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DIV0!" sheetId="1" r:id="rId4"/>
    <sheet state="visible" name="#ERROR!" sheetId="2" r:id="rId5"/>
    <sheet state="visible" name="#NA" sheetId="3" r:id="rId6"/>
    <sheet state="visible" name="#NAME" sheetId="4" r:id="rId7"/>
    <sheet state="visible" name="#NUM!" sheetId="5" r:id="rId8"/>
    <sheet state="visible" name="#VALUE!" sheetId="6" r:id="rId9"/>
    <sheet state="visible" name="#REF!" sheetId="7" r:id="rId10"/>
  </sheets>
  <definedNames/>
  <calcPr/>
</workbook>
</file>

<file path=xl/sharedStrings.xml><?xml version="1.0" encoding="utf-8"?>
<sst xmlns="http://schemas.openxmlformats.org/spreadsheetml/2006/main" count="194" uniqueCount="58">
  <si>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</si>
  <si>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</si>
  <si>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</si>
  <si>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</si>
  <si>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</si>
  <si>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</si>
  <si>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</si>
  <si>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</si>
  <si>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</si>
  <si>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</si>
  <si>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</si>
  <si>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</si>
  <si>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</si>
  <si>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</si>
  <si>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</si>
  <si>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</si>
  <si>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</si>
  <si>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</si>
  <si>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</si>
  <si>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</si>
  <si>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</si>
  <si>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</si>
  <si>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</si>
  <si>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</si>
  <si>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</si>
  <si>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</si>
  <si>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</si>
  <si>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</si>
  <si>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</si>
  <si>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</si>
  <si>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</si>
  <si>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</si>
  <si>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</si>
  <si>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</si>
  <si>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</si>
  <si>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</si>
  <si>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</si>
  <si>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</si>
  <si>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</si>
  <si>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</si>
  <si>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</si>
  <si>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</si>
  <si>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</si>
  <si>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</si>
  <si>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</si>
  <si>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</si>
  <si>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</si>
  <si>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</si>
  <si>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</si>
  <si>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</si>
  <si>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</si>
  <si>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</si>
  <si>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Table Location</t>
  </si>
  <si>
    <t>Seats Available</t>
  </si>
  <si>
    <t>Main Room</t>
  </si>
  <si>
    <t>Patio</t>
  </si>
  <si>
    <t>2nd Floor</t>
  </si>
  <si>
    <t>Total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</si>
</sst>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1F1F1F"/>
      <name val="Arial"/>
    </font>
    <font>
      <b/>
      <color rgb="FFFF0000"/>
      <name val="Arial"/>
    </font>
    <font>
      <color theme="1"/>
      <name val="Arial"/>
    </font>
    <font>
      <b/>
      <color theme="1"/>
      <name val="Arial"/>
    </font>
    <font>
      <sz val="11.0"/>
      <color rgb="FF1F1F1F"/>
      <name val="OpenSans-Bol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0" xfId="0" applyAlignment="1" applyFill="1" applyFont="1" applyNumberFormat="1">
      <alignment horizontal="right"/>
    </xf>
    <xf borderId="1" fillId="0" fontId="4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6" fillId="0" fontId="6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2" fontId="7" numFmtId="0" xfId="0" applyFont="1"/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7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165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3.75"/>
  </cols>
  <sheetData>
    <row r="1">
      <c r="A1" s="1" t="s">
        <v>0</v>
      </c>
      <c r="B1" s="1" t="s">
        <v>1</v>
      </c>
      <c r="C1" s="1" t="s">
        <v>2</v>
      </c>
    </row>
    <row r="2">
      <c r="A2" s="2">
        <v>3.0</v>
      </c>
      <c r="B2" s="2">
        <v>1.0</v>
      </c>
      <c r="C2" s="3">
        <f t="shared" ref="C2:C3" si="1">B2/A2</f>
        <v>0.3333333333</v>
      </c>
    </row>
    <row r="3">
      <c r="A3" s="2">
        <v>2.0</v>
      </c>
      <c r="B3" s="2">
        <v>2.0</v>
      </c>
      <c r="C3" s="3">
        <f t="shared" si="1"/>
        <v>1</v>
      </c>
    </row>
    <row r="4">
      <c r="A4" s="2">
        <v>0.0</v>
      </c>
      <c r="B4" s="2">
        <v>0.0</v>
      </c>
      <c r="C4" s="3" t="str">
        <f>IFERROR(B4/A4,"Not applicable")</f>
        <v>Not applicable</v>
      </c>
    </row>
    <row r="5">
      <c r="A5" s="2">
        <v>3.0</v>
      </c>
      <c r="B5" s="2">
        <v>2.0</v>
      </c>
      <c r="C5" s="3">
        <f t="shared" ref="C5:C6" si="2">B5/A5</f>
        <v>0.6666666667</v>
      </c>
    </row>
    <row r="6">
      <c r="A6" s="2">
        <v>5.0</v>
      </c>
      <c r="B6" s="2">
        <v>2.0</v>
      </c>
      <c r="C6" s="3">
        <f t="shared" si="2"/>
        <v>0.4</v>
      </c>
    </row>
    <row r="8">
      <c r="A8" s="4" t="s">
        <v>3</v>
      </c>
      <c r="B8" s="5"/>
      <c r="C8" s="5"/>
      <c r="D8" s="6"/>
    </row>
    <row r="9">
      <c r="A9" s="7" t="s">
        <v>4</v>
      </c>
      <c r="B9" s="8"/>
      <c r="C9" s="8"/>
      <c r="D9" s="9"/>
    </row>
    <row r="10">
      <c r="A10" s="7" t="s">
        <v>5</v>
      </c>
      <c r="B10" s="8"/>
      <c r="C10" s="8"/>
      <c r="D10" s="9"/>
    </row>
    <row r="11">
      <c r="A11" s="7" t="s">
        <v>6</v>
      </c>
      <c r="B11" s="8"/>
      <c r="C11" s="8"/>
      <c r="D11" s="9"/>
    </row>
    <row r="12">
      <c r="A12" s="10" t="s">
        <v>7</v>
      </c>
      <c r="B12" s="11"/>
      <c r="C12" s="11"/>
      <c r="D12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6.88"/>
    <col customWidth="1" min="3" max="3" width="14.75"/>
    <col customWidth="1" min="4" max="4" width="15.0"/>
  </cols>
  <sheetData>
    <row r="1">
      <c r="A1" s="13" t="s">
        <v>8</v>
      </c>
      <c r="B1" s="13" t="s">
        <v>9</v>
      </c>
      <c r="C1" s="1" t="s">
        <v>0</v>
      </c>
      <c r="D1" s="1" t="s">
        <v>1</v>
      </c>
      <c r="E1" s="1" t="s">
        <v>2</v>
      </c>
    </row>
    <row r="2">
      <c r="A2" s="14">
        <f>SUM(B2:B6 ,C2:C6)</f>
        <v>25</v>
      </c>
      <c r="B2" s="2">
        <v>5.0</v>
      </c>
      <c r="C2" s="2">
        <v>3.0</v>
      </c>
      <c r="D2" s="2">
        <v>1.0</v>
      </c>
      <c r="E2" s="3">
        <f t="shared" ref="E2:E3" si="1">IF(C2, D2/C2, " ")</f>
        <v>0.3333333333</v>
      </c>
    </row>
    <row r="3">
      <c r="B3" s="2">
        <v>3.0</v>
      </c>
      <c r="C3" s="2">
        <v>2.0</v>
      </c>
      <c r="D3" s="2">
        <v>2.0</v>
      </c>
      <c r="E3" s="3">
        <f t="shared" si="1"/>
        <v>1</v>
      </c>
    </row>
    <row r="4">
      <c r="B4" s="2">
        <v>1.0</v>
      </c>
      <c r="C4" s="2">
        <v>0.0</v>
      </c>
      <c r="D4" s="2">
        <v>0.0</v>
      </c>
      <c r="E4" s="3" t="str">
        <f>IFERROR(D4/C4, "Not applicable")</f>
        <v>Not applicable</v>
      </c>
    </row>
    <row r="5">
      <c r="B5" s="2">
        <v>2.0</v>
      </c>
      <c r="C5" s="2">
        <v>3.0</v>
      </c>
      <c r="D5" s="2">
        <v>2.0</v>
      </c>
      <c r="E5" s="3">
        <f t="shared" ref="E5:E6" si="2">IF(C5, D5/C5, " ")</f>
        <v>0.6666666667</v>
      </c>
    </row>
    <row r="6">
      <c r="B6" s="2">
        <v>1.0</v>
      </c>
      <c r="C6" s="2">
        <v>5.0</v>
      </c>
      <c r="D6" s="2">
        <v>2.0</v>
      </c>
      <c r="E6" s="3">
        <f t="shared" si="2"/>
        <v>0.4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>
        <f t="shared" ref="B21:B27" si="1">VLOOKUP(A21, $A$3:$B$18, 2, 0)</f>
        <v>9.99</v>
      </c>
      <c r="C21" s="15">
        <f t="shared" ref="C21:C27" si="2">B21+(0.05*B21)</f>
        <v>10.4895</v>
      </c>
    </row>
    <row r="22">
      <c r="A22" s="2" t="s">
        <v>16</v>
      </c>
      <c r="B22" s="18">
        <f t="shared" si="1"/>
        <v>9.89</v>
      </c>
      <c r="C22" s="15">
        <f t="shared" si="2"/>
        <v>10.3845</v>
      </c>
    </row>
    <row r="23">
      <c r="A23" s="2" t="s">
        <v>20</v>
      </c>
      <c r="B23" s="18">
        <f t="shared" si="1"/>
        <v>24.5</v>
      </c>
      <c r="C23" s="15">
        <f t="shared" si="2"/>
        <v>25.725</v>
      </c>
    </row>
    <row r="24">
      <c r="A24" s="2" t="s">
        <v>21</v>
      </c>
      <c r="B24" s="18">
        <f t="shared" si="1"/>
        <v>8.99</v>
      </c>
      <c r="C24" s="15">
        <f t="shared" si="2"/>
        <v>9.4395</v>
      </c>
    </row>
    <row r="25">
      <c r="A25" s="2" t="s">
        <v>22</v>
      </c>
      <c r="B25" s="18">
        <f t="shared" si="1"/>
        <v>11.59</v>
      </c>
      <c r="C25" s="15">
        <f t="shared" si="2"/>
        <v>12.1695</v>
      </c>
    </row>
    <row r="26">
      <c r="A26" s="2" t="s">
        <v>24</v>
      </c>
      <c r="B26" s="18">
        <f t="shared" si="1"/>
        <v>28.14</v>
      </c>
      <c r="C26" s="15">
        <f t="shared" si="2"/>
        <v>29.547</v>
      </c>
    </row>
    <row r="27">
      <c r="A27" s="2" t="s">
        <v>28</v>
      </c>
      <c r="B27" s="18">
        <f t="shared" si="1"/>
        <v>14.49</v>
      </c>
      <c r="C27" s="15">
        <f t="shared" si="2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13</v>
      </c>
      <c r="B49" s="18">
        <f t="shared" ref="B49:B64" si="7">VLOOKUP(A49, $A$3:$B$18, 2, 0)</f>
        <v>9.99</v>
      </c>
      <c r="C49" s="15">
        <f t="shared" ref="C49:C64" si="8">B49+(0.05*B49)</f>
        <v>10.4895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>
        <f t="shared" ref="B21:B27" si="1">VLOOKUP(A21, $A$3:$B$18, 2, 0)</f>
        <v>9.99</v>
      </c>
      <c r="C21" s="15">
        <f t="shared" ref="C21:C27" si="2">B21+(0.05*B21)</f>
        <v>10.4895</v>
      </c>
    </row>
    <row r="22">
      <c r="A22" s="2" t="s">
        <v>16</v>
      </c>
      <c r="B22" s="18">
        <f t="shared" si="1"/>
        <v>9.89</v>
      </c>
      <c r="C22" s="15">
        <f t="shared" si="2"/>
        <v>10.3845</v>
      </c>
    </row>
    <row r="23">
      <c r="A23" s="2" t="s">
        <v>20</v>
      </c>
      <c r="B23" s="18">
        <f t="shared" si="1"/>
        <v>24.5</v>
      </c>
      <c r="C23" s="15">
        <f t="shared" si="2"/>
        <v>25.725</v>
      </c>
    </row>
    <row r="24">
      <c r="A24" s="2" t="s">
        <v>21</v>
      </c>
      <c r="B24" s="18">
        <f t="shared" si="1"/>
        <v>8.99</v>
      </c>
      <c r="C24" s="15">
        <f t="shared" si="2"/>
        <v>9.4395</v>
      </c>
    </row>
    <row r="25">
      <c r="A25" s="2" t="s">
        <v>22</v>
      </c>
      <c r="B25" s="18">
        <f t="shared" si="1"/>
        <v>11.59</v>
      </c>
      <c r="C25" s="15">
        <f t="shared" si="2"/>
        <v>12.1695</v>
      </c>
    </row>
    <row r="26">
      <c r="A26" s="2" t="s">
        <v>24</v>
      </c>
      <c r="B26" s="18">
        <f t="shared" si="1"/>
        <v>28.14</v>
      </c>
      <c r="C26" s="15">
        <f t="shared" si="2"/>
        <v>29.547</v>
      </c>
    </row>
    <row r="27">
      <c r="A27" s="2" t="s">
        <v>28</v>
      </c>
      <c r="B27" s="18">
        <f t="shared" si="1"/>
        <v>14.49</v>
      </c>
      <c r="C27" s="15">
        <f t="shared" si="2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13</v>
      </c>
      <c r="B49" s="18">
        <f t="shared" ref="B49:B64" si="7">VLOOKUP(A49, $A$3:$B$18, 2, 0)</f>
        <v>9.99</v>
      </c>
      <c r="C49" s="15">
        <f t="shared" ref="C49:C64" si="8">B49+(0.05*B49)</f>
        <v>10.4895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4" max="4" width="17.13"/>
  </cols>
  <sheetData>
    <row r="1">
      <c r="A1" s="13" t="s">
        <v>36</v>
      </c>
      <c r="B1" s="13" t="s">
        <v>37</v>
      </c>
      <c r="C1" s="13" t="s">
        <v>38</v>
      </c>
      <c r="D1" s="13" t="s">
        <v>39</v>
      </c>
    </row>
    <row r="2">
      <c r="A2" s="2" t="s">
        <v>40</v>
      </c>
      <c r="B2" s="19">
        <v>42037.0</v>
      </c>
      <c r="C2" s="19">
        <v>42154.0</v>
      </c>
      <c r="D2" s="20">
        <f t="shared" ref="D2:D5" si="1">DATEDIF(B2, C2, "M")</f>
        <v>3</v>
      </c>
    </row>
    <row r="3">
      <c r="A3" s="2" t="s">
        <v>41</v>
      </c>
      <c r="B3" s="19">
        <v>42156.0</v>
      </c>
      <c r="C3" s="19">
        <v>42447.0</v>
      </c>
      <c r="D3" s="20">
        <f t="shared" si="1"/>
        <v>9</v>
      </c>
    </row>
    <row r="4">
      <c r="A4" s="2" t="s">
        <v>42</v>
      </c>
      <c r="B4" s="19">
        <v>42371.0</v>
      </c>
      <c r="C4" s="19">
        <v>42488.0</v>
      </c>
      <c r="D4" s="20">
        <f t="shared" si="1"/>
        <v>3</v>
      </c>
    </row>
    <row r="5">
      <c r="A5" s="2" t="s">
        <v>43</v>
      </c>
      <c r="B5" s="19">
        <v>42156.0</v>
      </c>
      <c r="C5" s="19">
        <v>42600.0</v>
      </c>
      <c r="D5" s="20">
        <f t="shared" si="1"/>
        <v>14</v>
      </c>
    </row>
    <row r="6">
      <c r="A6" s="2" t="s">
        <v>44</v>
      </c>
      <c r="B6" s="19">
        <v>42614.0</v>
      </c>
      <c r="C6" s="19">
        <v>42328.0</v>
      </c>
      <c r="D6" s="20">
        <f>DATEDIF(C6, B6, "M")</f>
        <v>9</v>
      </c>
    </row>
    <row r="7">
      <c r="A7" s="2" t="s">
        <v>45</v>
      </c>
      <c r="B7" s="19">
        <v>42614.0</v>
      </c>
      <c r="C7" s="19">
        <v>42749.0</v>
      </c>
      <c r="D7" s="20">
        <f t="shared" ref="D7:D12" si="2">DATEDIF(B7, C7, "M")</f>
        <v>4</v>
      </c>
    </row>
    <row r="8">
      <c r="A8" s="2" t="s">
        <v>46</v>
      </c>
      <c r="B8" s="19">
        <v>42614.0</v>
      </c>
      <c r="C8" s="19">
        <v>42860.0</v>
      </c>
      <c r="D8" s="20">
        <f t="shared" si="2"/>
        <v>8</v>
      </c>
    </row>
    <row r="9">
      <c r="A9" s="2" t="s">
        <v>47</v>
      </c>
      <c r="B9" s="19">
        <v>42614.0</v>
      </c>
      <c r="C9" s="19">
        <v>43039.0</v>
      </c>
      <c r="D9" s="20">
        <f t="shared" si="2"/>
        <v>13</v>
      </c>
    </row>
    <row r="10">
      <c r="A10" s="2" t="s">
        <v>48</v>
      </c>
      <c r="B10" s="19">
        <v>43040.0</v>
      </c>
      <c r="C10" s="19">
        <v>43071.0</v>
      </c>
      <c r="D10" s="20">
        <f t="shared" si="2"/>
        <v>1</v>
      </c>
    </row>
    <row r="11">
      <c r="A11" s="2" t="s">
        <v>49</v>
      </c>
      <c r="B11" s="19">
        <v>43071.0</v>
      </c>
      <c r="C11" s="19">
        <v>43710.0</v>
      </c>
      <c r="D11" s="20">
        <f t="shared" si="2"/>
        <v>21</v>
      </c>
    </row>
    <row r="12">
      <c r="A12" s="2" t="s">
        <v>50</v>
      </c>
      <c r="B12" s="19">
        <v>43739.0</v>
      </c>
      <c r="C12" s="19">
        <v>43952.0</v>
      </c>
      <c r="D12" s="20">
        <f t="shared" si="2"/>
        <v>7</v>
      </c>
    </row>
    <row r="13">
      <c r="A13" s="2" t="s">
        <v>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4" max="4" width="17.5"/>
  </cols>
  <sheetData>
    <row r="1">
      <c r="A1" s="13" t="s">
        <v>36</v>
      </c>
      <c r="B1" s="13" t="s">
        <v>37</v>
      </c>
      <c r="C1" s="13" t="s">
        <v>38</v>
      </c>
      <c r="D1" s="13" t="s">
        <v>39</v>
      </c>
    </row>
    <row r="2">
      <c r="A2" s="2" t="s">
        <v>40</v>
      </c>
      <c r="B2" s="19">
        <v>42037.0</v>
      </c>
      <c r="C2" s="19">
        <v>42154.0</v>
      </c>
      <c r="D2" s="20">
        <f t="shared" ref="D2:D12" si="1">DATEDIF(B2, C2, "M")</f>
        <v>3</v>
      </c>
    </row>
    <row r="3">
      <c r="A3" s="2" t="s">
        <v>41</v>
      </c>
      <c r="B3" s="19">
        <v>42156.0</v>
      </c>
      <c r="C3" s="19">
        <v>42447.0</v>
      </c>
      <c r="D3" s="20">
        <f t="shared" si="1"/>
        <v>9</v>
      </c>
    </row>
    <row r="4">
      <c r="A4" s="2" t="s">
        <v>42</v>
      </c>
      <c r="B4" s="19">
        <v>42371.0</v>
      </c>
      <c r="C4" s="19">
        <v>42488.0</v>
      </c>
      <c r="D4" s="20">
        <f t="shared" si="1"/>
        <v>3</v>
      </c>
    </row>
    <row r="5">
      <c r="A5" s="2" t="s">
        <v>43</v>
      </c>
      <c r="B5" s="19">
        <v>42156.0</v>
      </c>
      <c r="C5" s="19">
        <v>42600.0</v>
      </c>
      <c r="D5" s="20">
        <f t="shared" si="1"/>
        <v>14</v>
      </c>
    </row>
    <row r="6">
      <c r="A6" s="2" t="s">
        <v>44</v>
      </c>
      <c r="B6" s="21">
        <v>42248.0</v>
      </c>
      <c r="C6" s="21">
        <v>42694.0</v>
      </c>
      <c r="D6" s="20">
        <f t="shared" si="1"/>
        <v>14</v>
      </c>
    </row>
    <row r="7">
      <c r="A7" s="2" t="s">
        <v>45</v>
      </c>
      <c r="B7" s="19">
        <v>42614.0</v>
      </c>
      <c r="C7" s="19">
        <v>42749.0</v>
      </c>
      <c r="D7" s="20">
        <f t="shared" si="1"/>
        <v>4</v>
      </c>
    </row>
    <row r="8">
      <c r="A8" s="2" t="s">
        <v>46</v>
      </c>
      <c r="B8" s="19">
        <v>42614.0</v>
      </c>
      <c r="C8" s="19">
        <v>42860.0</v>
      </c>
      <c r="D8" s="20">
        <f t="shared" si="1"/>
        <v>8</v>
      </c>
    </row>
    <row r="9">
      <c r="A9" s="2" t="s">
        <v>47</v>
      </c>
      <c r="B9" s="19">
        <v>42614.0</v>
      </c>
      <c r="C9" s="19">
        <v>43039.0</v>
      </c>
      <c r="D9" s="20">
        <f t="shared" si="1"/>
        <v>13</v>
      </c>
    </row>
    <row r="10">
      <c r="A10" s="2" t="s">
        <v>48</v>
      </c>
      <c r="B10" s="19">
        <v>43040.0</v>
      </c>
      <c r="C10" s="19">
        <v>43071.0</v>
      </c>
      <c r="D10" s="20">
        <f t="shared" si="1"/>
        <v>1</v>
      </c>
    </row>
    <row r="11">
      <c r="A11" s="2" t="s">
        <v>49</v>
      </c>
      <c r="B11" s="19">
        <v>43071.0</v>
      </c>
      <c r="C11" s="19">
        <v>43710.0</v>
      </c>
      <c r="D11" s="20">
        <f t="shared" si="1"/>
        <v>21</v>
      </c>
    </row>
    <row r="12">
      <c r="A12" s="2" t="s">
        <v>50</v>
      </c>
      <c r="B12" s="19">
        <v>43739.0</v>
      </c>
      <c r="C12" s="19">
        <v>43952.0</v>
      </c>
      <c r="D12" s="20">
        <f t="shared" si="1"/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52</v>
      </c>
      <c r="B1" s="13" t="s">
        <v>53</v>
      </c>
    </row>
    <row r="2">
      <c r="A2" s="2" t="s">
        <v>54</v>
      </c>
      <c r="B2" s="2">
        <v>5.0</v>
      </c>
    </row>
    <row r="3">
      <c r="A3" s="2" t="s">
        <v>55</v>
      </c>
      <c r="B3" s="2">
        <v>17.0</v>
      </c>
    </row>
    <row r="4">
      <c r="A4" s="2" t="s">
        <v>56</v>
      </c>
      <c r="B4" s="2">
        <v>36.0</v>
      </c>
    </row>
    <row r="5">
      <c r="A5" s="13" t="s">
        <v>57</v>
      </c>
      <c r="B5" s="20">
        <f>B2+B3+B4</f>
        <v>58</v>
      </c>
    </row>
    <row r="8">
      <c r="A8" s="13" t="s">
        <v>52</v>
      </c>
      <c r="B8" s="13" t="s">
        <v>53</v>
      </c>
    </row>
    <row r="9">
      <c r="A9" s="2" t="s">
        <v>54</v>
      </c>
      <c r="B9" s="2">
        <v>5.0</v>
      </c>
    </row>
    <row r="10">
      <c r="A10" s="2" t="s">
        <v>55</v>
      </c>
      <c r="B10" s="2">
        <v>17.0</v>
      </c>
    </row>
    <row r="11">
      <c r="A11" s="2" t="s">
        <v>56</v>
      </c>
      <c r="B11" s="2">
        <v>36.0</v>
      </c>
    </row>
    <row r="12">
      <c r="A12" s="13" t="s">
        <v>57</v>
      </c>
      <c r="B12" s="20">
        <f>SUM(B9:B11)</f>
        <v>58</v>
      </c>
    </row>
  </sheetData>
  <drawing r:id="rId1"/>
</worksheet>
</file>