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Google Drive\Cerberus\Documentation\"/>
    </mc:Choice>
  </mc:AlternateContent>
  <bookViews>
    <workbookView xWindow="0" yWindow="0" windowWidth="20736" windowHeight="10452" activeTab="2"/>
  </bookViews>
  <sheets>
    <sheet name="Sheet1" sheetId="1" r:id="rId1"/>
    <sheet name="Quotation" sheetId="2" r:id="rId2"/>
    <sheet name="Vraj contri.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2" l="1"/>
  <c r="F14" i="2"/>
  <c r="C4" i="3" l="1"/>
  <c r="C6" i="3" s="1"/>
  <c r="D14" i="2" l="1"/>
  <c r="D13" i="2"/>
  <c r="F54" i="1"/>
  <c r="F51" i="1"/>
  <c r="B17" i="2"/>
  <c r="B41" i="1"/>
  <c r="B42" i="1"/>
  <c r="B55" i="1"/>
  <c r="F49" i="1"/>
  <c r="E49" i="1"/>
  <c r="E48" i="1"/>
  <c r="F48" i="1" s="1"/>
  <c r="B51" i="1"/>
  <c r="B52" i="1" s="1"/>
  <c r="C34" i="1"/>
  <c r="F27" i="1"/>
  <c r="F28" i="1"/>
  <c r="F29" i="1"/>
  <c r="D31" i="1"/>
  <c r="C31" i="1"/>
  <c r="F25" i="1"/>
  <c r="F26" i="1"/>
  <c r="F24" i="1"/>
  <c r="F31" i="1" s="1"/>
  <c r="D22" i="1"/>
  <c r="F19" i="1"/>
  <c r="F18" i="1"/>
  <c r="F17" i="1"/>
  <c r="F16" i="1"/>
  <c r="F15" i="1"/>
  <c r="C22" i="1"/>
  <c r="E13" i="1"/>
  <c r="F22" i="1" l="1"/>
  <c r="F10" i="1"/>
  <c r="D13" i="1" l="1"/>
  <c r="C13" i="1"/>
  <c r="C33" i="1" s="1"/>
  <c r="F9" i="1"/>
  <c r="F8" i="1"/>
  <c r="F7" i="1"/>
  <c r="F6" i="1" l="1"/>
  <c r="F5" i="1" l="1"/>
  <c r="F4" i="1" l="1"/>
  <c r="F3" i="1"/>
  <c r="F2" i="1"/>
  <c r="F13" i="1" l="1"/>
</calcChain>
</file>

<file path=xl/sharedStrings.xml><?xml version="1.0" encoding="utf-8"?>
<sst xmlns="http://schemas.openxmlformats.org/spreadsheetml/2006/main" count="93" uniqueCount="65">
  <si>
    <t>Fingerprint Sensor</t>
  </si>
  <si>
    <t>Price</t>
  </si>
  <si>
    <t>Ebenezer</t>
  </si>
  <si>
    <t>Item</t>
  </si>
  <si>
    <t>OLED Display, Ethernet Module, Arduino mega, RTC</t>
  </si>
  <si>
    <t>Half Price</t>
  </si>
  <si>
    <t>Vraj</t>
  </si>
  <si>
    <t>-</t>
  </si>
  <si>
    <t>Date</t>
  </si>
  <si>
    <t>OLED display returned</t>
  </si>
  <si>
    <t>OLED display return cost (Courier)</t>
  </si>
  <si>
    <t>Wires (x10), Adapter, LEDs (x4) , Buzzer</t>
  </si>
  <si>
    <t>Breadboard, male2male(x20) , switch (x2)</t>
  </si>
  <si>
    <t>male2female(x10) , resistors</t>
  </si>
  <si>
    <t>button cell (x2)</t>
  </si>
  <si>
    <t>male2male(x20), header pin (x2)</t>
  </si>
  <si>
    <t>membrane keypad</t>
  </si>
  <si>
    <t>male to wire connector</t>
  </si>
  <si>
    <t>lcd and sd card module</t>
  </si>
  <si>
    <t>Hinge</t>
  </si>
  <si>
    <t>Total</t>
  </si>
  <si>
    <t>Grand Total</t>
  </si>
  <si>
    <t>bread board</t>
  </si>
  <si>
    <t>tape</t>
  </si>
  <si>
    <t>Quotation</t>
  </si>
  <si>
    <t>adapter</t>
  </si>
  <si>
    <t>15 male to female</t>
  </si>
  <si>
    <t>MDF</t>
  </si>
  <si>
    <t>DC Connector</t>
  </si>
  <si>
    <t>Switch</t>
  </si>
  <si>
    <t>Screws</t>
  </si>
  <si>
    <t>Husein</t>
  </si>
  <si>
    <t>PerPerson</t>
  </si>
  <si>
    <t>Husein needs to pay</t>
  </si>
  <si>
    <t>to Vraj &amp; Ebi</t>
  </si>
  <si>
    <t>ebi to vraj</t>
  </si>
  <si>
    <t>new fps</t>
  </si>
  <si>
    <t>half price</t>
  </si>
  <si>
    <t>vraj</t>
  </si>
  <si>
    <t>husein</t>
  </si>
  <si>
    <t>ebi</t>
  </si>
  <si>
    <t>per person</t>
  </si>
  <si>
    <t>old fps bought by ebi</t>
  </si>
  <si>
    <t>ebi to husein</t>
  </si>
  <si>
    <t>done\</t>
  </si>
  <si>
    <t>temp</t>
  </si>
  <si>
    <t>Project Cost</t>
  </si>
  <si>
    <t>Wednesday</t>
  </si>
  <si>
    <t>Arduino Project FingerPrint Attendance w Ebenezer.</t>
  </si>
  <si>
    <t>Paytm to Ebenezer (Project)</t>
  </si>
  <si>
    <t>Received Project Payment from Husein</t>
  </si>
  <si>
    <t>Arduino</t>
  </si>
  <si>
    <t>FPS Module</t>
  </si>
  <si>
    <t>Ethernet Module</t>
  </si>
  <si>
    <t>SD-Card Module</t>
  </si>
  <si>
    <t>LEDs</t>
  </si>
  <si>
    <t>Buzzer</t>
  </si>
  <si>
    <t>RTC Module</t>
  </si>
  <si>
    <t>Battery Cell</t>
  </si>
  <si>
    <t>Keypad Membrane Module</t>
  </si>
  <si>
    <t>Jumper Wires</t>
  </si>
  <si>
    <t>LCD Screen</t>
  </si>
  <si>
    <t>Shipping Charges</t>
  </si>
  <si>
    <t>Misc.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</si>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</sst>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8" applyNumberFormat="0" applyAlignment="0" applyProtection="0"/>
  </cellStyleXfs>
  <cellXfs count="46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16" fontId="0" fillId="0" borderId="4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2" xfId="0" applyFill="1" applyBorder="1"/>
    <xf numFmtId="0" fontId="0" fillId="0" borderId="7" xfId="0" applyBorder="1" applyAlignment="1">
      <alignment horizontal="center"/>
    </xf>
    <xf numFmtId="0" fontId="0" fillId="5" borderId="0" xfId="0" applyFill="1"/>
    <xf numFmtId="0" fontId="0" fillId="5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/>
    <xf numFmtId="0" fontId="2" fillId="7" borderId="1" xfId="0" applyFont="1" applyFill="1" applyBorder="1"/>
    <xf numFmtId="0" fontId="6" fillId="11" borderId="8" xfId="4" applyAlignment="1">
      <alignment horizontal="center"/>
    </xf>
    <xf numFmtId="0" fontId="3" fillId="8" borderId="1" xfId="1" applyBorder="1" applyAlignment="1">
      <alignment horizontal="center"/>
    </xf>
    <xf numFmtId="0" fontId="3" fillId="8" borderId="0" xfId="1"/>
    <xf numFmtId="0" fontId="4" fillId="9" borderId="1" xfId="2" applyBorder="1"/>
    <xf numFmtId="0" fontId="4" fillId="9" borderId="0" xfId="2"/>
    <xf numFmtId="0" fontId="6" fillId="11" borderId="8" xfId="4"/>
    <xf numFmtId="0" fontId="5" fillId="10" borderId="2" xfId="3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6" fillId="11" borderId="1" xfId="4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6" fillId="11" borderId="9" xfId="4" applyBorder="1"/>
    <xf numFmtId="0" fontId="0" fillId="12" borderId="3" xfId="0" applyFill="1" applyBorder="1"/>
    <xf numFmtId="15" fontId="0" fillId="0" borderId="0" xfId="0" applyNumberFormat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85" zoomScaleNormal="85" workbookViewId="0">
      <pane ySplit="1" topLeftCell="A18" activePane="bottomLeft" state="frozen"/>
      <selection pane="bottomLeft" activeCell="I34" sqref="I34"/>
    </sheetView>
  </sheetViews>
  <sheetFormatPr defaultRowHeight="14.4" x14ac:dyDescent="0.3"/>
  <cols>
    <col min="1" max="1" width="25" bestFit="1" customWidth="1"/>
    <col min="2" max="2" width="47.44140625" bestFit="1" customWidth="1"/>
    <col min="3" max="3" width="24.109375" bestFit="1" customWidth="1"/>
    <col min="4" max="4" width="10.33203125" bestFit="1" customWidth="1"/>
    <col min="5" max="5" width="21.88671875" bestFit="1" customWidth="1"/>
    <col min="8" max="8" width="12.33203125" customWidth="1"/>
    <col min="9" max="9" width="4" bestFit="1" customWidth="1"/>
    <col min="12" max="12" width="18.44140625" bestFit="1" customWidth="1"/>
  </cols>
  <sheetData>
    <row r="1" spans="1:10" x14ac:dyDescent="0.3">
      <c r="A1" s="8" t="s">
        <v>8</v>
      </c>
      <c r="B1" s="2" t="s">
        <v>3</v>
      </c>
      <c r="C1" s="2" t="s">
        <v>1</v>
      </c>
      <c r="D1" s="2" t="s">
        <v>2</v>
      </c>
      <c r="E1" s="3" t="s">
        <v>6</v>
      </c>
      <c r="F1" s="2" t="s">
        <v>5</v>
      </c>
    </row>
    <row r="2" spans="1:10" x14ac:dyDescent="0.3">
      <c r="A2" s="10">
        <v>43571</v>
      </c>
      <c r="B2" s="4" t="s">
        <v>11</v>
      </c>
      <c r="C2" s="4">
        <v>149</v>
      </c>
      <c r="D2" s="7">
        <v>149</v>
      </c>
      <c r="E2" s="4" t="s">
        <v>7</v>
      </c>
      <c r="F2" s="4">
        <f>C2/2</f>
        <v>74.5</v>
      </c>
    </row>
    <row r="3" spans="1:10" x14ac:dyDescent="0.3">
      <c r="A3" s="10">
        <v>43571</v>
      </c>
      <c r="B3" s="4" t="s">
        <v>0</v>
      </c>
      <c r="C3" s="4">
        <v>2138</v>
      </c>
      <c r="D3" s="4" t="s">
        <v>7</v>
      </c>
      <c r="E3" s="7">
        <v>2138</v>
      </c>
      <c r="F3" s="4">
        <f>C3/2</f>
        <v>1069</v>
      </c>
    </row>
    <row r="4" spans="1:10" x14ac:dyDescent="0.3">
      <c r="A4" s="10">
        <v>43572</v>
      </c>
      <c r="B4" s="4" t="s">
        <v>4</v>
      </c>
      <c r="C4" s="4">
        <v>1621</v>
      </c>
      <c r="D4" s="4" t="s">
        <v>7</v>
      </c>
      <c r="E4" s="7">
        <v>1621</v>
      </c>
      <c r="F4" s="4">
        <f>C4/2</f>
        <v>810.5</v>
      </c>
    </row>
    <row r="5" spans="1:10" x14ac:dyDescent="0.3">
      <c r="A5" s="10">
        <v>43579</v>
      </c>
      <c r="B5" s="5" t="s">
        <v>12</v>
      </c>
      <c r="C5" s="5">
        <v>110</v>
      </c>
      <c r="D5" s="7">
        <v>110</v>
      </c>
      <c r="E5" s="4" t="s">
        <v>7</v>
      </c>
      <c r="F5" s="4">
        <f>D5/2</f>
        <v>55</v>
      </c>
      <c r="H5" t="s">
        <v>25</v>
      </c>
      <c r="I5">
        <v>100</v>
      </c>
      <c r="J5">
        <v>50</v>
      </c>
    </row>
    <row r="6" spans="1:10" x14ac:dyDescent="0.3">
      <c r="A6" s="10">
        <v>43581</v>
      </c>
      <c r="B6" s="6" t="s">
        <v>10</v>
      </c>
      <c r="C6" s="4">
        <v>80</v>
      </c>
      <c r="D6" s="4" t="s">
        <v>7</v>
      </c>
      <c r="E6" s="7">
        <v>80</v>
      </c>
      <c r="F6" s="4">
        <f>E6/2</f>
        <v>40</v>
      </c>
    </row>
    <row r="7" spans="1:10" x14ac:dyDescent="0.3">
      <c r="A7" s="10">
        <v>43581</v>
      </c>
      <c r="B7" s="5" t="s">
        <v>13</v>
      </c>
      <c r="C7" s="5">
        <v>55</v>
      </c>
      <c r="D7" s="12">
        <v>55</v>
      </c>
      <c r="E7" s="11" t="s">
        <v>7</v>
      </c>
      <c r="F7" s="4">
        <f>D7/2</f>
        <v>27.5</v>
      </c>
    </row>
    <row r="8" spans="1:10" x14ac:dyDescent="0.3">
      <c r="A8" s="14">
        <v>43584</v>
      </c>
      <c r="B8" s="15" t="s">
        <v>9</v>
      </c>
      <c r="C8" s="13">
        <v>-405</v>
      </c>
      <c r="D8" s="9" t="s">
        <v>7</v>
      </c>
      <c r="E8" s="13">
        <v>-405</v>
      </c>
      <c r="F8" s="13">
        <f>E8/2</f>
        <v>-202.5</v>
      </c>
    </row>
    <row r="9" spans="1:10" x14ac:dyDescent="0.3">
      <c r="A9" s="10">
        <v>43584</v>
      </c>
      <c r="B9" s="4" t="s">
        <v>14</v>
      </c>
      <c r="C9" s="4">
        <v>130</v>
      </c>
      <c r="D9" s="7">
        <v>130</v>
      </c>
      <c r="E9" s="4" t="s">
        <v>7</v>
      </c>
      <c r="F9" s="11">
        <f>D9/2</f>
        <v>65</v>
      </c>
    </row>
    <row r="10" spans="1:10" x14ac:dyDescent="0.3">
      <c r="A10" s="10">
        <v>43587</v>
      </c>
      <c r="B10" s="18" t="s">
        <v>15</v>
      </c>
      <c r="C10" s="11">
        <v>50</v>
      </c>
      <c r="D10" s="12">
        <v>50</v>
      </c>
      <c r="E10" s="11"/>
      <c r="F10" s="11">
        <f>D10/2</f>
        <v>25</v>
      </c>
    </row>
    <row r="11" spans="1:10" x14ac:dyDescent="0.3">
      <c r="A11" s="11"/>
      <c r="B11" s="11"/>
      <c r="C11" s="11"/>
      <c r="D11" s="11"/>
      <c r="E11" s="11"/>
      <c r="F11" s="11"/>
    </row>
    <row r="13" spans="1:10" ht="15" thickBot="1" x14ac:dyDescent="0.35">
      <c r="B13" t="s">
        <v>20</v>
      </c>
      <c r="C13" s="21">
        <f>SUM(C2:C10)</f>
        <v>3928</v>
      </c>
      <c r="D13" s="17">
        <f>SUM(D2:D10)</f>
        <v>494</v>
      </c>
      <c r="E13" s="16">
        <f>SUM(E2:E10)</f>
        <v>3434</v>
      </c>
      <c r="F13" s="23">
        <f>SUM(F2:F10)</f>
        <v>1964</v>
      </c>
    </row>
    <row r="14" spans="1:10" ht="15" thickTop="1" x14ac:dyDescent="0.3"/>
    <row r="15" spans="1:10" x14ac:dyDescent="0.3">
      <c r="A15" s="10">
        <v>43596</v>
      </c>
      <c r="B15" s="11" t="s">
        <v>16</v>
      </c>
      <c r="C15" s="11">
        <v>110</v>
      </c>
      <c r="D15" s="12">
        <v>110</v>
      </c>
      <c r="E15" s="11" t="s">
        <v>7</v>
      </c>
      <c r="F15" s="11">
        <f>C15/2</f>
        <v>55</v>
      </c>
    </row>
    <row r="16" spans="1:10" x14ac:dyDescent="0.3">
      <c r="A16" s="10">
        <v>43596</v>
      </c>
      <c r="B16" s="11" t="s">
        <v>17</v>
      </c>
      <c r="C16" s="11">
        <v>6</v>
      </c>
      <c r="D16" s="12">
        <v>6</v>
      </c>
      <c r="E16" s="11" t="s">
        <v>7</v>
      </c>
      <c r="F16" s="11">
        <f>C16/2</f>
        <v>3</v>
      </c>
    </row>
    <row r="17" spans="1:6" x14ac:dyDescent="0.3">
      <c r="A17" s="10">
        <v>43597</v>
      </c>
      <c r="B17" s="11" t="s">
        <v>18</v>
      </c>
      <c r="C17" s="11">
        <v>598</v>
      </c>
      <c r="D17" s="12">
        <v>598</v>
      </c>
      <c r="E17" s="11" t="s">
        <v>7</v>
      </c>
      <c r="F17" s="11">
        <f>C17/2</f>
        <v>299</v>
      </c>
    </row>
    <row r="18" spans="1:6" x14ac:dyDescent="0.3">
      <c r="A18" s="10">
        <v>43600</v>
      </c>
      <c r="B18" s="11" t="s">
        <v>27</v>
      </c>
      <c r="C18" s="11">
        <v>50</v>
      </c>
      <c r="D18" s="12">
        <v>50</v>
      </c>
      <c r="E18" s="11" t="s">
        <v>7</v>
      </c>
      <c r="F18" s="11">
        <f>C18/2</f>
        <v>25</v>
      </c>
    </row>
    <row r="19" spans="1:6" x14ac:dyDescent="0.3">
      <c r="A19" s="10">
        <v>43600</v>
      </c>
      <c r="B19" s="11" t="s">
        <v>19</v>
      </c>
      <c r="C19" s="11">
        <v>10</v>
      </c>
      <c r="D19" s="12">
        <v>10</v>
      </c>
      <c r="E19" s="11" t="s">
        <v>7</v>
      </c>
      <c r="F19" s="11">
        <f>C19/2</f>
        <v>5</v>
      </c>
    </row>
    <row r="22" spans="1:6" ht="15" thickBot="1" x14ac:dyDescent="0.35">
      <c r="B22" s="19" t="s">
        <v>20</v>
      </c>
      <c r="C22" s="21">
        <f>SUM(C15:C19)</f>
        <v>774</v>
      </c>
      <c r="D22" s="1">
        <f>SUM(D15:D19)</f>
        <v>774</v>
      </c>
      <c r="F22" s="20">
        <f>SUM(F15:F19)</f>
        <v>387</v>
      </c>
    </row>
    <row r="23" spans="1:6" ht="15" thickTop="1" x14ac:dyDescent="0.3"/>
    <row r="24" spans="1:6" x14ac:dyDescent="0.3">
      <c r="A24" s="11"/>
      <c r="B24" s="11" t="s">
        <v>26</v>
      </c>
      <c r="C24" s="11">
        <v>30</v>
      </c>
      <c r="D24" s="12">
        <v>30</v>
      </c>
      <c r="E24" s="11" t="s">
        <v>7</v>
      </c>
      <c r="F24" s="11">
        <f>C24/2</f>
        <v>15</v>
      </c>
    </row>
    <row r="25" spans="1:6" x14ac:dyDescent="0.3">
      <c r="A25" s="11"/>
      <c r="B25" s="11" t="s">
        <v>22</v>
      </c>
      <c r="C25" s="11">
        <v>30</v>
      </c>
      <c r="D25" s="12">
        <v>30</v>
      </c>
      <c r="E25" s="11" t="s">
        <v>7</v>
      </c>
      <c r="F25" s="11">
        <f t="shared" ref="F25:F29" si="0">C25/2</f>
        <v>15</v>
      </c>
    </row>
    <row r="26" spans="1:6" x14ac:dyDescent="0.3">
      <c r="A26" s="11"/>
      <c r="B26" s="11" t="s">
        <v>23</v>
      </c>
      <c r="C26" s="11">
        <v>10</v>
      </c>
      <c r="D26" s="12">
        <v>10</v>
      </c>
      <c r="E26" s="11" t="s">
        <v>7</v>
      </c>
      <c r="F26" s="11">
        <f t="shared" si="0"/>
        <v>5</v>
      </c>
    </row>
    <row r="27" spans="1:6" x14ac:dyDescent="0.3">
      <c r="A27" s="11"/>
      <c r="B27" s="11" t="s">
        <v>28</v>
      </c>
      <c r="C27" s="11">
        <v>10</v>
      </c>
      <c r="D27" s="12">
        <v>10</v>
      </c>
      <c r="E27" s="11" t="s">
        <v>7</v>
      </c>
      <c r="F27" s="11">
        <f>C27/2</f>
        <v>5</v>
      </c>
    </row>
    <row r="28" spans="1:6" x14ac:dyDescent="0.3">
      <c r="A28" s="11"/>
      <c r="B28" s="11" t="s">
        <v>29</v>
      </c>
      <c r="C28" s="11">
        <v>15</v>
      </c>
      <c r="D28" s="12">
        <v>15</v>
      </c>
      <c r="E28" s="11" t="s">
        <v>7</v>
      </c>
      <c r="F28" s="11">
        <f t="shared" si="0"/>
        <v>7.5</v>
      </c>
    </row>
    <row r="29" spans="1:6" x14ac:dyDescent="0.3">
      <c r="A29" s="11"/>
      <c r="B29" s="25" t="s">
        <v>30</v>
      </c>
      <c r="C29" s="25">
        <v>12</v>
      </c>
      <c r="D29" s="12">
        <v>12</v>
      </c>
      <c r="E29" s="11" t="s">
        <v>7</v>
      </c>
      <c r="F29" s="11">
        <f t="shared" si="0"/>
        <v>6</v>
      </c>
    </row>
    <row r="31" spans="1:6" ht="15" thickBot="1" x14ac:dyDescent="0.35">
      <c r="B31" s="19" t="s">
        <v>20</v>
      </c>
      <c r="C31" s="21">
        <f>SUM(C24:C29)</f>
        <v>107</v>
      </c>
      <c r="D31" s="22">
        <f>SUM(D24:D29)</f>
        <v>107</v>
      </c>
      <c r="F31" s="24">
        <f>SUM(F24:F29)</f>
        <v>53.5</v>
      </c>
    </row>
    <row r="32" spans="1:6" ht="15" thickTop="1" x14ac:dyDescent="0.3"/>
    <row r="33" spans="1:6" x14ac:dyDescent="0.3">
      <c r="B33" s="31" t="s">
        <v>21</v>
      </c>
      <c r="C33" s="36">
        <f>C13+C22+C31</f>
        <v>4809</v>
      </c>
    </row>
    <row r="34" spans="1:6" x14ac:dyDescent="0.3">
      <c r="B34" s="36" t="s">
        <v>32</v>
      </c>
      <c r="C34" s="36">
        <f>4809/2</f>
        <v>2404.5</v>
      </c>
    </row>
    <row r="38" spans="1:6" x14ac:dyDescent="0.3">
      <c r="A38" s="26" t="s">
        <v>31</v>
      </c>
    </row>
    <row r="39" spans="1:6" ht="15" thickBot="1" x14ac:dyDescent="0.35">
      <c r="A39" s="27"/>
      <c r="B39" s="37" t="s">
        <v>21</v>
      </c>
      <c r="C39" s="37">
        <v>4809</v>
      </c>
    </row>
    <row r="40" spans="1:6" ht="15" thickTop="1" x14ac:dyDescent="0.3"/>
    <row r="41" spans="1:6" x14ac:dyDescent="0.3">
      <c r="A41" s="11" t="s">
        <v>32</v>
      </c>
      <c r="B41" s="28">
        <f>4809/3</f>
        <v>1603</v>
      </c>
      <c r="C41" s="11"/>
    </row>
    <row r="42" spans="1:6" x14ac:dyDescent="0.3">
      <c r="A42" s="32" t="s">
        <v>33</v>
      </c>
      <c r="B42" s="32">
        <f>B41/2</f>
        <v>801.5</v>
      </c>
      <c r="C42" s="32" t="s">
        <v>34</v>
      </c>
      <c r="D42" s="33" t="s">
        <v>44</v>
      </c>
    </row>
    <row r="46" spans="1:6" x14ac:dyDescent="0.3">
      <c r="A46" s="36" t="s">
        <v>31</v>
      </c>
      <c r="B46" s="36"/>
    </row>
    <row r="47" spans="1:6" x14ac:dyDescent="0.3">
      <c r="A47" s="36" t="s">
        <v>41</v>
      </c>
      <c r="B47" s="36">
        <v>1603</v>
      </c>
    </row>
    <row r="48" spans="1:6" x14ac:dyDescent="0.3">
      <c r="D48" s="34" t="s">
        <v>38</v>
      </c>
      <c r="E48" s="34">
        <f>1603-712.66</f>
        <v>890.34</v>
      </c>
      <c r="F48" s="34">
        <f>E48+750</f>
        <v>1640.3400000000001</v>
      </c>
    </row>
    <row r="49" spans="1:6" x14ac:dyDescent="0.3">
      <c r="A49" s="29" t="s">
        <v>45</v>
      </c>
      <c r="D49" s="34" t="s">
        <v>39</v>
      </c>
      <c r="E49" s="34">
        <f>1603-712.66</f>
        <v>890.34</v>
      </c>
      <c r="F49" s="34">
        <f>E49+750</f>
        <v>1640.3400000000001</v>
      </c>
    </row>
    <row r="50" spans="1:6" x14ac:dyDescent="0.3">
      <c r="A50" s="30" t="s">
        <v>42</v>
      </c>
      <c r="B50" s="30">
        <v>2138</v>
      </c>
      <c r="D50" s="34"/>
      <c r="E50" s="34"/>
      <c r="F50" s="34"/>
    </row>
    <row r="51" spans="1:6" x14ac:dyDescent="0.3">
      <c r="A51" s="30" t="s">
        <v>35</v>
      </c>
      <c r="B51" s="30">
        <f>B50/3</f>
        <v>712.66666666666663</v>
      </c>
      <c r="D51" s="34" t="s">
        <v>40</v>
      </c>
      <c r="E51" s="34"/>
      <c r="F51" s="34">
        <f>1603-712</f>
        <v>891</v>
      </c>
    </row>
    <row r="52" spans="1:6" x14ac:dyDescent="0.3">
      <c r="A52" s="30" t="s">
        <v>43</v>
      </c>
      <c r="B52" s="30">
        <f>B51</f>
        <v>712.66666666666663</v>
      </c>
      <c r="D52" s="35"/>
      <c r="E52" s="35"/>
      <c r="F52" s="35"/>
    </row>
    <row r="53" spans="1:6" x14ac:dyDescent="0.3">
      <c r="A53" s="30"/>
      <c r="B53" s="30"/>
      <c r="D53" s="35"/>
      <c r="E53" s="35"/>
      <c r="F53" s="35">
        <v>2038</v>
      </c>
    </row>
    <row r="54" spans="1:6" x14ac:dyDescent="0.3">
      <c r="A54" s="30" t="s">
        <v>36</v>
      </c>
      <c r="B54" s="30">
        <v>1500</v>
      </c>
      <c r="D54" s="35"/>
      <c r="E54" s="35"/>
      <c r="F54" s="35">
        <f>SUM(F51:F53)</f>
        <v>2929</v>
      </c>
    </row>
    <row r="55" spans="1:6" x14ac:dyDescent="0.3">
      <c r="A55" s="30" t="s">
        <v>37</v>
      </c>
      <c r="B55" s="30">
        <f>B54/2</f>
        <v>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5" sqref="J15"/>
    </sheetView>
  </sheetViews>
  <sheetFormatPr defaultRowHeight="14.4" x14ac:dyDescent="0.3"/>
  <cols>
    <col min="1" max="1" width="23.21875" bestFit="1" customWidth="1"/>
    <col min="2" max="2" width="11.33203125" bestFit="1" customWidth="1"/>
    <col min="3" max="3" width="11.88671875" bestFit="1" customWidth="1"/>
  </cols>
  <sheetData>
    <row r="1" spans="1:7" x14ac:dyDescent="0.3">
      <c r="A1" t="s">
        <v>24</v>
      </c>
    </row>
    <row r="2" spans="1:7" x14ac:dyDescent="0.3">
      <c r="A2" s="39" t="s">
        <v>51</v>
      </c>
      <c r="B2" s="39">
        <v>861</v>
      </c>
    </row>
    <row r="3" spans="1:7" x14ac:dyDescent="0.3">
      <c r="A3" s="39" t="s">
        <v>52</v>
      </c>
      <c r="B3" s="39">
        <v>1500</v>
      </c>
      <c r="G3">
        <v>250</v>
      </c>
    </row>
    <row r="4" spans="1:7" x14ac:dyDescent="0.3">
      <c r="A4" s="39" t="s">
        <v>53</v>
      </c>
      <c r="B4" s="39">
        <v>250</v>
      </c>
      <c r="F4">
        <v>1500</v>
      </c>
      <c r="G4">
        <v>1500</v>
      </c>
    </row>
    <row r="5" spans="1:7" x14ac:dyDescent="0.3">
      <c r="A5" s="39" t="s">
        <v>54</v>
      </c>
      <c r="B5" s="39">
        <v>148</v>
      </c>
      <c r="F5">
        <v>2600</v>
      </c>
      <c r="G5">
        <v>1000</v>
      </c>
    </row>
    <row r="6" spans="1:7" x14ac:dyDescent="0.3">
      <c r="A6" s="39" t="s">
        <v>55</v>
      </c>
      <c r="B6" s="39">
        <v>2</v>
      </c>
      <c r="F6">
        <v>15</v>
      </c>
      <c r="G6">
        <v>15</v>
      </c>
    </row>
    <row r="7" spans="1:7" x14ac:dyDescent="0.3">
      <c r="A7" s="39" t="s">
        <v>56</v>
      </c>
      <c r="B7" s="39">
        <v>15</v>
      </c>
      <c r="F7">
        <v>100</v>
      </c>
      <c r="G7">
        <v>100</v>
      </c>
    </row>
    <row r="8" spans="1:7" x14ac:dyDescent="0.3">
      <c r="A8" s="39" t="s">
        <v>57</v>
      </c>
      <c r="B8" s="39">
        <v>100</v>
      </c>
      <c r="F8">
        <v>65</v>
      </c>
      <c r="G8">
        <v>65</v>
      </c>
    </row>
    <row r="9" spans="1:7" x14ac:dyDescent="0.3">
      <c r="A9" s="39" t="s">
        <v>58</v>
      </c>
      <c r="B9" s="39">
        <v>65</v>
      </c>
      <c r="F9">
        <v>110</v>
      </c>
      <c r="G9">
        <v>110</v>
      </c>
    </row>
    <row r="10" spans="1:7" x14ac:dyDescent="0.3">
      <c r="A10" s="39" t="s">
        <v>59</v>
      </c>
      <c r="B10" s="39">
        <v>110</v>
      </c>
      <c r="F10">
        <v>150</v>
      </c>
      <c r="G10">
        <v>150</v>
      </c>
    </row>
    <row r="11" spans="1:7" x14ac:dyDescent="0.3">
      <c r="A11" s="39" t="s">
        <v>60</v>
      </c>
      <c r="B11" s="39">
        <v>150</v>
      </c>
      <c r="F11">
        <v>450</v>
      </c>
      <c r="G11">
        <v>450</v>
      </c>
    </row>
    <row r="12" spans="1:7" x14ac:dyDescent="0.3">
      <c r="A12" s="39" t="s">
        <v>61</v>
      </c>
      <c r="B12" s="39">
        <v>450</v>
      </c>
      <c r="F12">
        <v>50</v>
      </c>
      <c r="G12">
        <v>50</v>
      </c>
    </row>
    <row r="13" spans="1:7" x14ac:dyDescent="0.3">
      <c r="A13" s="39" t="s">
        <v>62</v>
      </c>
      <c r="B13" s="39">
        <v>50</v>
      </c>
      <c r="D13">
        <f>4809-3951</f>
        <v>858</v>
      </c>
      <c r="F13">
        <v>250</v>
      </c>
      <c r="G13">
        <v>250</v>
      </c>
    </row>
    <row r="14" spans="1:7" x14ac:dyDescent="0.3">
      <c r="A14" s="44" t="s">
        <v>64</v>
      </c>
      <c r="B14" s="44">
        <v>1299</v>
      </c>
      <c r="D14">
        <f>D13/3</f>
        <v>286</v>
      </c>
      <c r="F14">
        <f>SUM(F4:F13)</f>
        <v>5290</v>
      </c>
      <c r="G14">
        <f>SUM(G3:G13)</f>
        <v>3940</v>
      </c>
    </row>
    <row r="15" spans="1:7" x14ac:dyDescent="0.3">
      <c r="A15" s="39" t="s">
        <v>63</v>
      </c>
      <c r="B15" s="39">
        <v>250</v>
      </c>
    </row>
    <row r="17" spans="2:2" x14ac:dyDescent="0.3">
      <c r="B17">
        <f>SUM(B2:B15)</f>
        <v>5250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5" bestFit="1" customWidth="1"/>
    <col min="4" max="4" width="43.6640625" bestFit="1" customWidth="1"/>
  </cols>
  <sheetData>
    <row r="1" spans="1:4" x14ac:dyDescent="0.3">
      <c r="A1" t="s">
        <v>46</v>
      </c>
    </row>
    <row r="2" spans="1:4" x14ac:dyDescent="0.3">
      <c r="A2" s="38">
        <v>43586</v>
      </c>
      <c r="B2" s="39" t="s">
        <v>47</v>
      </c>
      <c r="C2" s="39">
        <v>2130</v>
      </c>
      <c r="D2" s="39" t="s">
        <v>48</v>
      </c>
    </row>
    <row r="3" spans="1:4" x14ac:dyDescent="0.3">
      <c r="A3" s="38">
        <v>43600</v>
      </c>
      <c r="B3" s="39" t="s">
        <v>47</v>
      </c>
      <c r="C3" s="39">
        <v>417</v>
      </c>
      <c r="D3" s="39" t="s">
        <v>49</v>
      </c>
    </row>
    <row r="4" spans="1:4" x14ac:dyDescent="0.3">
      <c r="A4" s="39"/>
      <c r="B4" s="39" t="s">
        <v>20</v>
      </c>
      <c r="C4" s="40">
        <f>SUM(C2:C3)</f>
        <v>2547</v>
      </c>
      <c r="D4" s="39"/>
    </row>
    <row r="5" spans="1:4" x14ac:dyDescent="0.3">
      <c r="A5" s="38">
        <v>43670</v>
      </c>
      <c r="B5" s="39" t="s">
        <v>47</v>
      </c>
      <c r="C5" s="41">
        <v>-800</v>
      </c>
      <c r="D5" s="39" t="s">
        <v>50</v>
      </c>
    </row>
    <row r="6" spans="1:4" x14ac:dyDescent="0.3">
      <c r="B6" s="42" t="s">
        <v>20</v>
      </c>
      <c r="C6" s="43">
        <f>SUM(C4:C5)</f>
        <v>1747</v>
      </c>
    </row>
    <row r="7" spans="1:4" x14ac:dyDescent="0.3">
      <c r="A7" s="45">
        <v>43712</v>
      </c>
      <c r="B7" s="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Quotation</vt:lpstr>
      <vt:lpstr>Vraj contri.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2019-04-15T06:35:13Z</dcterms:created>
  <dcterms:modified xsi:type="dcterms:W3CDTF">2019-09-04T06:15:25Z</dcterms:modified>
</cp:coreProperties>
</file>