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e\Desktop\"/>
    </mc:Choice>
  </mc:AlternateContent>
  <xr:revisionPtr revIDLastSave="0" documentId="13_ncr:1_{EC6D2436-D8C4-42E9-AC9C-1BFF6773EEFA}" xr6:coauthVersionLast="43" xr6:coauthVersionMax="43" xr10:uidLastSave="{00000000-0000-0000-0000-000000000000}"/>
  <bookViews>
    <workbookView xWindow="-120" yWindow="-120" windowWidth="20730" windowHeight="11160" tabRatio="644" xr2:uid="{00000000-000D-0000-FFFF-FFFF00000000}"/>
  </bookViews>
  <sheets>
    <sheet name="Bonus" sheetId="9" r:id="rId1"/>
    <sheet name="Kickstarter Data" sheetId="1" r:id="rId2"/>
    <sheet name="Category States" sheetId="2" r:id="rId3"/>
    <sheet name="Sub-Category States" sheetId="3" r:id="rId4"/>
    <sheet name="Count of States" sheetId="4" r:id="rId5"/>
    <sheet name="Average Sub-Category Goal" sheetId="5" r:id="rId6"/>
    <sheet name="Count of States per Year" sheetId="6" r:id="rId7"/>
    <sheet name="Average Percent Funded" sheetId="7" r:id="rId8"/>
  </sheets>
  <calcPr calcId="191029"/>
  <pivotCaches>
    <pivotCache cacheId="6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13" i="9"/>
  <c r="D13" i="9"/>
  <c r="C13" i="9"/>
  <c r="B13" i="9"/>
  <c r="E12" i="9"/>
  <c r="D12" i="9"/>
  <c r="C12" i="9"/>
  <c r="B12" i="9"/>
  <c r="E11" i="9"/>
  <c r="D11" i="9"/>
  <c r="C11" i="9"/>
  <c r="B11" i="9"/>
  <c r="E10" i="9"/>
  <c r="D10" i="9"/>
  <c r="C10" i="9"/>
  <c r="B10" i="9"/>
  <c r="E9" i="9"/>
  <c r="D9" i="9"/>
  <c r="C9" i="9"/>
  <c r="B9" i="9"/>
  <c r="E8" i="9"/>
  <c r="D8" i="9"/>
  <c r="C8" i="9"/>
  <c r="B8" i="9"/>
  <c r="E7" i="9"/>
  <c r="D7" i="9"/>
  <c r="C7" i="9"/>
  <c r="B7" i="9"/>
  <c r="E3" i="9"/>
  <c r="E4" i="9"/>
  <c r="E5" i="9"/>
  <c r="E6" i="9"/>
  <c r="D6" i="9"/>
  <c r="C6" i="9"/>
  <c r="B6" i="9"/>
  <c r="D5" i="9"/>
  <c r="C5" i="9"/>
  <c r="B5" i="9"/>
  <c r="C4" i="9"/>
  <c r="D4" i="9"/>
  <c r="B4" i="9"/>
  <c r="D3" i="9"/>
  <c r="C3" i="9"/>
  <c r="B3" i="9"/>
  <c r="E2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<sst xmlns="http://schemas.openxmlformats.org/spreadsheetml/2006/main" count="33128" uniqueCount="8411">
  <si>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</si>
  <si>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</si>
  <si>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</si>
  <si>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</si>
  <si>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</si>
  <si>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</si>
  <si>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</si>
  <si>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</si>
  <si>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</si>
  <si>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</si>
  <si>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</si>
  <si>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</si>
  <si>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</si>
  <si>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</si>
  <si>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</si>
  <si>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</si>
  <si>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</si>
  <si>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</si>
  <si>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</si>
  <si>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</si>
  <si>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</si>
  <si>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</si>
  <si>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</si>
  <si>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</si>
  <si>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</si>
  <si>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</si>
  <si>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</si>
  <si>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</si>
  <si>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</si>
  <si>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</si>
  <si>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</si>
  <si>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</si>
  <si>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</si>
  <si>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</si>
  <si>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</si>
  <si>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</si>
  <si>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</si>
  <si>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</si>
  <si>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</si>
  <si>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</si>
  <si>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</si>
  <si>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</si>
  <si>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</si>
  <si>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</si>
  <si>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</si>
  <si>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</si>
  <si>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</si>
  <si>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</si>
  <si>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</si>
  <si>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</si>
  <si>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</si>
  <si>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</si>
  <si>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</si>
  <si>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</si>
  <si>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</si>
  <si>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</si>
  <si>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</si>
  <si>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</si>
  <si>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</si>
  <si>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</si>
  <si>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</si>
  <si>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</si>
  <si>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</si>
  <si>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</si>
  <si>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</si>
  <si>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</si>
  <si>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</si>
  <si>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</si>
  <si>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</si>
  <si>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</si>
  <si>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</si>
  <si>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</si>
  <si>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</si>
  <si>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</si>
  <si>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</si>
  <si>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</si>
  <si>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</si>
  <si>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</si>
  <si>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</si>
  <si>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</si>
  <si>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</si>
  <si>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</si>
  <si>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</si>
  <si>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</si>
  <si>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</si>
  <si>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</si>
  <si>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</si>
  <si>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</si>
  <si>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</si>
  <si>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</si>
  <si>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</si>
  <si>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</si>
  <si>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</si>
  <si>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</si>
  <si>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</si>
  <si>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</si>
  <si>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</si>
  <si>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</si>
  <si>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</si>
  <si>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</si>
  <si>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</si>
  <si>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</si>
  <si>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</si>
  <si>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</si>
  <si>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</si>
  <si>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</si>
  <si>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</si>
  <si>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</si>
  <si>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</si>
  <si>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</si>
  <si>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</si>
  <si>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</si>
  <si>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</si>
  <si>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</si>
  <si>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</si>
  <si>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</si>
  <si>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</si>
  <si>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</si>
  <si>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</si>
  <si>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</si>
  <si>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</si>
  <si>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</si>
  <si>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</si>
  <si>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</si>
  <si>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</si>
  <si>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</si>
  <si>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</si>
  <si>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</si>
  <si>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</si>
  <si>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</si>
  <si>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</si>
  <si>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</si>
  <si>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</si>
  <si>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</si>
  <si>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</si>
  <si>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</si>
  <si>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</si>
  <si>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</si>
  <si>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</si>
  <si>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</si>
  <si>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</si>
  <si>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</si>
  <si>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</si>
  <si>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</si>
  <si>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</si>
  <si>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</si>
  <si>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</si>
  <si>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</si>
  <si>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</si>
  <si>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</si>
  <si>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</si>
  <si>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</si>
  <si>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</si>
  <si>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</si>
  <si>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</si>
  <si>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</si>
  <si>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</si>
  <si>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</si>
  <si>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</si>
  <si>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</si>
  <si>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</si>
  <si>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</si>
  <si>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</si>
  <si>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</si>
  <si>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</si>
  <si>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</si>
  <si>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</si>
  <si>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</si>
  <si>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</si>
  <si>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</si>
  <si>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</si>
  <si>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</si>
  <si>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</si>
  <si>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</si>
  <si>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</si>
  <si>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</si>
  <si>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</si>
  <si>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</si>
  <si>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</si>
  <si>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</si>
  <si>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</si>
  <si>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</si>
  <si>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</si>
  <si>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</si>
  <si>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</si>
  <si>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</si>
  <si>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</si>
  <si>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</si>
  <si>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</si>
  <si>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</si>
  <si>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</si>
  <si>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</si>
  <si>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</si>
  <si>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</si>
  <si>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</si>
  <si>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</si>
  <si>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</si>
  <si>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</si>
  <si>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</si>
  <si>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</si>
  <si>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</si>
  <si>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</si>
  <si>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</si>
  <si>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</si>
  <si>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</si>
  <si>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</si>
  <si>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</si>
  <si>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</si>
  <si>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</si>
  <si>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</si>
  <si>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</si>
  <si>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</si>
  <si>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</si>
  <si>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</si>
  <si>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</si>
  <si>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</si>
  <si>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</si>
  <si>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</si>
  <si>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</si>
  <si>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</si>
  <si>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</si>
  <si>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</si>
  <si>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</si>
  <si>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</si>
  <si>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</si>
  <si>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</si>
  <si>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</si>
  <si>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</si>
  <si>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</si>
  <si>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</si>
  <si>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</si>
  <si>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</si>
  <si>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</si>
  <si>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</si>
  <si>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</si>
  <si>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</si>
  <si>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</si>
  <si>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</si>
  <si>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</si>
  <si>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</si>
  <si>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</si>
  <si>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</si>
  <si>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</si>
  <si>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</si>
  <si>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</si>
  <si>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</si>
  <si>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</si>
  <si>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</si>
  <si>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</si>
  <si>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</si>
  <si>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</si>
  <si>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</si>
  <si>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</si>
  <si>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</si>
  <si>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</si>
  <si>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</si>
  <si>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</si>
  <si>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</si>
  <si>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</si>
  <si>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</si>
  <si>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</si>
  <si>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</si>
  <si>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</si>
  <si>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</si>
  <si>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</si>
  <si>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</si>
  <si>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</si>
  <si>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</si>
  <si>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</si>
  <si>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</si>
  <si>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</si>
  <si>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</si>
  <si>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</si>
  <si>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</si>
  <si>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</si>
  <si>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</si>
  <si>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</si>
  <si>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</si>
  <si>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</si>
  <si>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</si>
  <si>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</si>
  <si>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</si>
  <si>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</si>
  <si>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</si>
  <si>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</si>
  <si>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</si>
  <si>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</si>
  <si>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</si>
  <si>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</si>
  <si>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</si>
  <si>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</si>
  <si>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</si>
  <si>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</si>
  <si>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</si>
  <si>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</si>
  <si>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</si>
  <si>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</si>
  <si>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</si>
  <si>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</si>
  <si>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</si>
  <si>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</si>
  <si>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</si>
  <si>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</si>
  <si>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</si>
  <si>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</si>
  <si>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</si>
  <si>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</si>
  <si>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</si>
  <si>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</si>
  <si>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</si>
  <si>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</si>
  <si>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</si>
  <si>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</si>
  <si>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</si>
  <si>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</si>
  <si>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</si>
  <si>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</si>
  <si>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</si>
  <si>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</si>
  <si>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</si>
  <si>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</si>
  <si>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</si>
  <si>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</si>
  <si>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</si>
  <si>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</si>
  <si>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</si>
  <si>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</si>
  <si>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</si>
  <si>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</si>
  <si>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</si>
  <si>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</si>
  <si>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</si>
  <si>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</si>
  <si>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</si>
  <si>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</si>
  <si>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</si>
  <si>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</si>
  <si>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</si>
  <si>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</si>
  <si>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</si>
  <si>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</si>
  <si>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</si>
  <si>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</si>
  <si>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</si>
  <si>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</si>
  <si>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</si>
  <si>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</si>
  <si>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</si>
  <si>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</si>
  <si>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</si>
  <si>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</si>
  <si>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</si>
  <si>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</si>
  <si>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</si>
  <si>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</si>
  <si>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</si>
  <si>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</si>
  <si>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</si>
  <si>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</si>
  <si>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</si>
  <si>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</si>
  <si>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</si>
  <si>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</si>
  <si>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</si>
  <si>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</si>
  <si>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</si>
  <si>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</si>
  <si>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</si>
  <si>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</si>
  <si>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</si>
  <si>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</si>
  <si>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</si>
  <si>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</si>
  <si>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</si>
  <si>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</si>
  <si>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</si>
  <si>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</si>
  <si>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</si>
  <si>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</si>
  <si>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</si>
  <si>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</si>
  <si>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</si>
  <si>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</si>
  <si>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</si>
  <si>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</si>
  <si>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</si>
  <si>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</si>
  <si>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</si>
  <si>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</si>
  <si>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</si>
  <si>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</si>
  <si>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</si>
  <si>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</si>
  <si>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</si>
  <si>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</si>
  <si>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</si>
  <si>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</si>
  <si>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</si>
  <si>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</si>
  <si>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</si>
  <si>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</si>
  <si>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</si>
  <si>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</si>
  <si>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</si>
  <si>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</si>
  <si>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</si>
  <si>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</si>
  <si>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</si>
  <si>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</si>
  <si>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</si>
  <si>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</si>
  <si>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</si>
  <si>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</si>
  <si>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</si>
  <si>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</si>
  <si>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</si>
  <si>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</si>
  <si>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</si>
  <si>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</si>
  <si>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</si>
  <si>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</si>
  <si>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</si>
  <si>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</si>
  <si>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</si>
  <si>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</si>
  <si>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</si>
  <si>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</si>
  <si>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</si>
  <si>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</si>
  <si>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</si>
  <si>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</si>
  <si>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</si>
  <si>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</si>
  <si>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</si>
  <si>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</si>
  <si>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</si>
  <si>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</si>
  <si>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</si>
  <si>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</si>
  <si>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</si>
  <si>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</si>
  <si>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</si>
  <si>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</si>
  <si>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</si>
  <si>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</si>
  <si>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</si>
  <si>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</si>
  <si>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</si>
  <si>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</si>
  <si>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</si>
  <si>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</si>
  <si>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</si>
  <si>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</si>
  <si>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</si>
  <si>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</si>
  <si>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</si>
  <si>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</si>
  <si>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</si>
  <si>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</si>
  <si>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</si>
  <si>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</si>
  <si>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</si>
  <si>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</si>
  <si>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</si>
  <si>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</si>
  <si>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</si>
  <si>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</si>
  <si>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</si>
  <si>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</si>
  <si>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</si>
  <si>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</si>
  <si>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</si>
  <si>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</si>
  <si>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</si>
  <si>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</si>
  <si>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</si>
  <si>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</si>
  <si>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</si>
  <si>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</si>
  <si>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</si>
  <si>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</si>
  <si>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</si>
  <si>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</si>
  <si>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</si>
  <si>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</si>
  <si>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</si>
  <si>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</si>
  <si>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</si>
  <si>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</si>
  <si>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</si>
  <si>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</si>
  <si>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</si>
  <si>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</si>
  <si>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</si>
  <si>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</si>
  <si>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</si>
  <si>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</si>
  <si>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</si>
  <si>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</si>
  <si>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</si>
  <si>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</si>
  <si>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</si>
  <si>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</si>
  <si>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</si>
  <si>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</si>
  <si>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</si>
  <si>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</si>
  <si>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</si>
  <si>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</si>
  <si>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</si>
  <si>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</si>
  <si>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</si>
  <si>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</si>
  <si>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</si>
  <si>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</si>
  <si>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</si>
  <si>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</si>
  <si>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</si>
  <si>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</si>
  <si>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</si>
  <si>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</si>
  <si>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</si>
  <si>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</si>
  <si>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</si>
  <si>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</si>
  <si>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</si>
  <si>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</si>
  <si>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</si>
  <si>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</si>
  <si>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</si>
  <si>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</si>
  <si>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</si>
  <si>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</si>
  <si>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</si>
  <si>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</si>
  <si>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</si>
  <si>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</si>
  <si>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</si>
  <si>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</si>
  <si>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</si>
  <si>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</si>
  <si>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</si>
  <si>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</si>
  <si>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</si>
  <si>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</si>
  <si>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</si>
  <si>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</si>
  <si>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</si>
  <si>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</si>
  <si>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</si>
  <si>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</si>
  <si>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</si>
  <si>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</si>
  <si>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</si>
  <si>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</si>
  <si>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</si>
  <si>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</si>
  <si>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</si>
  <si>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</si>
  <si>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</si>
  <si>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</si>
  <si>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</si>
  <si>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</si>
  <si>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</si>
  <si>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</si>
  <si>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</si>
  <si>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</si>
  <si>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</si>
  <si>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</si>
  <si>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</si>
  <si>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</si>
  <si>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</si>
  <si>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</si>
  <si>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</si>
  <si>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</si>
  <si>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</si>
  <si>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</si>
  <si>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</si>
  <si>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</si>
  <si>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</si>
  <si>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</si>
  <si>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</si>
  <si>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</si>
  <si>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</si>
  <si>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</si>
  <si>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</si>
  <si>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</si>
  <si>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</si>
  <si>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</si>
  <si>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</si>
  <si>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</si>
  <si>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</si>
  <si>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</si>
  <si>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</si>
  <si>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</si>
  <si>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</si>
  <si>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</si>
  <si>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</si>
  <si>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</si>
  <si>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</si>
  <si>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</si>
  <si>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</si>
  <si>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</si>
  <si>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</si>
  <si>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</si>
  <si>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</si>
  <si>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</si>
  <si>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</si>
  <si>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</si>
  <si>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</si>
  <si>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</si>
  <si>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</si>
  <si>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</si>
  <si>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</si>
  <si>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</si>
  <si>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</si>
  <si>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</si>
  <si>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</si>
  <si>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</si>
  <si>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</si>
  <si>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</si>
  <si>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</si>
  <si>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</si>
  <si>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</si>
  <si>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</si>
  <si>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</si>
  <si>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</si>
  <si>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</si>
  <si>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</si>
  <si>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</si>
  <si>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</si>
  <si>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</si>
  <si>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</si>
  <si>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</si>
  <si>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</si>
  <si>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</si>
  <si>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</si>
  <si>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</si>
  <si>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</si>
  <si>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</si>
  <si>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</si>
  <si>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</si>
  <si>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</si>
  <si>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</si>
  <si>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</si>
  <si>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</si>
  <si>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</si>
  <si>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</si>
  <si>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</si>
  <si>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</si>
  <si>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</si>
  <si>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</si>
  <si>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</si>
  <si>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</si>
  <si>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</si>
  <si>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</si>
  <si>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</si>
  <si>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</si>
  <si>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</si>
  <si>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</si>
  <si>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</si>
  <si>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</si>
  <si>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</si>
  <si>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</si>
  <si>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</si>
  <si>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</si>
  <si>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</si>
  <si>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</si>
  <si>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</si>
  <si>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</si>
  <si>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</si>
  <si>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</si>
  <si>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</si>
  <si>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</si>
  <si>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</si>
  <si>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</si>
  <si>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</si>
  <si>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</si>
  <si>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</si>
  <si>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</si>
  <si>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</si>
  <si>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</si>
  <si>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</si>
  <si>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</si>
  <si>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</si>
  <si>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</si>
  <si>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</si>
  <si>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</si>
  <si>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</si>
  <si>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</si>
  <si>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</si>
  <si>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</si>
  <si>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</si>
  <si>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</si>
  <si>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</si>
  <si>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</si>
  <si>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</si>
  <si>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</si>
  <si>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</si>
  <si>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</si>
  <si>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</si>
  <si>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</si>
  <si>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</si>
  <si>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</si>
  <si>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</si>
  <si>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</si>
  <si>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</si>
  <si>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</si>
  <si>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</si>
  <si>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</si>
  <si>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</si>
  <si>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</si>
  <si>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</si>
  <si>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</si>
  <si>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</si>
  <si>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</si>
  <si>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</si>
  <si>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</si>
  <si>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</si>
  <si>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</si>
  <si>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</si>
  <si>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</si>
  <si>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</si>
  <si>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</si>
  <si>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</si>
  <si>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</si>
  <si>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</si>
  <si>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</si>
  <si>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</si>
  <si>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</si>
  <si>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</si>
  <si>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</si>
  <si>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</si>
  <si>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</si>
  <si>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</si>
  <si>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</si>
  <si>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</si>
  <si>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</si>
  <si>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</si>
  <si>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</si>
  <si>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</si>
  <si>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</si>
  <si>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</si>
  <si>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</si>
  <si>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</si>
  <si>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</si>
  <si>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</si>
  <si>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</si>
  <si>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</si>
  <si>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</si>
  <si>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</si>
  <si>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</si>
  <si>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</si>
  <si>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</si>
  <si>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</si>
  <si>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</si>
  <si>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</si>
  <si>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</si>
  <si>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</si>
  <si>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</si>
  <si>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</si>
  <si>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</si>
  <si>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</si>
  <si>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</si>
  <si>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</si>
  <si>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</si>
  <si>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</si>
  <si>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</si>
  <si>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</si>
  <si>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</si>
  <si>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</si>
  <si>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</si>
  <si>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</si>
  <si>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</si>
  <si>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</si>
  <si>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</si>
  <si>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</si>
  <si>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</si>
  <si>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</si>
  <si>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</si>
  <si>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</si>
  <si>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</si>
  <si>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</si>
  <si>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</si>
  <si>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</si>
  <si>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</si>
  <si>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</si>
  <si>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</si>
  <si>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</si>
  <si>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</si>
  <si>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</si>
  <si>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</si>
  <si>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</si>
  <si>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</si>
  <si>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</si>
  <si>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</si>
  <si>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</si>
  <si>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</si>
  <si>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</si>
  <si>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</si>
  <si>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</si>
  <si>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</si>
  <si>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</si>
  <si>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</si>
  <si>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</si>
  <si>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</si>
  <si>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</si>
  <si>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</si>
  <si>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</si>
  <si>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</si>
  <si>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</si>
  <si>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</si>
  <si>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</si>
  <si>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</si>
  <si>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</si>
  <si>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</si>
  <si>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</si>
  <si>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</si>
  <si>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</si>
  <si>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</si>
  <si>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</si>
  <si>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</si>
  <si>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</si>
  <si>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</si>
  <si>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</si>
  <si>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</si>
  <si>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</si>
  <si>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</si>
  <si>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</si>
  <si>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</si>
  <si>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</si>
  <si>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</si>
  <si>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</si>
  <si>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</si>
  <si>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</si>
  <si>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</si>
  <si>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</si>
  <si>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</si>
  <si>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</si>
  <si>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</si>
  <si>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</si>
  <si>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</si>
  <si>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</si>
  <si>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</si>
  <si>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</si>
  <si>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</si>
  <si>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</si>
  <si>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</si>
  <si>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</si>
  <si>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</si>
  <si>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</si>
  <si>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</si>
  <si>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</si>
  <si>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</si>
  <si>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</si>
  <si>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</si>
  <si>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</si>
  <si>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</si>
  <si>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</si>
  <si>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</si>
  <si>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</si>
  <si>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</si>
  <si>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</si>
  <si>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</si>
  <si>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</si>
  <si>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</si>
  <si>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</si>
  <si>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</si>
  <si>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</si>
  <si>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</si>
  <si>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</si>
  <si>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</si>
  <si>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</si>
  <si>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</si>
  <si>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</si>
  <si>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</si>
  <si>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</si>
  <si>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</si>
  <si>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</si>
  <si>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</si>
  <si>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</si>
  <si>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</si>
  <si>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</si>
  <si>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</si>
  <si>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</si>
  <si>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</si>
  <si>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</si>
  <si>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</si>
  <si>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</si>
  <si>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</si>
  <si>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</si>
  <si>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</si>
  <si>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</si>
  <si>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</si>
  <si>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</si>
  <si>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</si>
  <si>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</si>
  <si>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</si>
  <si>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</si>
  <si>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</si>
  <si>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</si>
  <si>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</si>
  <si>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</si>
  <si>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</si>
  <si>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</si>
  <si>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</si>
  <si>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</si>
  <si>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</si>
  <si>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</si>
  <si>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</si>
  <si>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</si>
  <si>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</si>
  <si>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</si>
  <si>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</si>
  <si>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</si>
  <si>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</si>
  <si>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</si>
  <si>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</si>
  <si>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</si>
  <si>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</si>
  <si>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</si>
  <si>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</si>
  <si>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</si>
  <si>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</si>
  <si>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</si>
  <si>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</si>
  <si>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</si>
  <si>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</si>
  <si>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</si>
  <si>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</si>
  <si>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</si>
  <si>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</si>
  <si>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</si>
  <si>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</si>
  <si>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</si>
  <si>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</si>
  <si>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</si>
  <si>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</si>
  <si>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</si>
  <si>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</si>
  <si>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</si>
  <si>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</si>
  <si>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</si>
  <si>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</si>
  <si>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</si>
  <si>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</si>
  <si>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</si>
  <si>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</si>
  <si>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</si>
  <si>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</si>
  <si>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</si>
  <si>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</si>
  <si>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</si>
  <si>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</si>
  <si>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</si>
  <si>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</si>
  <si>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</si>
  <si>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</si>
  <si>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</si>
  <si>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</si>
  <si>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</si>
  <si>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</si>
  <si>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</si>
  <si>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</si>
  <si>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</si>
  <si>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</si>
  <si>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</si>
  <si>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</si>
  <si>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</si>
  <si>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</si>
  <si>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</si>
  <si>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</si>
  <si>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</si>
  <si>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</si>
  <si>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</si>
  <si>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</si>
  <si>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</si>
  <si>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</si>
  <si>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</si>
  <si>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</si>
  <si>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</si>
  <si>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</si>
  <si>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</si>
  <si>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</si>
  <si>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</si>
  <si>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</si>
  <si>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</si>
  <si>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</si>
  <si>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</si>
  <si>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</si>
  <si>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</si>
  <si>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</si>
  <si>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</si>
  <si>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</si>
  <si>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</si>
  <si>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</si>
  <si>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</si>
  <si>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</si>
  <si>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</si>
  <si>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</si>
  <si>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</si>
  <si>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</si>
  <si>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</si>
  <si>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</si>
  <si>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</si>
  <si>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</si>
  <si>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</si>
  <si>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</si>
  <si>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</si>
  <si>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</si>
  <si>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</si>
  <si>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</si>
  <si>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</si>
  <si>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</si>
  <si>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</si>
  <si>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</si>
  <si>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</si>
  <si>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</si>
  <si>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</si>
  <si>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</si>
  <si>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</si>
  <si>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</si>
  <si>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</si>
  <si>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</si>
  <si>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</si>
  <si>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</si>
  <si>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</si>
  <si>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</si>
  <si>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</si>
  <si>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</si>
  <si>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</si>
  <si>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</si>
  <si>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</si>
  <si>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</si>
  <si>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</si>
  <si>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</si>
  <si>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</si>
  <si>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</si>
  <si>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</si>
  <si>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</si>
  <si>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</si>
  <si>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</si>
  <si>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</si>
  <si>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</si>
  <si>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</si>
  <si>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</si>
  <si>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</si>
  <si>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</si>
  <si>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</si>
  <si>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</si>
  <si>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</si>
  <si>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</si>
  <si>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</si>
  <si>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</si>
  <si>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</si>
  <si>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</si>
  <si>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</si>
  <si>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</si>
  <si>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</si>
  <si>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</si>
  <si>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</si>
  <si>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</si>
  <si>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</si>
  <si>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</si>
  <si>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</si>
  <si>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</si>
  <si>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</si>
  <si>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</si>
  <si>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</si>
  <si>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</si>
  <si>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</si>
  <si>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</si>
  <si>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</si>
  <si>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</si>
  <si>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</si>
  <si>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</si>
  <si>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</si>
  <si>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</si>
  <si>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</si>
  <si>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</si>
  <si>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</si>
  <si>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</si>
  <si>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</si>
  <si>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</si>
  <si>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</si>
  <si>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</si>
  <si>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</si>
  <si>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</si>
  <si>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</si>
  <si>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</si>
  <si>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</si>
  <si>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</si>
  <si>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</si>
  <si>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</si>
  <si>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</si>
  <si>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</si>
  <si>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</si>
  <si>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</si>
  <si>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</si>
  <si>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</si>
  <si>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</si>
  <si>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</si>
  <si>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</si>
  <si>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</si>
  <si>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</si>
  <si>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</si>
  <si>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</si>
  <si>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</si>
  <si>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</si>
  <si>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</si>
  <si>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</si>
  <si>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</si>
  <si>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</si>
  <si>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</si>
  <si>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</si>
  <si>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</si>
  <si>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</si>
  <si>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</si>
  <si>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</si>
  <si>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</si>
  <si>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</si>
  <si>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</si>
  <si>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</si>
  <si>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</si>
  <si>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</si>
  <si>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</si>
  <si>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</si>
  <si>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</si>
  <si>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</si>
  <si>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</si>
  <si>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</si>
  <si>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</si>
  <si>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</si>
  <si>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</si>
  <si>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</si>
  <si>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</si>
  <si>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</si>
  <si>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</si>
  <si>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</si>
  <si>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</si>
  <si>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</si>
  <si>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</si>
  <si>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</si>
  <si>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</si>
  <si>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</si>
  <si>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</si>
  <si>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</si>
  <si>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</si>
  <si>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</si>
  <si>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</si>
  <si>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</si>
  <si>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</si>
  <si>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</si>
  <si>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</si>
  <si>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</si>
  <si>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</si>
  <si>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</si>
  <si>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</si>
  <si>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</si>
  <si>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</si>
  <si>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</si>
  <si>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</si>
  <si>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</si>
  <si>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</si>
  <si>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</si>
  <si>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</si>
  <si>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</si>
  <si>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</si>
  <si>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</si>
  <si>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</si>
  <si>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</si>
  <si>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</si>
  <si>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</si>
  <si>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</si>
  <si>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</si>
  <si>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</si>
  <si>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</si>
  <si>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</si>
  <si>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</si>
  <si>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</si>
  <si>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</si>
  <si>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</si>
  <si>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</si>
  <si>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</si>
  <si>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</si>
  <si>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</si>
  <si>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</si>
  <si>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</si>
  <si>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</si>
  <si>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</si>
  <si>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</si>
  <si>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</si>
  <si>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</si>
  <si>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</si>
  <si>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</si>
  <si>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</si>
  <si>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</si>
  <si>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</si>
  <si>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</si>
  <si>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</si>
  <si>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</si>
  <si>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</si>
  <si>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</si>
  <si>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</si>
  <si>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</si>
  <si>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</si>
  <si>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</si>
  <si>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</si>
  <si>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</si>
  <si>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</si>
  <si>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</si>
  <si>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</si>
  <si>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</si>
  <si>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</si>
  <si>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</si>
  <si>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</si>
  <si>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</si>
  <si>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</si>
  <si>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</si>
  <si>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</si>
  <si>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</si>
  <si>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</si>
  <si>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</si>
  <si>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</si>
  <si>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</si>
  <si>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</si>
  <si>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</si>
  <si>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</si>
  <si>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</si>
  <si>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</si>
  <si>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</si>
  <si>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</si>
  <si>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</si>
  <si>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</si>
  <si>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</si>
  <si>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</si>
  <si>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</si>
  <si>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</si>
  <si>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</si>
  <si>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</si>
  <si>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</si>
  <si>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</si>
  <si>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</si>
  <si>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</si>
  <si>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</si>
  <si>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</si>
  <si>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</si>
  <si>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</si>
  <si>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</si>
  <si>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</si>
  <si>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</si>
  <si>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</si>
  <si>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</si>
  <si>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</si>
  <si>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</si>
  <si>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</si>
  <si>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</si>
  <si>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</si>
  <si>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</si>
  <si>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</si>
  <si>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</si>
  <si>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</si>
  <si>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</si>
  <si>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</si>
  <si>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</si>
  <si>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</si>
  <si>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</si>
  <si>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</si>
  <si>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</si>
  <si>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</si>
  <si>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</si>
  <si>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</si>
  <si>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</si>
  <si>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</si>
  <si>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</si>
  <si>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</si>
  <si>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</si>
  <si>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</si>
  <si>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</si>
  <si>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</si>
  <si>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</si>
  <si>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</si>
  <si>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</si>
  <si>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</si>
  <si>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</si>
  <si>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</si>
  <si>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</si>
  <si>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</si>
  <si>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</si>
  <si>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</si>
  <si>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</si>
  <si>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</si>
  <si>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</si>
  <si>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</si>
  <si>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</si>
  <si>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</si>
  <si>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</si>
  <si>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</si>
  <si>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</si>
  <si>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</si>
  <si>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</si>
  <si>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</si>
  <si>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</si>
  <si>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</si>
  <si>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</si>
  <si>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</si>
  <si>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</si>
  <si>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</si>
  <si>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</si>
  <si>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</si>
  <si>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</si>
  <si>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</si>
  <si>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</si>
  <si>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</si>
  <si>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</si>
  <si>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</si>
  <si>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</si>
  <si>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</si>
  <si>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</si>
  <si>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</si>
  <si>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</si>
  <si>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</si>
  <si>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</si>
  <si>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</si>
  <si>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</si>
  <si>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</si>
  <si>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</si>
  <si>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</si>
  <si>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</si>
  <si>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</si>
  <si>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</si>
  <si>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</si>
  <si>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</si>
  <si>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</si>
  <si>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</si>
  <si>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</si>
  <si>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</si>
  <si>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</si>
  <si>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</si>
  <si>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</si>
  <si>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</si>
  <si>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</si>
  <si>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</si>
  <si>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</si>
  <si>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</si>
  <si>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</si>
  <si>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</si>
  <si>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</si>
  <si>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</si>
  <si>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</si>
  <si>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</si>
  <si>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</si>
  <si>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</si>
  <si>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</si>
  <si>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</si>
  <si>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</si>
  <si>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</si>
  <si>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</si>
  <si>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</si>
  <si>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</si>
  <si>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</si>
  <si>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</si>
  <si>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</si>
  <si>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</si>
  <si>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</si>
  <si>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</si>
  <si>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</si>
  <si>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</si>
  <si>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</si>
  <si>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</si>
  <si>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</si>
  <si>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</si>
  <si>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</si>
  <si>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</si>
  <si>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</si>
  <si>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</si>
  <si>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</si>
  <si>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</si>
  <si>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</si>
  <si>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</si>
  <si>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</si>
  <si>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</si>
  <si>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</si>
  <si>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</si>
  <si>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</si>
  <si>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</si>
  <si>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</si>
  <si>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</si>
  <si>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</si>
  <si>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</si>
  <si>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</si>
  <si>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</si>
  <si>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</si>
  <si>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</si>
  <si>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</si>
  <si>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</si>
  <si>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</si>
  <si>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</si>
  <si>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</si>
  <si>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</si>
  <si>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</si>
  <si>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</si>
  <si>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</si>
  <si>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</si>
  <si>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</si>
  <si>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</si>
  <si>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</si>
  <si>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</si>
  <si>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</si>
  <si>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</si>
  <si>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</si>
  <si>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</si>
  <si>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</si>
  <si>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</si>
  <si>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</si>
  <si>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</si>
  <si>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</si>
  <si>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</si>
  <si>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</si>
  <si>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</si>
  <si>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</si>
  <si>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</si>
  <si>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</si>
  <si>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</si>
  <si>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</si>
  <si>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</si>
  <si>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</si>
  <si>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</si>
  <si>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</si>
  <si>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</si>
  <si>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</si>
  <si>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</si>
  <si>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</si>
  <si>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</si>
  <si>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</si>
  <si>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</si>
  <si>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</si>
  <si>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</si>
  <si>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</si>
  <si>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</si>
  <si>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</si>
  <si>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</si>
  <si>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</si>
  <si>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</si>
  <si>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</si>
  <si>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</si>
  <si>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</si>
  <si>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</si>
  <si>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</si>
  <si>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</si>
  <si>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</si>
  <si>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</si>
  <si>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</si>
  <si>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</si>
  <si>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</si>
  <si>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</si>
  <si>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</si>
  <si>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</si>
  <si>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</si>
  <si>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</si>
  <si>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</si>
  <si>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</si>
  <si>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</si>
  <si>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</si>
  <si>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</si>
  <si>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</si>
  <si>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</si>
  <si>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</si>
  <si>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</si>
  <si>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</si>
  <si>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</si>
  <si>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</si>
  <si>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</si>
  <si>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</si>
  <si>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</si>
  <si>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</si>
  <si>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</si>
  <si>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</si>
  <si>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</si>
  <si>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</si>
  <si>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</si>
  <si>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</si>
  <si>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</si>
  <si>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</si>
  <si>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</si>
  <si>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</si>
  <si>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</si>
  <si>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</si>
  <si>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</si>
  <si>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</si>
  <si>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</si>
  <si>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</si>
  <si>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</si>
  <si>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</si>
  <si>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</si>
  <si>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</si>
  <si>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</si>
  <si>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</si>
  <si>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</si>
  <si>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</si>
  <si>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</si>
  <si>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</si>
  <si>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</si>
  <si>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</si>
  <si>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</si>
  <si>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</si>
  <si>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</si>
  <si>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</si>
  <si>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</si>
  <si>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</si>
  <si>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</si>
  <si>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</si>
  <si>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</si>
  <si>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</si>
  <si>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</si>
  <si>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</si>
  <si>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</si>
  <si>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</si>
  <si>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</si>
  <si>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</si>
  <si>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</si>
  <si>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</si>
  <si>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</si>
  <si>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</si>
  <si>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</si>
  <si>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</si>
  <si>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</si>
  <si>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</si>
  <si>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</si>
  <si>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</si>
  <si>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</si>
  <si>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</si>
  <si>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</si>
  <si>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</si>
  <si>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</si>
  <si>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</si>
  <si>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</si>
  <si>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</si>
  <si>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</si>
  <si>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</si>
  <si>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</si>
  <si>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</si>
  <si>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</si>
  <si>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</si>
  <si>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</si>
  <si>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</si>
  <si>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</si>
  <si>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</si>
  <si>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</si>
  <si>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</si>
  <si>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</si>
  <si>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</si>
  <si>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</si>
  <si>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</si>
  <si>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</si>
  <si>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</si>
  <si>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</si>
  <si>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</si>
  <si>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</si>
  <si>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</si>
  <si>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</si>
  <si>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</si>
  <si>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</si>
  <si>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</si>
  <si>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</si>
  <si>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</si>
  <si>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</si>
  <si>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</si>
  <si>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</si>
  <si>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</si>
  <si>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</si>
  <si>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</si>
  <si>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</si>
  <si>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</si>
  <si>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</si>
  <si>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</si>
  <si>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</si>
  <si>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</si>
  <si>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</si>
  <si>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</si>
  <si>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</si>
  <si>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</si>
  <si>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</si>
  <si>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</si>
  <si>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</si>
  <si>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</si>
  <si>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</si>
  <si>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</si>
  <si>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</si>
  <si>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</si>
  <si>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</si>
  <si>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</si>
  <si>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</si>
  <si>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</si>
  <si>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</si>
  <si>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</si>
  <si>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</si>
  <si>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</si>
  <si>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</si>
  <si>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</si>
  <si>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</si>
  <si>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</si>
  <si>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</si>
  <si>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</si>
  <si>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</si>
  <si>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</si>
  <si>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</si>
  <si>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</si>
  <si>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</si>
  <si>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</si>
  <si>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</si>
  <si>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</si>
  <si>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</si>
  <si>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</si>
  <si>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</si>
  <si>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</si>
  <si>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</si>
  <si>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</si>
  <si>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</si>
  <si>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</si>
  <si>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</si>
  <si>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</si>
  <si>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</si>
  <si>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</si>
  <si>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</si>
  <si>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</si>
  <si>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</si>
  <si>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</si>
  <si>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</si>
  <si>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</si>
  <si>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</si>
  <si>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</si>
  <si>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</si>
  <si>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</si>
  <si>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</si>
  <si>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</si>
  <si>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</si>
  <si>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</si>
  <si>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</si>
  <si>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</si>
  <si>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</si>
  <si>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</si>
  <si>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</si>
  <si>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</si>
  <si>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</si>
  <si>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</si>
  <si>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</si>
  <si>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</si>
  <si>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</si>
  <si>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</si>
  <si>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</si>
  <si>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</si>
  <si>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</si>
  <si>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</si>
  <si>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</si>
  <si>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</si>
  <si>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</si>
  <si>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</si>
  <si>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</si>
  <si>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</si>
  <si>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</si>
  <si>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</si>
  <si>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</si>
  <si>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</si>
  <si>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</si>
  <si>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</si>
  <si>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</si>
  <si>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</si>
  <si>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</si>
  <si>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</si>
  <si>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</si>
  <si>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</si>
  <si>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</si>
  <si>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</si>
  <si>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</si>
  <si>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</si>
  <si>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</si>
  <si>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</si>
  <si>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</si>
  <si>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</si>
  <si>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</si>
  <si>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</si>
  <si>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</si>
  <si>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</si>
  <si>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</si>
  <si>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</si>
  <si>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</si>
  <si>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</si>
  <si>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</si>
  <si>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</si>
  <si>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</si>
  <si>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</si>
  <si>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</si>
  <si>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</si>
  <si>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</si>
  <si>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</si>
  <si>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</si>
  <si>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</si>
  <si>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</si>
  <si>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</si>
  <si>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</si>
  <si>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</si>
  <si>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</si>
  <si>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</si>
  <si>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</si>
  <si>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</si>
  <si>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</si>
  <si>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</si>
  <si>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</si>
  <si>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</si>
  <si>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</si>
  <si>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</si>
  <si>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</si>
  <si>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</si>
  <si>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</si>
  <si>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</si>
  <si>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</si>
  <si>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</si>
  <si>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</si>
  <si>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</si>
  <si>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</si>
  <si>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</si>
  <si>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</si>
  <si>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</si>
  <si>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</si>
  <si>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</si>
  <si>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</si>
  <si>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</si>
  <si>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</si>
  <si>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</si>
  <si>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</si>
  <si>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</si>
  <si>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</si>
  <si>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</si>
  <si>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</si>
  <si>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</si>
  <si>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</si>
  <si>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</si>
  <si>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</si>
  <si>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</si>
  <si>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</si>
  <si>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</si>
  <si>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</si>
  <si>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</si>
  <si>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</si>
  <si>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</si>
  <si>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</si>
  <si>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</si>
  <si>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</si>
  <si>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</si>
  <si>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</si>
  <si>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</si>
  <si>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</si>
  <si>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</si>
  <si>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</si>
  <si>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</si>
  <si>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</si>
  <si>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</si>
  <si>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</si>
  <si>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</si>
  <si>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</si>
  <si>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</si>
  <si>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</si>
  <si>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</si>
  <si>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</si>
  <si>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</si>
  <si>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</si>
  <si>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</si>
  <si>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</si>
  <si>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</si>
  <si>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</si>
  <si>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</si>
  <si>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</si>
  <si>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</si>
  <si>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</si>
  <si>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</si>
  <si>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</si>
  <si>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</si>
  <si>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</si>
  <si>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</si>
  <si>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</si>
  <si>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</si>
  <si>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</si>
  <si>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</si>
  <si>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</si>
  <si>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</si>
  <si>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</si>
  <si>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</si>
  <si>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</si>
  <si>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</si>
  <si>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</si>
  <si>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</si>
  <si>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</si>
  <si>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</si>
  <si>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</si>
  <si>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</si>
  <si>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</si>
  <si>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</si>
  <si>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</si>
  <si>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</si>
  <si>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</si>
  <si>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</si>
  <si>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</si>
  <si>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</si>
  <si>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</si>
  <si>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</si>
  <si>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</si>
  <si>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</si>
  <si>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</si>
  <si>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</si>
  <si>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</si>
  <si>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</si>
  <si>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</si>
  <si>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</si>
  <si>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</si>
  <si>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</si>
  <si>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</si>
  <si>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</si>
  <si>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</si>
  <si>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</si>
  <si>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</si>
  <si>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</si>
  <si>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</si>
  <si>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</si>
  <si>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</si>
  <si>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</si>
  <si>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</si>
  <si>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</si>
  <si>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</si>
  <si>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</si>
  <si>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</si>
  <si>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</si>
  <si>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</si>
  <si>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</si>
  <si>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</si>
  <si>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</si>
  <si>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</si>
  <si>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</si>
  <si>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</si>
  <si>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</si>
  <si>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</si>
  <si>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</si>
  <si>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</si>
  <si>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</si>
  <si>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</si>
  <si>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</si>
  <si>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</si>
  <si>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</si>
  <si>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</si>
  <si>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</si>
  <si>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</si>
  <si>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</si>
  <si>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</si>
  <si>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</si>
  <si>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</si>
  <si>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</si>
  <si>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</si>
  <si>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</si>
  <si>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</si>
  <si>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</si>
  <si>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</si>
  <si>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</si>
  <si>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</si>
  <si>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</si>
  <si>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</si>
  <si>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</si>
  <si>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</si>
  <si>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</si>
  <si>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</si>
  <si>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</si>
  <si>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</si>
  <si>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</si>
  <si>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</si>
  <si>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</si>
  <si>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</si>
  <si>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</si>
  <si>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</si>
  <si>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</si>
  <si>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</si>
  <si>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</si>
  <si>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</si>
  <si>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</si>
  <si>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</si>
  <si>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</si>
  <si>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</si>
  <si>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</si>
  <si>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</si>
  <si>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</si>
  <si>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</si>
  <si>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</si>
  <si>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</si>
  <si>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</si>
  <si>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</si>
  <si>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</si>
  <si>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</si>
  <si>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</si>
  <si>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</si>
  <si>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</si>
  <si>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</si>
  <si>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</si>
  <si>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</si>
  <si>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</si>
  <si>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</si>
  <si>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</si>
  <si>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</si>
  <si>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</si>
  <si>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</si>
  <si>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</si>
  <si>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</si>
  <si>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</si>
  <si>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</si>
  <si>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</si>
  <si>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</si>
  <si>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</si>
  <si>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</si>
  <si>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</si>
  <si>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</si>
  <si>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</si>
  <si>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</si>
  <si>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</si>
  <si>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</si>
  <si>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</si>
  <si>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</si>
  <si>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</si>
  <si>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</si>
  <si>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</si>
  <si>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</si>
  <si>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</si>
  <si>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</si>
  <si>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</si>
  <si>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</si>
  <si>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</si>
  <si>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</si>
  <si>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</si>
  <si>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</si>
  <si>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</si>
  <si>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</si>
  <si>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</si>
  <si>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</si>
  <si>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</si>
  <si>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</si>
  <si>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</si>
  <si>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</si>
  <si>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</si>
  <si>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</si>
  <si>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</si>
  <si>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</si>
  <si>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</si>
  <si>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</si>
  <si>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</si>
  <si>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</si>
  <si>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</si>
  <si>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</si>
  <si>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</si>
  <si>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</si>
  <si>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</si>
  <si>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</si>
  <si>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</si>
  <si>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</si>
  <si>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</si>
  <si>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</si>
  <si>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</si>
  <si>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</si>
  <si>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</si>
  <si>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</si>
  <si>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</si>
  <si>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</si>
  <si>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</si>
  <si>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</si>
  <si>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</si>
  <si>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</si>
  <si>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</si>
  <si>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</si>
  <si>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</si>
  <si>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</si>
  <si>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</si>
  <si>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</si>
  <si>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</si>
  <si>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</si>
  <si>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</si>
  <si>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</si>
  <si>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</si>
  <si>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</si>
  <si>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</si>
  <si>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</si>
  <si>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</si>
  <si>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</si>
  <si>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</si>
  <si>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</si>
  <si>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</si>
  <si>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</si>
  <si>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</si>
  <si>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</si>
  <si>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</si>
  <si>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</si>
  <si>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</si>
  <si>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</si>
  <si>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</si>
  <si>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</si>
  <si>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</si>
  <si>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</si>
  <si>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</si>
  <si>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</si>
  <si>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</si>
  <si>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</si>
  <si>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</si>
  <si>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</si>
  <si>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</si>
  <si>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</si>
  <si>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</si>
  <si>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</si>
  <si>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</si>
  <si>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</si>
  <si>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</si>
  <si>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</si>
  <si>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</si>
  <si>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</si>
  <si>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</si>
  <si>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</si>
  <si>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</si>
  <si>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</si>
  <si>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</si>
  <si>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</si>
  <si>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</si>
  <si>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</si>
  <si>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</si>
  <si>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</si>
  <si>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</si>
  <si>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</si>
  <si>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</si>
  <si>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</si>
  <si>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</si>
  <si>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</si>
  <si>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</si>
  <si>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</si>
  <si>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</si>
  <si>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</si>
  <si>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</si>
  <si>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</si>
  <si>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</si>
  <si>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</si>
  <si>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</si>
  <si>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</si>
  <si>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</si>
  <si>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</si>
  <si>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</si>
  <si>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</si>
  <si>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</si>
  <si>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</si>
  <si>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</si>
  <si>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</si>
  <si>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</si>
  <si>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</si>
  <si>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</si>
  <si>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</si>
  <si>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</si>
  <si>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</si>
  <si>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</si>
  <si>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</si>
  <si>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</si>
  <si>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</si>
  <si>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</si>
  <si>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</si>
  <si>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</si>
  <si>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</si>
  <si>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</si>
  <si>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</si>
  <si>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</si>
  <si>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</si>
  <si>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</si>
  <si>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</si>
  <si>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</si>
  <si>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</si>
  <si>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</si>
  <si>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</si>
  <si>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</si>
  <si>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</si>
  <si>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</si>
  <si>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</si>
  <si>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</si>
  <si>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</si>
  <si>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</si>
  <si>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</si>
  <si>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</si>
  <si>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</si>
  <si>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</si>
  <si>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</si>
  <si>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</si>
  <si>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</si>
  <si>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</si>
  <si>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</si>
  <si>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</si>
  <si>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</si>
  <si>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</si>
  <si>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</si>
  <si>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</si>
  <si>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</si>
  <si>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</si>
  <si>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</si>
  <si>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</si>
  <si>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</si>
  <si>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</si>
  <si>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</si>
  <si>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</si>
  <si>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</si>
  <si>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</si>
  <si>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</si>
  <si>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</si>
  <si>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</si>
  <si>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</si>
  <si>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</si>
  <si>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</si>
  <si>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</si>
  <si>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</si>
  <si>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</si>
  <si>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</si>
  <si>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</si>
  <si>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</si>
  <si>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</si>
  <si>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</si>
  <si>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</si>
  <si>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</si>
  <si>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</si>
  <si>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</si>
  <si>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</si>
  <si>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</si>
  <si>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</si>
  <si>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</si>
  <si>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</si>
  <si>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</si>
  <si>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</si>
  <si>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</si>
  <si>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</si>
  <si>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</si>
  <si>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</si>
  <si>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</si>
  <si>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</si>
  <si>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</si>
  <si>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</si>
  <si>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</si>
  <si>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</si>
  <si>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</si>
  <si>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</si>
  <si>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</si>
  <si>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</si>
  <si>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</si>
  <si>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</si>
  <si>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</si>
  <si>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</si>
  <si>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</si>
  <si>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</si>
  <si>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</si>
  <si>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</si>
  <si>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</si>
  <si>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</si>
  <si>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</si>
  <si>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</si>
  <si>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</si>
  <si>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</si>
  <si>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</si>
  <si>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</si>
  <si>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</si>
  <si>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</si>
  <si>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</si>
  <si>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</si>
  <si>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</si>
  <si>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</si>
  <si>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</si>
  <si>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</si>
  <si>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</si>
  <si>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</si>
  <si>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</si>
  <si>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</si>
  <si>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</si>
  <si>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</si>
  <si>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</si>
  <si>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</si>
  <si>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</si>
  <si>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</si>
  <si>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</si>
  <si>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</si>
  <si>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</si>
  <si>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</si>
  <si>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</si>
  <si>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</si>
  <si>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</si>
  <si>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</si>
  <si>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</si>
  <si>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</si>
  <si>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</si>
  <si>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</si>
  <si>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</si>
  <si>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</si>
  <si>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</si>
  <si>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</si>
  <si>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</si>
  <si>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</si>
  <si>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</si>
  <si>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</si>
  <si>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</si>
  <si>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</si>
  <si>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</si>
  <si>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</si>
  <si>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</si>
  <si>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</si>
  <si>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</si>
  <si>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</si>
  <si>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</si>
  <si>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</si>
  <si>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</si>
  <si>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</si>
  <si>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</si>
  <si>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</si>
  <si>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</si>
  <si>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</si>
  <si>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</si>
  <si>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</si>
  <si>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</si>
  <si>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</si>
  <si>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</si>
  <si>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</si>
  <si>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</si>
  <si>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</si>
  <si>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</si>
  <si>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</si>
  <si>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</si>
  <si>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</si>
  <si>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</si>
  <si>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</si>
  <si>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</si>
  <si>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</si>
  <si>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</si>
  <si>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</si>
  <si>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</si>
  <si>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</si>
  <si>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</si>
  <si>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</si>
  <si>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</si>
  <si>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</si>
  <si>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</si>
  <si>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</si>
  <si>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</si>
  <si>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</si>
  <si>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</si>
  <si>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</si>
  <si>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</si>
  <si>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</si>
  <si>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</si>
  <si>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</si>
  <si>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</si>
  <si>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</si>
  <si>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</si>
  <si>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</si>
  <si>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</si>
  <si>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</si>
  <si>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</si>
  <si>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</si>
  <si>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</si>
  <si>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</si>
  <si>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</si>
  <si>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</si>
  <si>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</si>
  <si>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</si>
  <si>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</si>
  <si>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</si>
  <si>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</si>
  <si>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</si>
  <si>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</si>
  <si>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</si>
  <si>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</si>
  <si>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</si>
  <si>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</si>
  <si>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</si>
  <si>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</si>
  <si>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</si>
  <si>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</si>
  <si>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</si>
  <si>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</si>
  <si>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</si>
  <si>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</si>
  <si>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</si>
  <si>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</si>
  <si>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</si>
  <si>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</si>
  <si>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</si>
  <si>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</si>
  <si>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</si>
  <si>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</si>
  <si>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</si>
  <si>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</si>
  <si>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</si>
  <si>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</si>
  <si>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</si>
  <si>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</si>
  <si>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</si>
  <si>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</si>
  <si>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</si>
  <si>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</si>
  <si>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</si>
  <si>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</si>
  <si>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</si>
  <si>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</si>
  <si>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</si>
  <si>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</si>
  <si>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</si>
  <si>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</si>
  <si>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</si>
  <si>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</si>
  <si>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</si>
  <si>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</si>
  <si>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</si>
  <si>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</si>
  <si>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</si>
  <si>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</si>
  <si>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</si>
  <si>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</si>
  <si>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</si>
  <si>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</si>
  <si>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</si>
  <si>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</si>
  <si>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</si>
  <si>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</si>
  <si>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</si>
  <si>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</si>
  <si>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</si>
  <si>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</si>
  <si>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</si>
  <si>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</si>
  <si>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</si>
  <si>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</si>
  <si>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</si>
  <si>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</si>
  <si>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</si>
  <si>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</si>
  <si>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</si>
  <si>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</si>
  <si>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</si>
  <si>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</si>
  <si>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</si>
  <si>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</si>
  <si>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</si>
  <si>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</si>
  <si>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</si>
  <si>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</si>
  <si>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</si>
  <si>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</si>
  <si>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</si>
  <si>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</si>
  <si>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</si>
  <si>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</si>
  <si>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</si>
  <si>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</si>
  <si>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</si>
  <si>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</si>
  <si>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</si>
  <si>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</si>
  <si>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</si>
  <si>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</si>
  <si>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</si>
  <si>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</si>
  <si>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</si>
  <si>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</si>
  <si>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</si>
  <si>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</si>
  <si>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</si>
  <si>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</si>
  <si>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</si>
  <si>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</si>
  <si>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</si>
  <si>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</si>
  <si>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</si>
  <si>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</si>
  <si>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</si>
  <si>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</si>
  <si>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</si>
  <si>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</si>
  <si>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</si>
  <si>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</si>
  <si>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</si>
  <si>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</si>
  <si>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</si>
  <si>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</si>
  <si>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</si>
  <si>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</si>
  <si>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</si>
  <si>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</si>
  <si>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</si>
  <si>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</si>
  <si>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</si>
  <si>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</si>
  <si>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</si>
  <si>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</si>
  <si>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</si>
  <si>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</si>
  <si>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</si>
  <si>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</si>
  <si>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</si>
  <si>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</si>
  <si>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</si>
  <si>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</si>
  <si>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</si>
  <si>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</si>
  <si>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</si>
  <si>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</si>
  <si>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</si>
  <si>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</si>
  <si>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</si>
  <si>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</si>
  <si>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</si>
  <si>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</si>
  <si>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</si>
  <si>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</si>
  <si>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</si>
  <si>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</si>
  <si>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</si>
  <si>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</si>
  <si>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</si>
  <si>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</si>
  <si>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</si>
  <si>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</si>
  <si>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</si>
  <si>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</si>
  <si>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</si>
  <si>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</si>
  <si>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</si>
  <si>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</si>
  <si>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</si>
  <si>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</si>
  <si>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</si>
  <si>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</si>
  <si>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</si>
  <si>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</si>
  <si>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</si>
  <si>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</si>
  <si>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</si>
  <si>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</si>
  <si>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</si>
  <si>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</si>
  <si>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</si>
  <si>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</si>
  <si>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</si>
  <si>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</si>
  <si>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</si>
  <si>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</si>
  <si>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</si>
  <si>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</si>
  <si>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</si>
  <si>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</si>
  <si>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</si>
  <si>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</si>
  <si>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</si>
  <si>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</si>
  <si>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</si>
  <si>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</si>
  <si>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</si>
  <si>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</si>
  <si>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</si>
  <si>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</si>
  <si>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</si>
  <si>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</si>
  <si>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</si>
  <si>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</si>
  <si>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</si>
  <si>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</si>
  <si>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</si>
  <si>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</si>
  <si>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</si>
  <si>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</si>
  <si>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</si>
  <si>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</si>
  <si>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</si>
  <si>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</si>
  <si>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</si>
  <si>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</si>
  <si>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</si>
  <si>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</si>
  <si>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</si>
  <si>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</si>
  <si>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</si>
  <si>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</si>
  <si>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</si>
  <si>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</si>
  <si>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</si>
  <si>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</si>
  <si>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</si>
  <si>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</si>
  <si>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</si>
  <si>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</si>
  <si>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</si>
  <si>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</si>
  <si>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</si>
  <si>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</si>
  <si>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</si>
  <si>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</si>
  <si>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</si>
  <si>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</si>
  <si>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</si>
  <si>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</si>
  <si>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</si>
  <si>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</si>
  <si>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</si>
  <si>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</si>
  <si>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</si>
  <si>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</si>
  <si>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</si>
  <si>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</si>
  <si>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</si>
  <si>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</si>
  <si>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</si>
  <si>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</si>
  <si>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</si>
  <si>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</si>
  <si>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</si>
  <si>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</si>
  <si>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</si>
  <si>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</si>
  <si>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</si>
  <si>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</si>
  <si>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</si>
  <si>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</si>
  <si>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</si>
  <si>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</si>
  <si>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</si>
  <si>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</si>
  <si>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</si>
  <si>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</si>
  <si>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</si>
  <si>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</si>
  <si>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</si>
  <si>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</si>
  <si>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</si>
  <si>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</si>
  <si>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</si>
  <si>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</si>
  <si>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</si>
  <si>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</si>
  <si>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</si>
  <si>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</si>
  <si>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</si>
  <si>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</si>
  <si>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</si>
  <si>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</si>
  <si>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</si>
  <si>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</si>
  <si>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</si>
  <si>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</si>
  <si>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</si>
  <si>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</si>
  <si>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</si>
  <si>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</si>
  <si>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</si>
  <si>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</si>
  <si>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</si>
  <si>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</si>
  <si>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</si>
  <si>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</si>
  <si>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</si>
  <si>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</si>
  <si>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</si>
  <si>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</si>
  <si>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</si>
  <si>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</si>
  <si>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</si>
  <si>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</si>
  <si>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</si>
  <si>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</si>
  <si>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</si>
  <si>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</si>
  <si>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</si>
  <si>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</si>
  <si>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</si>
  <si>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</si>
  <si>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</si>
  <si>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</si>
  <si>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</si>
  <si>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</si>
  <si>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</si>
  <si>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</si>
  <si>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</si>
  <si>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</si>
  <si>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</si>
  <si>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</si>
  <si>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</si>
  <si>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</si>
  <si>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</si>
  <si>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</si>
  <si>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</si>
  <si>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</si>
  <si>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</si>
  <si>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</si>
  <si>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</si>
  <si>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</si>
  <si>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</si>
  <si>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</si>
  <si>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</si>
  <si>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</si>
  <si>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</si>
  <si>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</si>
  <si>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</si>
  <si>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</si>
  <si>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</si>
  <si>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</si>
  <si>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</si>
  <si>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</si>
  <si>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</si>
  <si>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</si>
  <si>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</si>
  <si>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</si>
  <si>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</si>
  <si>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</si>
  <si>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</si>
  <si>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</si>
  <si>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</si>
  <si>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</si>
  <si>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</si>
  <si>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</si>
  <si>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</si>
  <si>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</si>
  <si>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</si>
  <si>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</si>
  <si>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</si>
  <si>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</si>
  <si>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</si>
  <si>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</si>
  <si>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</si>
  <si>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</si>
  <si>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</si>
  <si>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</si>
  <si>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</si>
  <si>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</si>
  <si>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</si>
  <si>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</si>
  <si>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</si>
  <si>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</si>
  <si>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</si>
  <si>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</si>
  <si>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</si>
  <si>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</si>
  <si>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</si>
  <si>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</si>
  <si>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</si>
  <si>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</si>
  <si>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</si>
  <si>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</si>
  <si>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</si>
  <si>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</si>
  <si>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</si>
  <si>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</si>
  <si>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</si>
  <si>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</si>
  <si>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</si>
  <si>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</si>
  <si>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</si>
  <si>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</si>
  <si>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</si>
  <si>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</si>
  <si>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</si>
  <si>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</si>
  <si>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</si>
  <si>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</si>
  <si>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</si>
  <si>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</si>
  <si>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</si>
  <si>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</si>
  <si>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</si>
  <si>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</si>
  <si>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</si>
  <si>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</si>
  <si>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</si>
  <si>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</si>
  <si>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</si>
  <si>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</si>
  <si>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</si>
  <si>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</si>
  <si>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</si>
  <si>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</si>
  <si>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</si>
  <si>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</si>
  <si>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</si>
  <si>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</si>
  <si>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</si>
  <si>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</si>
  <si>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</si>
  <si>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</si>
  <si>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</si>
  <si>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</si>
  <si>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</si>
  <si>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</si>
  <si>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</si>
  <si>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</si>
  <si>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</si>
  <si>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</si>
  <si>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</si>
  <si>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</si>
  <si>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</si>
  <si>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</si>
  <si>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</si>
  <si>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</si>
  <si>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</si>
  <si>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</si>
  <si>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</si>
  <si>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</si>
  <si>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</si>
  <si>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</si>
  <si>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</si>
  <si>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</si>
  <si>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</si>
  <si>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</si>
  <si>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</si>
  <si>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</si>
  <si>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</si>
  <si>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</si>
  <si>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</si>
  <si>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</si>
  <si>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</si>
  <si>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</si>
  <si>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</si>
  <si>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</si>
  <si>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</si>
  <si>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</si>
  <si>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</si>
  <si>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</si>
  <si>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</si>
  <si>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</si>
  <si>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</si>
  <si>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</si>
  <si>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</si>
  <si>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</si>
  <si>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</si>
  <si>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</si>
  <si>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</si>
  <si>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</si>
  <si>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</si>
  <si>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</si>
  <si>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</si>
  <si>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</si>
  <si>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</si>
  <si>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</si>
  <si>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</si>
  <si>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</si>
  <si>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</si>
  <si>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</si>
  <si>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</si>
  <si>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</si>
  <si>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</si>
  <si>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</si>
  <si>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</si>
  <si>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</si>
  <si>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</si>
  <si>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</si>
  <si>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</si>
  <si>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</si>
  <si>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</si>
  <si>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</si>
  <si>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</si>
  <si>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</si>
  <si>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</si>
  <si>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</si>
  <si>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</si>
  <si>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</si>
  <si>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</si>
  <si>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</si>
  <si>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</si>
  <si>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</si>
  <si>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</si>
  <si>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</si>
  <si>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</si>
  <si>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</si>
  <si>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</si>
  <si>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</si>
  <si>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</si>
  <si>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</si>
  <si>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</si>
  <si>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</si>
  <si>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</si>
  <si>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</si>
  <si>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</si>
  <si>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</si>
  <si>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</si>
  <si>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</si>
  <si>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</si>
  <si>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</si>
  <si>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</si>
  <si>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</si>
  <si>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</si>
  <si>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</si>
  <si>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</si>
  <si>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</si>
  <si>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</si>
  <si>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</si>
  <si>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</si>
  <si>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</si>
  <si>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</si>
  <si>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</si>
  <si>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</si>
  <si>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</si>
  <si>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</si>
  <si>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</si>
  <si>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</si>
  <si>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</si>
  <si>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</si>
  <si>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</si>
  <si>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</si>
  <si>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</si>
  <si>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</si>
  <si>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</si>
  <si>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</si>
  <si>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</si>
  <si>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</si>
  <si>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</si>
  <si>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</si>
  <si>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</si>
  <si>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</si>
  <si>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</si>
  <si>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</si>
  <si>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</si>
  <si>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</si>
  <si>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</si>
  <si>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</si>
  <si>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</si>
  <si>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</si>
  <si>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</si>
  <si>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</si>
  <si>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</si>
  <si>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</si>
  <si>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</si>
  <si>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</si>
  <si>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</si>
  <si>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</si>
  <si>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</si>
  <si>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</si>
  <si>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</si>
  <si>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</si>
  <si>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</si>
  <si>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</si>
  <si>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</si>
  <si>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</si>
  <si>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</si>
  <si>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</si>
  <si>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</si>
  <si>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</si>
  <si>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</si>
  <si>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</si>
  <si>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</si>
  <si>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</si>
  <si>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</si>
  <si>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</si>
  <si>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</si>
  <si>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</si>
  <si>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</si>
  <si>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</si>
  <si>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</si>
  <si>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</si>
  <si>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</si>
  <si>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</si>
  <si>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</si>
  <si>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</si>
  <si>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</si>
  <si>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</si>
  <si>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</si>
  <si>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</si>
  <si>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</si>
  <si>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</si>
  <si>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</si>
  <si>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</si>
  <si>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</si>
  <si>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</si>
  <si>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</si>
  <si>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</si>
  <si>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</si>
  <si>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</si>
  <si>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</si>
  <si>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</si>
  <si>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</si>
  <si>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</si>
  <si>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</si>
  <si>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</si>
  <si>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</si>
  <si>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</si>
  <si>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</si>
  <si>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</si>
  <si>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</si>
  <si>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</si>
  <si>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</si>
  <si>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</si>
  <si>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</si>
  <si>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</si>
  <si>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</si>
  <si>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</si>
  <si>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</si>
  <si>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</si>
  <si>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</si>
  <si>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</si>
  <si>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</si>
  <si>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</si>
  <si>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</si>
  <si>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</si>
  <si>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</si>
  <si>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</si>
  <si>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</si>
  <si>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</si>
  <si>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</si>
  <si>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</si>
  <si>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</si>
  <si>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</si>
  <si>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</si>
  <si>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</si>
  <si>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</si>
  <si>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</si>
  <si>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</si>
  <si>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</si>
  <si>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</si>
  <si>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</si>
  <si>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</si>
  <si>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</si>
  <si>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</si>
  <si>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</si>
  <si>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</si>
  <si>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</si>
  <si>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</si>
  <si>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</si>
  <si>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</si>
  <si>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</si>
  <si>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</si>
  <si>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</si>
  <si>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</si>
  <si>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</si>
  <si>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</si>
  <si>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</si>
  <si>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</si>
  <si>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</si>
  <si>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</si>
  <si>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</si>
  <si>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</si>
  <si>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</si>
  <si>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</si>
  <si>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</si>
  <si>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</si>
  <si>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</si>
  <si>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</si>
  <si>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</si>
  <si>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</si>
  <si>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</si>
  <si>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</si>
  <si>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</si>
  <si>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</si>
  <si>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</si>
  <si>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</si>
  <si>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</si>
  <si>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</si>
  <si>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</si>
  <si>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</si>
  <si>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</si>
  <si>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</si>
  <si>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</si>
  <si>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</si>
  <si>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</si>
  <si>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</si>
  <si>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</si>
  <si>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</si>
  <si>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</si>
  <si>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</si>
  <si>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</si>
  <si>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</si>
  <si>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</si>
  <si>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</si>
  <si>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</si>
  <si>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</si>
  <si>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</si>
  <si>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</si>
  <si>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</si>
  <si>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</si>
  <si>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</si>
  <si>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</si>
  <si>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</si>
  <si>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</si>
  <si>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</si>
  <si>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</si>
  <si>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</si>
  <si>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</si>
  <si>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</si>
  <si>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</si>
  <si>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</si>
  <si>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</si>
  <si>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</si>
  <si>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</si>
  <si>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</si>
  <si>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</si>
  <si>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</si>
  <si>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</si>
  <si>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</si>
  <si>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</si>
  <si>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</si>
  <si>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</si>
  <si>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</si>
  <si>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</si>
  <si>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</si>
  <si>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</si>
  <si>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</si>
  <si>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</si>
  <si>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</si>
  <si>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</si>
  <si>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</si>
  <si>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</si>
  <si>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</si>
  <si>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</si>
  <si>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</si>
  <si>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</si>
  <si>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</si>
  <si>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</si>
  <si>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</si>
  <si>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</si>
  <si>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</si>
  <si>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</si>
  <si>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</si>
  <si>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</si>
  <si>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</si>
  <si>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</si>
  <si>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</si>
  <si>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</si>
  <si>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</si>
  <si>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</si>
  <si>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</si>
  <si>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</si>
  <si>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</si>
  <si>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</si>
  <si>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</si>
  <si>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</si>
  <si>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</si>
  <si>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</si>
  <si>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</si>
  <si>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</si>
  <si>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</si>
  <si>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</si>
  <si>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</si>
  <si>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</si>
  <si>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</si>
  <si>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</si>
  <si>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</si>
  <si>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</si>
  <si>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</si>
  <si>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</si>
  <si>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</si>
  <si>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</si>
  <si>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</si>
  <si>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</si>
  <si>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</si>
  <si>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</si>
  <si>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</si>
  <si>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</si>
  <si>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</si>
  <si>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</si>
  <si>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</si>
  <si>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</si>
  <si>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</si>
  <si>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</si>
  <si>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</si>
  <si>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</si>
  <si>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</si>
  <si>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</si>
  <si>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</si>
  <si>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</si>
  <si>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</si>
  <si>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</si>
  <si>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</si>
  <si>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</si>
  <si>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</si>
  <si>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</si>
  <si>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</si>
  <si>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</si>
  <si>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</si>
  <si>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</si>
  <si>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</si>
  <si>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</si>
  <si>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</si>
  <si>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</si>
  <si>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</si>
  <si>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</si>
  <si>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</si>
  <si>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</si>
  <si>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</si>
  <si>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</si>
  <si>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</si>
  <si>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</si>
  <si>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</si>
  <si>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</si>
  <si>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</si>
  <si>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</si>
  <si>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</si>
  <si>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</si>
  <si>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</si>
  <si>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</si>
  <si>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</si>
  <si>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</si>
  <si>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</si>
  <si>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</si>
  <si>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</si>
  <si>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</si>
  <si>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</si>
  <si>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</si>
  <si>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</si>
  <si>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</si>
  <si>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</si>
  <si>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</si>
  <si>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</si>
  <si>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</si>
  <si>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</si>
  <si>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</si>
  <si>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</si>
  <si>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</si>
  <si>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</si>
  <si>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</si>
  <si>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</si>
  <si>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</si>
  <si>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</si>
  <si>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</si>
  <si>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</si>
  <si>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</si>
  <si>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</si>
  <si>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</si>
  <si>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</si>
  <si>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</si>
  <si>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</si>
  <si>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</si>
  <si>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</si>
  <si>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</si>
  <si>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</si>
  <si>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</si>
  <si>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</si>
  <si>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</si>
  <si>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</si>
  <si>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</si>
  <si>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</si>
  <si>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</si>
  <si>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</si>
  <si>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</si>
  <si>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</si>
  <si>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</si>
  <si>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</si>
  <si>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</si>
  <si>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</si>
  <si>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</si>
  <si>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</si>
  <si>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</si>
  <si>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</si>
  <si>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</si>
  <si>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</si>
  <si>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</si>
  <si>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</si>
  <si>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</si>
  <si>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</si>
  <si>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</si>
  <si>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</si>
  <si>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</si>
  <si>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</si>
  <si>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</si>
  <si>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</si>
  <si>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</si>
  <si>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</si>
  <si>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</si>
  <si>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</si>
  <si>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</si>
  <si>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</si>
  <si>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</si>
  <si>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</si>
  <si>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</si>
  <si>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</si>
  <si>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</si>
  <si>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</si>
  <si>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</si>
  <si>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</si>
  <si>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</si>
  <si>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</si>
  <si>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</si>
  <si>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</si>
  <si>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</si>
  <si>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</si>
  <si>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</si>
  <si>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</si>
  <si>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</si>
  <si>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</si>
  <si>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</si>
  <si>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</si>
  <si>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</si>
  <si>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</si>
  <si>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</si>
  <si>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</si>
  <si>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</si>
  <si>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</si>
  <si>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</si>
  <si>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</si>
  <si>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</si>
  <si>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</si>
  <si>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</si>
  <si>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</si>
  <si>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</si>
  <si>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</si>
  <si>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</si>
  <si>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</si>
  <si>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</si>
  <si>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</si>
  <si>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</si>
  <si>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</si>
  <si>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</si>
  <si>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</si>
  <si>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</si>
  <si>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</si>
  <si>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</si>
  <si>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</si>
  <si>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</si>
  <si>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</si>
  <si>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</si>
  <si>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</si>
  <si>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</si>
  <si>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</si>
  <si>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</si>
  <si>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</si>
  <si>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</si>
  <si>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</si>
  <si>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</si>
  <si>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</si>
  <si>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</si>
  <si>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</si>
  <si>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</si>
  <si>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</si>
  <si>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</si>
  <si>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</si>
  <si>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</si>
  <si>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</si>
  <si>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</si>
  <si>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</si>
  <si>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</si>
  <si>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</si>
  <si>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</si>
  <si>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</si>
  <si>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</si>
  <si>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</si>
  <si>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</si>
  <si>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</si>
  <si>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</si>
  <si>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</si>
  <si>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</si>
  <si>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</si>
  <si>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</si>
  <si>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</si>
  <si>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</si>
  <si>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</si>
  <si>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</si>
  <si>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</si>
  <si>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</si>
  <si>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</si>
  <si>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</si>
  <si>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</si>
  <si>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</si>
  <si>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</si>
  <si>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</si>
  <si>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</si>
  <si>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</si>
  <si>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</si>
  <si>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</si>
  <si>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</si>
  <si>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</si>
  <si>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</si>
  <si>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</si>
  <si>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</si>
  <si>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</si>
  <si>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</si>
  <si>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</si>
  <si>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</si>
  <si>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</si>
  <si>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</si>
  <si>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</si>
  <si>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</si>
  <si>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</si>
  <si>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</si>
  <si>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</si>
  <si>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</si>
  <si>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</si>
  <si>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</si>
  <si>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</si>
  <si>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</si>
  <si>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</si>
  <si>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</si>
  <si>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</si>
  <si>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</si>
  <si>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</si>
  <si>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</si>
  <si>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</si>
  <si>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</si>
  <si>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</si>
  <si>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</si>
  <si>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</si>
  <si>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</si>
  <si>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</si>
  <si>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</si>
  <si>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</si>
  <si>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</si>
  <si>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</si>
  <si>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</si>
  <si>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</si>
  <si>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</si>
  <si>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</si>
  <si>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</si>
  <si>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</si>
  <si>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</si>
  <si>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</si>
  <si>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</si>
  <si>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</si>
  <si>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</si>
  <si>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</si>
  <si>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</si>
  <si>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</si>
  <si>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</si>
  <si>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</si>
  <si>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</si>
  <si>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</si>
  <si>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</si>
  <si>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</si>
  <si>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</si>
  <si>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</si>
  <si>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</si>
  <si>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</si>
  <si>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</si>
  <si>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</si>
  <si>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</si>
  <si>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</si>
  <si>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</si>
  <si>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</si>
  <si>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</si>
  <si>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</si>
  <si>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</si>
  <si>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</si>
  <si>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</si>
  <si>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</si>
  <si>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</si>
  <si>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</si>
  <si>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</si>
  <si>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</si>
  <si>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</si>
  <si>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</si>
  <si>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</si>
  <si>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</si>
  <si>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</si>
  <si>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</si>
  <si>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</si>
  <si>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</si>
  <si>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</si>
  <si>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</si>
  <si>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</si>
  <si>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</si>
  <si>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</si>
  <si>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</si>
  <si>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</si>
  <si>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</si>
  <si>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</si>
  <si>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</si>
  <si>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</si>
  <si>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</si>
  <si>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</si>
  <si>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</si>
  <si>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</si>
  <si>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</si>
  <si>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</si>
  <si>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</si>
  <si>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</si>
  <si>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</si>
  <si>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</si>
  <si>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</si>
  <si>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</si>
  <si>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</si>
  <si>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</si>
  <si>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</si>
  <si>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</si>
  <si>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</si>
  <si>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</si>
  <si>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</si>
  <si>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</si>
  <si>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</si>
  <si>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</si>
  <si>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</si>
  <si>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</si>
  <si>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</si>
  <si>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</si>
  <si>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</si>
  <si>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</si>
  <si>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</si>
  <si>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</si>
  <si>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</si>
  <si>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</si>
  <si>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</si>
  <si>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</si>
  <si>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</si>
  <si>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</si>
  <si>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</si>
  <si>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</si>
  <si>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</si>
  <si>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</si>
  <si>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</si>
  <si>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</si>
  <si>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</si>
  <si>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</si>
  <si>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</si>
  <si>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</si>
  <si>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</si>
  <si>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</si>
  <si>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</si>
  <si>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</si>
  <si>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</si>
  <si>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</si>
  <si>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</si>
  <si>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</si>
  <si>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</si>
  <si>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</si>
  <si>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</si>
  <si>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</si>
  <si>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</si>
  <si>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</si>
  <si>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</si>
  <si>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</si>
  <si>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</si>
  <si>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</si>
  <si>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</si>
  <si>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</si>
  <si>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</si>
  <si>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</si>
  <si>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</si>
  <si>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</si>
  <si>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</si>
  <si>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</si>
  <si>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</si>
  <si>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</si>
  <si>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</si>
  <si>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</si>
  <si>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</si>
  <si>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</si>
  <si>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</si>
  <si>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</si>
  <si>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</si>
  <si>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</si>
  <si>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</si>
  <si>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</si>
  <si>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</si>
  <si>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</si>
  <si>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</si>
  <si>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</si>
  <si>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</si>
  <si>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</si>
  <si>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</si>
  <si>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</si>
  <si>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</si>
  <si>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</si>
  <si>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</si>
  <si>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</si>
  <si>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</si>
  <si>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</si>
  <si>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</si>
  <si>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</si>
  <si>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</si>
  <si>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</si>
  <si>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</si>
  <si>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</si>
  <si>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</si>
  <si>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</si>
  <si>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</si>
  <si>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</si>
  <si>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</si>
  <si>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</si>
  <si>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</si>
  <si>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</si>
  <si>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</si>
  <si>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</si>
  <si>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</si>
  <si>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</si>
  <si>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</si>
  <si>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</si>
  <si>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</si>
  <si>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</si>
  <si>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</si>
  <si>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</si>
  <si>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</si>
  <si>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</si>
  <si>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</si>
  <si>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</si>
  <si>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</si>
  <si>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</si>
  <si>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</si>
  <si>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</si>
  <si>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</si>
  <si>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</si>
  <si>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</si>
  <si>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</si>
  <si>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</si>
  <si>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</si>
  <si>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</si>
  <si>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</si>
  <si>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</si>
  <si>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</si>
  <si>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</si>
  <si>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</si>
  <si>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</si>
  <si>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</si>
  <si>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</si>
  <si>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</si>
  <si>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</si>
  <si>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</si>
  <si>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</si>
  <si>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</si>
  <si>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</si>
  <si>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</si>
  <si>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</si>
  <si>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</si>
  <si>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</si>
  <si>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</si>
  <si>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</si>
  <si>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</si>
  <si>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</si>
  <si>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</si>
  <si>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</si>
  <si>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</si>
  <si>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</si>
  <si>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</si>
  <si>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</si>
  <si>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</si>
  <si>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</si>
  <si>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</si>
  <si>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</si>
  <si>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</si>
  <si>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</si>
  <si>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</si>
  <si>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</si>
  <si>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</si>
  <si>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</si>
  <si>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</si>
  <si>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</si>
  <si>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</si>
  <si>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</si>
  <si>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</si>
  <si>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</si>
  <si>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</si>
  <si>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</si>
  <si>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</si>
  <si>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</si>
  <si>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</si>
  <si>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</si>
  <si>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</si>
  <si>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</si>
  <si>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</si>
  <si>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</si>
  <si>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</si>
  <si>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</si>
  <si>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</si>
  <si>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</si>
  <si>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</si>
  <si>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</si>
  <si>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</si>
  <si>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</si>
  <si>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</si>
  <si>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</si>
  <si>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</si>
  <si>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</si>
  <si>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</si>
  <si>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</si>
  <si>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</si>
  <si>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</si>
  <si>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</si>
  <si>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</si>
  <si>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</si>
  <si>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</si>
  <si>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</si>
  <si>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</si>
  <si>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</si>
  <si>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</si>
  <si>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</si>
  <si>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</si>
  <si>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</si>
  <si>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</si>
  <si>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</si>
  <si>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</si>
  <si>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</si>
  <si>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</si>
  <si>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</si>
  <si>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</si>
  <si>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</si>
  <si>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</si>
  <si>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</si>
  <si>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</si>
  <si>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</si>
  <si>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</si>
  <si>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</si>
  <si>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</si>
  <si>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</si>
  <si>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</si>
  <si>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</si>
  <si>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</si>
  <si>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</si>
  <si>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</si>
  <si>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</si>
  <si>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</si>
  <si>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</si>
  <si>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</si>
  <si>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</si>
  <si>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</si>
  <si>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</si>
  <si>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</si>
  <si>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</si>
  <si>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</si>
  <si>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</si>
  <si>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</si>
  <si>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</si>
  <si>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</si>
  <si>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</si>
  <si>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</si>
  <si>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</si>
  <si>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</si>
  <si>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</si>
  <si>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</si>
  <si>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</si>
  <si>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</si>
  <si>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</si>
  <si>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</si>
  <si>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</si>
  <si>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</si>
  <si>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</si>
  <si>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</si>
  <si>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</si>
  <si>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</si>
  <si>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</si>
  <si>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</si>
  <si>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</si>
  <si>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</si>
  <si>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</si>
  <si>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</si>
  <si>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</si>
  <si>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</si>
  <si>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</si>
  <si>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</si>
  <si>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</si>
  <si>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</si>
  <si>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</si>
  <si>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</si>
  <si>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</si>
  <si>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</si>
  <si>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</si>
  <si>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</si>
  <si>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</si>
  <si>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</si>
  <si>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</si>
  <si>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</si>
  <si>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</si>
  <si>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</si>
  <si>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</si>
  <si>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</si>
  <si>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</si>
  <si>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</si>
  <si>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</si>
  <si>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</si>
  <si>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</si>
  <si>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</si>
  <si>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</si>
  <si>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</si>
  <si>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</si>
  <si>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</si>
  <si>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</si>
  <si>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</si>
  <si>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</si>
  <si>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</si>
  <si>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</si>
  <si>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</si>
  <si>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</si>
  <si>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</si>
  <si>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</si>
  <si>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</si>
  <si>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</si>
  <si>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</si>
  <si>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</si>
  <si>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</si>
  <si>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</si>
  <si>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</si>
  <si>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</si>
  <si>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</si>
  <si>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</si>
  <si>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</si>
  <si>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</si>
  <si>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</si>
  <si>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</si>
  <si>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</si>
  <si>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</si>
  <si>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</si>
  <si>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</si>
  <si>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</si>
  <si>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</si>
  <si>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</si>
  <si>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</si>
  <si>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</si>
  <si>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</si>
  <si>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</si>
  <si>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</si>
  <si>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</si>
  <si>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</si>
  <si>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</si>
  <si>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</si>
  <si>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</si>
  <si>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</si>
  <si>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</si>
  <si>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</si>
  <si>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</si>
  <si>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</si>
  <si>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</si>
  <si>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</si>
  <si>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</si>
  <si>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</si>
  <si>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</si>
  <si>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</si>
  <si>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</si>
  <si>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</si>
  <si>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</si>
  <si>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</si>
  <si>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</si>
  <si>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</si>
  <si>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</si>
  <si>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</si>
  <si>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</si>
  <si>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</si>
  <si>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</si>
  <si>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</si>
  <si>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</si>
  <si>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</si>
  <si>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</si>
  <si>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</si>
  <si>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</si>
  <si>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</si>
  <si>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</si>
  <si>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</si>
  <si>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</si>
  <si>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</si>
  <si>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</si>
  <si>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</si>
  <si>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</si>
  <si>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</si>
  <si>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</si>
  <si>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</si>
  <si>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</si>
  <si>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</si>
  <si>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</si>
  <si>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</si>
  <si>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</si>
  <si>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</si>
  <si>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</si>
  <si>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</si>
  <si>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</si>
  <si>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</si>
  <si>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</si>
  <si>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</si>
  <si>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</si>
  <si>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</si>
  <si>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</si>
  <si>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</si>
  <si>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</si>
  <si>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</si>
  <si>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</si>
  <si>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</si>
  <si>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</si>
  <si>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</si>
  <si>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</si>
  <si>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</si>
  <si>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</si>
  <si>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</si>
  <si>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</si>
  <si>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</si>
  <si>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</si>
  <si>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</si>
  <si>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</si>
  <si>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</si>
  <si>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</si>
  <si>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</si>
  <si>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</si>
  <si>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</si>
  <si>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</si>
  <si>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</si>
  <si>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</si>
  <si>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</si>
  <si>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</si>
  <si>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</si>
  <si>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</si>
  <si>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</si>
  <si>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</si>
  <si>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</si>
  <si>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</si>
  <si>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</si>
  <si>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</si>
  <si>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</si>
  <si>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</si>
  <si>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</si>
  <si>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</si>
  <si>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</si>
  <si>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</si>
  <si>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</si>
  <si>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</si>
  <si>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</si>
  <si>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</si>
  <si>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</si>
  <si>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</si>
  <si>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</si>
  <si>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</si>
  <si>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</si>
  <si>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</si>
  <si>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</si>
  <si>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</si>
  <si>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</si>
  <si>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</si>
  <si>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</si>
  <si>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</si>
  <si>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</si>
  <si>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</si>
  <si>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</si>
  <si>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</si>
  <si>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</si>
  <si>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</si>
  <si>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</si>
  <si>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</si>
  <si>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</si>
  <si>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</si>
  <si>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</si>
  <si>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</si>
  <si>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</si>
  <si>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</si>
  <si>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</si>
  <si>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</si>
  <si>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</si>
  <si>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</si>
  <si>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</si>
  <si>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</si>
  <si>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</si>
  <si>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</si>
  <si>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</si>
  <si>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</si>
  <si>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</si>
  <si>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</si>
  <si>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</si>
  <si>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</si>
  <si>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</si>
  <si>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</si>
  <si>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</si>
  <si>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</si>
  <si>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</si>
  <si>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</si>
  <si>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</si>
  <si>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</si>
  <si>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</si>
  <si>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</si>
  <si>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</si>
  <si>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</si>
  <si>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</si>
  <si>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</si>
  <si>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</si>
  <si>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</si>
  <si>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</si>
  <si>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</si>
  <si>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</si>
  <si>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</si>
  <si>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</si>
  <si>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</si>
  <si>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</si>
  <si>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</si>
  <si>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</si>
  <si>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</si>
  <si>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</si>
  <si>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</si>
  <si>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</si>
  <si>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</si>
  <si>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</si>
  <si>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</si>
  <si>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</si>
  <si>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</si>
  <si>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</si>
  <si>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</si>
  <si>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</si>
  <si>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</si>
  <si>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</si>
  <si>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</si>
  <si>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</si>
  <si>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</si>
  <si>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</si>
  <si>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</si>
  <si>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</si>
  <si>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</si>
  <si>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</si>
  <si>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</si>
  <si>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</si>
  <si>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</si>
  <si>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</si>
  <si>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</si>
  <si>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</si>
  <si>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</si>
  <si>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</si>
  <si>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</si>
  <si>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</si>
  <si>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</si>
  <si>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</si>
  <si>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</si>
  <si>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</si>
  <si>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</si>
  <si>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</si>
  <si>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</si>
  <si>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</si>
  <si>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</si>
  <si>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</si>
  <si>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</si>
  <si>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</si>
  <si>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</si>
  <si>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</si>
  <si>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</si>
  <si>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</si>
  <si>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</si>
  <si>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</si>
  <si>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</si>
  <si>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</si>
  <si>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</si>
  <si>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</si>
  <si>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</si>
  <si>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</si>
  <si>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</si>
  <si>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</si>
  <si>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</si>
  <si>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</si>
  <si>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</si>
  <si>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</si>
  <si>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</si>
  <si>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</si>
  <si>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</si>
  <si>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</si>
  <si>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</si>
  <si>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</si>
  <si>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</si>
  <si>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</si>
  <si>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</si>
  <si>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</si>
  <si>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</si>
  <si>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</si>
  <si>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</si>
  <si>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</si>
  <si>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</si>
  <si>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</si>
  <si>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</si>
  <si>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</si>
  <si>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</si>
  <si>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</si>
  <si>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</si>
  <si>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</si>
  <si>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</si>
  <si>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</si>
  <si>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</si>
  <si>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</si>
  <si>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</si>
  <si>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</si>
  <si>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</si>
  <si>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</si>
  <si>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</si>
  <si>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</si>
  <si>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</si>
  <si>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</si>
  <si>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</si>
  <si>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</si>
  <si>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</si>
  <si>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</si>
  <si>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</si>
  <si>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</si>
  <si>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</si>
  <si>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</si>
  <si>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</si>
  <si>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</si>
  <si>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</si>
  <si>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</si>
  <si>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</si>
  <si>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</si>
  <si>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</si>
  <si>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</si>
  <si>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</si>
  <si>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</si>
  <si>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</si>
  <si>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</si>
  <si>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</si>
  <si>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</si>
  <si>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</si>
  <si>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</si>
  <si>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</si>
  <si>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</si>
  <si>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</si>
  <si>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</si>
  <si>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</si>
  <si>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</si>
  <si>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</si>
  <si>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</si>
  <si>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</si>
  <si>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</si>
  <si>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</si>
  <si>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</si>
  <si>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</si>
  <si>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</si>
  <si>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</si>
  <si>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</si>
  <si>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</si>
  <si>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</si>
  <si>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</si>
  <si>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</si>
  <si>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</si>
  <si>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</si>
  <si>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</si>
  <si>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</si>
  <si>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</si>
  <si>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</si>
  <si>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</si>
  <si>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</si>
  <si>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</si>
  <si>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</si>
  <si>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</si>
  <si>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</si>
  <si>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</si>
  <si>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</si>
  <si>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</si>
  <si>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</si>
  <si>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</si>
  <si>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</si>
  <si>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</si>
  <si>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</si>
  <si>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</si>
  <si>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</si>
  <si>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</si>
  <si>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</si>
  <si>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</si>
  <si>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</si>
  <si>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</si>
  <si>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</si>
  <si>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</si>
  <si>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</si>
  <si>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</si>
  <si>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</si>
  <si>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</si>
  <si>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</si>
  <si>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</si>
  <si>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</si>
  <si>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</si>
  <si>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</si>
  <si>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</si>
  <si>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</si>
  <si>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</si>
  <si>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</si>
  <si>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</si>
  <si>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</si>
  <si>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</si>
  <si>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</si>
  <si>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</si>
  <si>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</si>
  <si>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</si>
  <si>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</si>
  <si>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</si>
  <si>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</si>
  <si>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</si>
  <si>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</si>
  <si>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</si>
  <si>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</si>
  <si>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</si>
  <si>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</si>
  <si>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</si>
  <si>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</si>
  <si>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</si>
  <si>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</si>
  <si>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</si>
  <si>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</si>
  <si>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</si>
  <si>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</si>
  <si>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</si>
  <si>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</si>
  <si>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</si>
  <si>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</si>
  <si>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</si>
  <si>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</si>
  <si>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</si>
  <si>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</si>
  <si>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</si>
  <si>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</si>
  <si>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</si>
  <si>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</si>
  <si>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</si>
  <si>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</si>
  <si>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</si>
  <si>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</si>
  <si>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</si>
  <si>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</si>
  <si>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</si>
  <si>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</si>
  <si>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</si>
  <si>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</si>
  <si>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</si>
  <si>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</si>
  <si>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</si>
  <si>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</si>
  <si>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</si>
  <si>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</si>
  <si>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</si>
  <si>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</si>
  <si>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</si>
  <si>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</si>
  <si>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</si>
  <si>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</si>
  <si>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</si>
  <si>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</si>
  <si>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</si>
  <si>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</si>
  <si>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</si>
  <si>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</si>
  <si>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</si>
  <si>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</si>
  <si>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</si>
  <si>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</si>
  <si>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</si>
  <si>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</si>
  <si>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</si>
  <si>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</si>
  <si>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</si>
  <si>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</si>
  <si>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</si>
  <si>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</si>
  <si>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</si>
  <si>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</si>
  <si>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</si>
  <si>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</si>
  <si>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</si>
  <si>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</si>
  <si>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</si>
  <si>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</si>
  <si>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</si>
  <si>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</si>
  <si>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</si>
  <si>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</si>
  <si>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</si>
  <si>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</si>
  <si>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</si>
  <si>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</si>
  <si>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</si>
  <si>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</si>
  <si>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</si>
  <si>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</si>
  <si>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</si>
  <si>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</si>
  <si>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</si>
  <si>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</si>
  <si>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</si>
  <si>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</si>
  <si>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</si>
  <si>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</si>
  <si>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</si>
  <si>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</si>
  <si>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</si>
  <si>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</si>
  <si>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</si>
  <si>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</si>
  <si>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</si>
  <si>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</si>
  <si>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</si>
  <si>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</si>
  <si>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</si>
  <si>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</si>
  <si>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</si>
  <si>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</si>
  <si>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</si>
  <si>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</si>
  <si>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</si>
  <si>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</si>
  <si>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</si>
  <si>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</si>
  <si>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</si>
  <si>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</si>
  <si>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</si>
  <si>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</si>
  <si>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</si>
  <si>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</si>
  <si>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</si>
  <si>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</si>
  <si>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</si>
  <si>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</si>
  <si>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</si>
  <si>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</si>
  <si>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</si>
  <si>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</si>
  <si>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</si>
  <si>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</si>
  <si>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</si>
  <si>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</si>
  <si>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</si>
  <si>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</si>
  <si>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</si>
  <si>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</si>
  <si>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</si>
  <si>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</si>
  <si>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</si>
  <si>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</si>
  <si>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</si>
  <si>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</si>
  <si>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</si>
  <si>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</si>
  <si>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</si>
  <si>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</si>
  <si>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</si>
  <si>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</si>
  <si>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</si>
  <si>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</si>
  <si>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</si>
  <si>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</si>
  <si>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</si>
  <si>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</si>
  <si>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</si>
  <si>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</si>
  <si>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</si>
  <si>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</si>
  <si>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</si>
  <si>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</si>
  <si>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</si>
  <si>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</si>
  <si>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</si>
  <si>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</si>
  <si>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</si>
  <si>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</si>
  <si>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</si>
  <si>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</si>
  <si>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</si>
  <si>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</si>
  <si>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</si>
  <si>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</si>
  <si>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</si>
  <si>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</si>
  <si>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</si>
  <si>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</si>
  <si>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</si>
  <si>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</si>
  <si>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</si>
  <si>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</si>
  <si>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</si>
  <si>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</si>
  <si>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</si>
  <si>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</si>
  <si>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</si>
  <si>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</si>
  <si>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</si>
  <si>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</si>
  <si>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</si>
  <si>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</si>
  <si>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</si>
  <si>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</si>
  <si>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</si>
  <si>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</si>
  <si>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</si>
  <si>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</si>
  <si>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</si>
  <si>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</si>
  <si>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</si>
  <si>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</si>
  <si>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</si>
  <si>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</si>
  <si>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</si>
  <si>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</si>
  <si>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</si>
  <si>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</si>
  <si>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</si>
  <si>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</si>
  <si>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</si>
  <si>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</si>
  <si>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</si>
  <si>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</si>
  <si>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</si>
  <si>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</si>
  <si>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</si>
  <si>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</si>
  <si>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</si>
  <si>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</si>
  <si>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</si>
  <si>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</si>
  <si>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</si>
  <si>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</si>
  <si>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</si>
  <si>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</si>
  <si>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</si>
  <si>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</si>
  <si>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</si>
  <si>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</si>
  <si>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</si>
  <si>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</si>
  <si>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</si>
  <si>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</si>
  <si>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</si>
  <si>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</si>
  <si>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</si>
  <si>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</si>
  <si>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</si>
  <si>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</si>
  <si>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</si>
  <si>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</si>
  <si>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</si>
  <si>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</si>
  <si>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</si>
  <si>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</si>
  <si>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</si>
  <si>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</si>
  <si>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</si>
  <si>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</si>
  <si>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</si>
  <si>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</si>
  <si>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</si>
  <si>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</si>
  <si>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</si>
  <si>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</si>
  <si>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</si>
  <si>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</si>
  <si>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</si>
  <si>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</si>
  <si>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</si>
  <si>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</si>
  <si>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</si>
  <si>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</si>
  <si>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</si>
  <si>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</si>
  <si>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</si>
  <si>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</si>
  <si>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</si>
  <si>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</si>
  <si>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</si>
  <si>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</si>
  <si>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</si>
  <si>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</si>
  <si>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</si>
  <si>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</si>
  <si>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</si>
  <si>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</si>
  <si>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</si>
  <si>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</si>
  <si>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</si>
  <si>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</si>
  <si>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</si>
  <si>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</si>
  <si>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</si>
  <si>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</si>
  <si>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</si>
  <si>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</si>
  <si>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</si>
  <si>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</si>
  <si>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</si>
  <si>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</si>
  <si>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</si>
  <si>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</si>
  <si>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</si>
  <si>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</si>
  <si>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</si>
  <si>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</si>
  <si>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</si>
  <si>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</si>
  <si>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</si>
  <si>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</si>
  <si>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</si>
  <si>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</si>
  <si>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</si>
  <si>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</si>
  <si>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</si>
  <si>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</si>
  <si>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</si>
  <si>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</si>
  <si>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</si>
  <si>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</si>
  <si>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</si>
  <si>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</si>
  <si>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</si>
  <si>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</si>
  <si>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</si>
  <si>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</si>
  <si>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</si>
  <si>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</si>
  <si>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</si>
  <si>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</si>
  <si>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</si>
  <si>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</si>
  <si>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</si>
  <si>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</si>
  <si>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</si>
  <si>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</si>
  <si>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</si>
  <si>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</si>
  <si>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</si>
  <si>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</si>
  <si>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</si>
  <si>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</si>
  <si>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</si>
  <si>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</si>
  <si>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</si>
  <si>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</si>
  <si>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</si>
  <si>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</si>
  <si>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</si>
  <si>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</si>
  <si>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</si>
  <si>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</si>
  <si>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</si>
  <si>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</si>
  <si>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</si>
  <si>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</si>
  <si>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</si>
  <si>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</si>
  <si>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</si>
  <si>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</si>
  <si>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</si>
  <si>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</si>
  <si>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</si>
  <si>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</si>
  <si>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</si>
  <si>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</si>
  <si>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</si>
  <si>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</si>
  <si>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</si>
  <si>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</si>
  <si>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</si>
  <si>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</si>
  <si>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</si>
  <si>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</si>
  <si>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</si>
  <si>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</si>
  <si>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</si>
  <si>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</si>
  <si>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</si>
  <si>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</si>
  <si>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</si>
  <si>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</si>
  <si>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</si>
  <si>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</si>
  <si>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</si>
  <si>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</si>
  <si>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</si>
  <si>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</si>
  <si>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</si>
  <si>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</si>
  <si>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</si>
  <si>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</si>
  <si>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</si>
  <si>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</si>
  <si>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</si>
  <si>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</si>
  <si>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</si>
  <si>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</si>
  <si>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</si>
  <si>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</si>
  <si>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</si>
  <si>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</si>
  <si>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</si>
  <si>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</si>
  <si>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</si>
  <si>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</si>
  <si>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</si>
  <si>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</si>
  <si>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</si>
  <si>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</si>
  <si>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</si>
  <si>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</si>
  <si>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</si>
  <si>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</si>
  <si>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</si>
  <si>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</si>
  <si>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</si>
  <si>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</si>
  <si>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</si>
  <si>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</si>
  <si>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</si>
  <si>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</si>
  <si>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</si>
  <si>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</si>
  <si>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</si>
  <si>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</si>
  <si>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</si>
  <si>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</si>
  <si>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</si>
  <si>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</si>
  <si>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</si>
  <si>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</si>
  <si>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</si>
  <si>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</si>
  <si>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</si>
  <si>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</si>
  <si>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</si>
  <si>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</si>
  <si>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</si>
  <si>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</si>
  <si>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</si>
  <si>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</si>
  <si>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</si>
  <si>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</si>
  <si>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</si>
  <si>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</si>
  <si>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</si>
  <si>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</si>
  <si>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</si>
  <si>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</si>
  <si>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</si>
  <si>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</si>
  <si>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</si>
  <si>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</si>
  <si>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</si>
  <si>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</si>
  <si>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</si>
  <si>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</si>
  <si>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</si>
  <si>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</si>
  <si>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</si>
  <si>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</si>
  <si>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</si>
  <si>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</si>
  <si>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</si>
  <si>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</si>
  <si>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</si>
  <si>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</si>
  <si>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</si>
  <si>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</si>
  <si>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</si>
  <si>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</si>
  <si>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</si>
  <si>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</si>
  <si>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</si>
  <si>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</si>
  <si>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</si>
  <si>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</si>
  <si>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</si>
  <si>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</si>
  <si>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</si>
  <si>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</si>
  <si>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</si>
  <si>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</si>
  <si>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</si>
  <si>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</si>
  <si>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</si>
  <si>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</si>
  <si>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</si>
  <si>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</si>
  <si>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</si>
  <si>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</si>
  <si>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</si>
  <si>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</si>
  <si>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</si>
  <si>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</si>
  <si>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</si>
  <si>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</si>
  <si>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</si>
  <si>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</si>
  <si>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</si>
  <si>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</si>
  <si>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</si>
  <si>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</si>
  <si>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</si>
  <si>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</si>
  <si>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</si>
  <si>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</si>
  <si>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</si>
  <si>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</si>
  <si>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</si>
  <si>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</si>
  <si>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</si>
  <si>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</si>
  <si>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</si>
  <si>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</si>
  <si>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</si>
  <si>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</si>
  <si>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</si>
  <si>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</si>
  <si>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</si>
  <si>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</si>
  <si>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</si>
  <si>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</si>
  <si>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</si>
  <si>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</si>
  <si>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</si>
  <si>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</si>
  <si>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</si>
  <si>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</si>
  <si>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</si>
  <si>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</si>
  <si>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</si>
  <si>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</si>
  <si>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</si>
  <si>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</si>
  <si>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</si>
  <si>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</si>
  <si>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</si>
  <si>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</si>
  <si>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</si>
  <si>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</si>
  <si>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</si>
  <si>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</si>
  <si>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</si>
  <si>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</si>
  <si>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</si>
  <si>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</si>
  <si>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</si>
  <si>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</si>
  <si>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</si>
  <si>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</si>
  <si>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</si>
  <si>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</si>
  <si>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</si>
  <si>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</si>
  <si>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</si>
  <si>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</si>
  <si>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</si>
  <si>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</si>
  <si>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</si>
  <si>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</si>
  <si>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</si>
  <si>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</si>
  <si>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</si>
  <si>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</si>
  <si>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</si>
  <si>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</si>
  <si>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</si>
  <si>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</si>
  <si>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</si>
  <si>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</si>
  <si>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</si>
  <si>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</si>
  <si>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</si>
  <si>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</si>
  <si>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</si>
  <si>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</si>
  <si>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</si>
  <si>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</si>
  <si>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</si>
  <si>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</si>
  <si>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</si>
  <si>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</si>
  <si>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</si>
  <si>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</si>
  <si>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</si>
  <si>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</si>
  <si>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</si>
  <si>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</si>
  <si>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</si>
  <si>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</si>
  <si>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</si>
  <si>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</si>
  <si>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</si>
  <si>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</si>
  <si>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</si>
  <si>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</si>
  <si>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</si>
  <si>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</si>
  <si>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</si>
  <si>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</si>
  <si>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</si>
  <si>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</si>
  <si>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</si>
  <si>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</si>
  <si>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</si>
  <si>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</si>
  <si>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</si>
  <si>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</si>
  <si>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</si>
  <si>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</si>
  <si>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</si>
  <si>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</si>
  <si>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</si>
  <si>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</si>
  <si>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</si>
  <si>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</si>
  <si>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</si>
  <si>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</si>
  <si>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</si>
  <si>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</si>
  <si>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</si>
  <si>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</si>
  <si>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</si>
  <si>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</si>
  <si>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</si>
  <si>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</si>
  <si>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</si>
  <si>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</si>
  <si>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</si>
  <si>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</si>
  <si>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</si>
  <si>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</si>
  <si>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</si>
  <si>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</si>
  <si>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</si>
  <si>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</si>
  <si>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</si>
  <si>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</si>
  <si>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</si>
  <si>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</si>
  <si>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</si>
  <si>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</si>
  <si>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</si>
  <si>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</si>
  <si>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</si>
  <si>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</si>
  <si>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</si>
  <si>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</si>
  <si>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</si>
  <si>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</si>
  <si>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</si>
  <si>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</si>
  <si>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</si>
  <si>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</si>
  <si>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</si>
  <si>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</si>
  <si>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</si>
  <si>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</si>
  <si>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</si>
  <si>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</si>
  <si>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</si>
  <si>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</si>
  <si>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</si>
  <si>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</si>
  <si>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</si>
  <si>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</si>
  <si>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</si>
  <si>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</si>
  <si>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</si>
  <si>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</si>
  <si>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</si>
  <si>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</si>
  <si>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</si>
  <si>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</si>
  <si>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</si>
  <si>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</si>
  <si>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</si>
  <si>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</si>
  <si>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</si>
  <si>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</si>
  <si>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</si>
  <si>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</si>
  <si>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</si>
  <si>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</si>
  <si>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</si>
  <si>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</si>
  <si>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</si>
  <si>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</si>
  <si>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</si>
  <si>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</si>
  <si>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</si>
  <si>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</si>
  <si>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</si>
  <si>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</si>
  <si>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</si>
  <si>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</si>
  <si>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</si>
  <si>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</si>
  <si>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</si>
  <si>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</si>
  <si>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</si>
  <si>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</si>
  <si>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</si>
  <si>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</si>
  <si>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</si>
  <si>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</si>
  <si>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</si>
  <si>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</si>
  <si>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</si>
  <si>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</si>
  <si>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</si>
  <si>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</si>
  <si>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</si>
  <si>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</si>
  <si>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</si>
  <si>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</si>
  <si>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</si>
  <si>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</si>
  <si>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</si>
  <si>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</si>
  <si>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</si>
  <si>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</si>
  <si>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</si>
  <si>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</si>
  <si>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</si>
  <si>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</si>
  <si>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</si>
  <si>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</si>
  <si>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</si>
  <si>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</si>
  <si>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</si>
  <si>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</si>
  <si>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</si>
  <si>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</si>
  <si>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</si>
  <si>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</si>
  <si>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</si>
  <si>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</si>
  <si>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</si>
  <si>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</si>
  <si>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</si>
  <si>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</si>
  <si>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</si>
  <si>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</si>
  <si>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</si>
  <si>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</si>
  <si>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</si>
  <si>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</si>
  <si>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</si>
  <si>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</si>
  <si>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</si>
  <si>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</si>
  <si>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</si>
  <si>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</si>
  <si>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</si>
  <si>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</si>
  <si>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</si>
  <si>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</si>
  <si>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</si>
  <si>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</si>
  <si>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</si>
  <si>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</si>
  <si>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</si>
  <si>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</si>
  <si>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</si>
  <si>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</si>
  <si>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</si>
  <si>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</si>
  <si>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</si>
  <si>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</si>
  <si>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</si>
  <si>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</si>
  <si>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</si>
  <si>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</si>
  <si>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</si>
  <si>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</si>
  <si>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</si>
  <si>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</si>
  <si>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</si>
  <si>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</si>
  <si>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</si>
  <si>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</si>
  <si>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</si>
  <si>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</si>
  <si>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</si>
  <si>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</si>
  <si>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</si>
  <si>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</si>
  <si>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</si>
  <si>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</si>
  <si>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</si>
  <si>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</si>
  <si>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</si>
  <si>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</si>
  <si>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</si>
  <si>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</si>
  <si>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</si>
  <si>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</si>
  <si>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</si>
  <si>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</si>
  <si>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</si>
  <si>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</si>
  <si>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</si>
  <si>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</si>
  <si>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</si>
  <si>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</si>
  <si>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</si>
  <si>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</si>
  <si>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</si>
  <si>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</si>
  <si>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</si>
  <si>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</si>
  <si>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</si>
  <si>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</si>
  <si>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</si>
  <si>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</si>
  <si>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</si>
  <si>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</si>
  <si>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</si>
  <si>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</si>
  <si>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</si>
  <si>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</si>
  <si>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</si>
  <si>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</si>
  <si>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</si>
  <si>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</si>
  <si>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</si>
  <si>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</si>
  <si>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</si>
  <si>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</si>
  <si>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</si>
  <si>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</si>
  <si>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</si>
  <si>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</si>
  <si>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</si>
  <si>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</si>
  <si>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</si>
  <si>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</si>
  <si>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</si>
  <si>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</si>
  <si>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</si>
  <si>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</si>
  <si>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</si>
  <si>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</si>
  <si>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</si>
  <si>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</si>
  <si>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</si>
  <si>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</si>
  <si>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</si>
  <si>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</si>
  <si>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</si>
  <si>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</si>
  <si>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</si>
  <si>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</si>
  <si>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</si>
  <si>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</si>
  <si>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</si>
  <si>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</si>
  <si>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</si>
  <si>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</si>
  <si>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</si>
  <si>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</si>
  <si>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</si>
  <si>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</si>
  <si>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</si>
  <si>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</si>
  <si>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</si>
  <si>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</si>
  <si>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</si>
  <si>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</si>
  <si>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</si>
  <si>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</si>
  <si>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</si>
  <si>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</si>
  <si>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</si>
  <si>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</si>
  <si>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</si>
  <si>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</si>
  <si>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</si>
  <si>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</si>
  <si>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</si>
  <si>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</si>
  <si>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</si>
  <si>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</si>
  <si>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</si>
  <si>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</si>
  <si>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</si>
  <si>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</si>
  <si>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</si>
  <si>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</si>
  <si>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</si>
  <si>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</si>
  <si>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</si>
  <si>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</si>
  <si>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</si>
  <si>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</si>
  <si>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</si>
  <si>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</si>
  <si>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</si>
  <si>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</si>
  <si>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</si>
  <si>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</si>
  <si>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</si>
  <si>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</si>
  <si>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</si>
  <si>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</si>
  <si>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</si>
  <si>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</si>
  <si>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</si>
  <si>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</si>
  <si>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</si>
  <si>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</si>
  <si>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</si>
  <si>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</si>
  <si>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</si>
  <si>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</si>
  <si>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</si>
  <si>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</si>
  <si>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</si>
  <si>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</si>
  <si>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</si>
  <si>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</si>
  <si>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</si>
  <si>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</si>
  <si>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</si>
  <si>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</si>
  <si>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</si>
  <si>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</si>
  <si>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</si>
  <si>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</si>
  <si>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</si>
  <si>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</si>
  <si>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</si>
  <si>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</si>
  <si>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</si>
  <si>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</si>
  <si>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</si>
  <si>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</si>
  <si>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</si>
  <si>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</si>
  <si>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</si>
  <si>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</si>
  <si>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</si>
  <si>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</si>
  <si>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</si>
  <si>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</si>
  <si>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</si>
  <si>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</si>
  <si>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</si>
  <si>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</si>
  <si>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</si>
  <si>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</si>
  <si>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</si>
  <si>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</si>
  <si>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</si>
  <si>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</si>
  <si>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</si>
  <si>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</si>
  <si>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</si>
  <si>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</si>
  <si>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</si>
  <si>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</si>
  <si>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</si>
  <si>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</si>
  <si>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</si>
  <si>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</si>
  <si>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</si>
  <si>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</si>
  <si>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</si>
  <si>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</si>
  <si>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</si>
  <si>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</si>
  <si>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</si>
  <si>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</si>
  <si>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</si>
  <si>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</si>
  <si>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</si>
  <si>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</si>
  <si>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</si>
  <si>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</si>
  <si>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</si>
  <si>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</si>
  <si>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</si>
  <si>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</si>
  <si>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</si>
  <si>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</si>
  <si>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</si>
  <si>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</si>
  <si>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</si>
  <si>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</si>
  <si>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</si>
  <si>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</si>
  <si>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</si>
  <si>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</si>
  <si>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</si>
  <si>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</si>
  <si>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</si>
  <si>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</si>
  <si>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</si>
  <si>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</si>
  <si>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</si>
  <si>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</si>
  <si>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</si>
  <si>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</si>
  <si>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</si>
  <si>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</si>
  <si>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</si>
  <si>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</si>
  <si>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</si>
  <si>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</si>
  <si>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</si>
  <si>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</si>
  <si>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</si>
  <si>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</si>
  <si>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</si>
  <si>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</si>
  <si>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</si>
  <si>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</si>
  <si>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</si>
  <si>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</si>
  <si>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</si>
  <si>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</si>
  <si>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</si>
  <si>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</si>
  <si>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</si>
  <si>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</si>
  <si>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</si>
  <si>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</si>
  <si>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</si>
  <si>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</si>
  <si>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</si>
  <si>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</si>
  <si>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</si>
  <si>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</si>
  <si>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</si>
  <si>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</si>
  <si>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</si>
  <si>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</si>
  <si>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</si>
  <si>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</si>
  <si>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</si>
  <si>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</si>
  <si>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</si>
  <si>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</si>
  <si>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</si>
  <si>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</si>
  <si>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</si>
  <si>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</si>
  <si>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</si>
  <si>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</si>
  <si>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</si>
  <si>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</si>
  <si>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</si>
  <si>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</si>
  <si>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</si>
  <si>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</si>
  <si>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</si>
  <si>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</si>
  <si>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</si>
  <si>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</si>
  <si>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</si>
  <si>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</si>
  <si>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</si>
  <si>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</si>
  <si>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</si>
  <si>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</si>
  <si>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</si>
  <si>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</si>
  <si>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</si>
  <si>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</si>
  <si>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</si>
  <si>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</si>
  <si>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</si>
  <si>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</si>
  <si>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</si>
  <si>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</si>
  <si>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</si>
  <si>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</si>
  <si>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</si>
  <si>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</si>
  <si>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</si>
  <si>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</si>
  <si>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</si>
  <si>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</si>
  <si>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</si>
  <si>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</si>
  <si>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</si>
  <si>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</si>
  <si>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</si>
  <si>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</si>
  <si>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</si>
  <si>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</si>
  <si>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</si>
  <si>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</si>
  <si>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</si>
  <si>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</si>
  <si>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</si>
  <si>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</si>
  <si>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</si>
  <si>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</si>
  <si>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</si>
  <si>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</si>
  <si>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</si>
  <si>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</si>
  <si>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</si>
  <si>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</si>
  <si>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</si>
  <si>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</si>
  <si>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</si>
  <si>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</si>
  <si>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</si>
  <si>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</si>
  <si>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</si>
  <si>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</si>
  <si>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</si>
  <si>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</si>
  <si>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</si>
  <si>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</si>
  <si>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</si>
  <si>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</si>
  <si>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</si>
  <si>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</si>
  <si>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</si>
  <si>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</si>
  <si>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</si>
  <si>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</si>
  <si>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</si>
  <si>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</si>
  <si>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</si>
  <si>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</si>
  <si>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</si>
  <si>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</si>
  <si>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</si>
  <si>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</si>
  <si>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</si>
  <si>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</si>
  <si>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</si>
  <si>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</si>
  <si>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</si>
  <si>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</si>
  <si>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</si>
  <si>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</si>
  <si>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</si>
  <si>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</si>
  <si>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</si>
  <si>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</si>
  <si>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</si>
  <si>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</si>
  <si>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</si>
  <si>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</si>
  <si>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</si>
  <si>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</si>
  <si>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</si>
  <si>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</si>
  <si>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</si>
  <si>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</si>
  <si>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</si>
  <si>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</si>
  <si>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</si>
  <si>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</si>
  <si>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</si>
  <si>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</si>
  <si>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</si>
  <si>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</si>
  <si>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</si>
  <si>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</si>
  <si>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</si>
  <si>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</si>
  <si>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</si>
  <si>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</si>
  <si>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</si>
  <si>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</si>
  <si>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</si>
  <si>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</si>
  <si>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</si>
  <si>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</si>
  <si>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</si>
  <si>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</si>
  <si>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</si>
  <si>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</si>
  <si>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</si>
  <si>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</si>
  <si>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</si>
  <si>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</si>
  <si>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</si>
  <si>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</si>
  <si>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</si>
  <si>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</si>
  <si>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</si>
  <si>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</si>
  <si>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</si>
  <si>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</si>
  <si>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</si>
  <si>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</si>
  <si>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</si>
  <si>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</si>
  <si>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</si>
  <si>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</si>
  <si>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</si>
  <si>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</si>
  <si>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</si>
  <si>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</si>
  <si>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</si>
  <si>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</si>
  <si>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</si>
  <si>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</si>
  <si>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</si>
  <si>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</si>
  <si>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</si>
  <si>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</si>
  <si>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</si>
  <si>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</si>
  <si>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</si>
  <si>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</si>
  <si>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</si>
  <si>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</si>
  <si>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</si>
  <si>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</si>
  <si>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</si>
  <si>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</si>
  <si>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</si>
  <si>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</si>
  <si>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</si>
  <si>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</si>
  <si>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</si>
  <si>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</si>
  <si>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</si>
  <si>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</si>
  <si>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</si>
  <si>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</si>
  <si>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</si>
  <si>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</si>
  <si>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</si>
  <si>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</si>
  <si>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</si>
  <si>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</si>
  <si>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</si>
  <si>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</si>
  <si>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</si>
  <si>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</si>
  <si>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</si>
  <si>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</si>
  <si>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</si>
  <si>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</si>
  <si>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</si>
  <si>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</si>
  <si>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</si>
  <si>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</si>
  <si>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</si>
  <si>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</si>
  <si>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</si>
  <si>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</si>
  <si>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</si>
  <si>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</si>
  <si>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</si>
  <si>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</si>
  <si>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</si>
  <si>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</si>
  <si>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</si>
  <si>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</si>
  <si>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</si>
  <si>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</si>
  <si>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</si>
  <si>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</si>
  <si>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</si>
  <si>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</si>
  <si>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</si>
  <si>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</si>
  <si>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</si>
  <si>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</si>
  <si>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</si>
  <si>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</si>
  <si>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</si>
  <si>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</si>
  <si>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</si>
  <si>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</si>
  <si>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</si>
  <si>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</si>
  <si>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</si>
  <si>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</si>
  <si>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</si>
  <si>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</si>
  <si>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</si>
  <si>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</si>
  <si>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</si>
  <si>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</si>
  <si>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</si>
  <si>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</si>
  <si>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</si>
  <si>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</si>
  <si>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</si>
  <si>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</si>
  <si>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</si>
  <si>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</si>
  <si>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</si>
  <si>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</si>
  <si>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</si>
  <si>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</si>
  <si>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</si>
  <si>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</si>
  <si>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</si>
  <si>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</si>
  <si>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</si>
  <si>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</si>
  <si>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</si>
  <si>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</si>
  <si>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</si>
  <si>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</si>
  <si>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</si>
  <si>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</si>
  <si>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</si>
  <si>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</si>
  <si>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</si>
  <si>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</si>
  <si>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</si>
  <si>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</si>
  <si>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</si>
  <si>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</si>
  <si>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</si>
  <si>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</si>
  <si>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</si>
  <si>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</si>
  <si>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</si>
  <si>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</si>
  <si>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</si>
  <si>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</si>
  <si>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</si>
  <si>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</si>
  <si>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</si>
  <si>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</si>
  <si>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</si>
  <si>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</si>
  <si>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</si>
  <si>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</si>
  <si>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</si>
  <si>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</si>
  <si>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</si>
  <si>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</si>
  <si>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</si>
  <si>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</si>
  <si>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</si>
  <si>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</si>
  <si>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</si>
  <si>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</si>
  <si>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</si>
  <si>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</si>
  <si>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</si>
  <si>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</si>
  <si>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</si>
  <si>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</si>
  <si>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</si>
  <si>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</si>
  <si>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</si>
  <si>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</si>
  <si>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</si>
  <si>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</si>
  <si>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</si>
  <si>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</si>
  <si>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</si>
  <si>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</si>
  <si>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</si>
  <si>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</si>
  <si>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</si>
  <si>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</si>
  <si>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</si>
  <si>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</si>
  <si>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</si>
  <si>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</si>
  <si>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</si>
  <si>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</si>
  <si>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</si>
  <si>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</si>
  <si>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</si>
  <si>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</si>
  <si>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</si>
  <si>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</si>
  <si>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</si>
  <si>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</si>
  <si>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</si>
  <si>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</si>
  <si>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</si>
  <si>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</si>
  <si>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</si>
  <si>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</si>
  <si>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</si>
  <si>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</si>
  <si>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</si>
  <si>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</si>
  <si>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</si>
  <si>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</si>
  <si>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</si>
  <si>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</si>
  <si>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</si>
  <si>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</si>
  <si>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</si>
  <si>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</si>
  <si>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</si>
  <si>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</si>
  <si>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</si>
  <si>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</si>
  <si>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</si>
  <si>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</si>
  <si>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</si>
  <si>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</si>
  <si>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</si>
  <si>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</si>
  <si>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</si>
  <si>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</si>
  <si>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</si>
  <si>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</si>
  <si>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</si>
  <si>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</si>
  <si>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</si>
  <si>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</si>
  <si>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</si>
  <si>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</si>
  <si>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</si>
  <si>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</si>
  <si>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</si>
  <si>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</si>
  <si>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</si>
  <si>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</si>
  <si>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</si>
  <si>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</si>
  <si>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</si>
  <si>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</si>
  <si>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</si>
  <si>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</si>
  <si>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</si>
  <si>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</si>
  <si>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</si>
  <si>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</si>
  <si>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</si>
  <si>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</si>
  <si>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</si>
  <si>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</si>
  <si>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</si>
  <si>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</si>
  <si>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</si>
  <si>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</si>
  <si>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</si>
  <si>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</si>
  <si>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</si>
  <si>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</si>
  <si>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</si>
  <si>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</si>
  <si>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</si>
  <si>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</si>
  <si>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</si>
  <si>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</si>
  <si>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</si>
  <si>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</si>
  <si>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</si>
  <si>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</si>
  <si>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</si>
  <si>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</si>
  <si>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</si>
  <si>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</si>
  <si>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</si>
  <si>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</si>
  <si>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</si>
  <si>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</si>
  <si>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</si>
  <si>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</si>
  <si>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</si>
  <si>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</si>
  <si>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</si>
  <si>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</si>
  <si>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</si>
  <si>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</si>
  <si>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</si>
  <si>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</si>
  <si>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</si>
  <si>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</si>
  <si>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</si>
  <si>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</si>
  <si>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</si>
  <si>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</si>
  <si>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</si>
  <si>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</si>
  <si>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</si>
  <si>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</si>
  <si>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</si>
  <si>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</si>
  <si>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</si>
  <si>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</si>
  <si>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</si>
  <si>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</si>
  <si>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</si>
  <si>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</si>
  <si>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</si>
  <si>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</si>
  <si>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</si>
  <si>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</si>
  <si>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</si>
  <si>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</si>
  <si>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</si>
  <si>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</si>
  <si>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</si>
  <si>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</si>
  <si>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</si>
  <si>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</si>
  <si>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</si>
  <si>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</si>
  <si>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</si>
  <si>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</si>
  <si>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</si>
  <si>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</si>
  <si>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</si>
  <si>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</si>
  <si>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</si>
  <si>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</si>
  <si>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</si>
  <si>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</si>
  <si>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</si>
  <si>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</si>
  <si>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</si>
  <si>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</si>
  <si>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</si>
  <si>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</si>
  <si>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</si>
  <si>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</si>
  <si>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</si>
  <si>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</si>
  <si>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</si>
  <si>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</si>
  <si>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</si>
  <si>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</si>
  <si>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</si>
  <si>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</si>
  <si>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</si>
  <si>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</si>
  <si>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</si>
  <si>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</si>
  <si>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</si>
  <si>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</si>
  <si>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</si>
  <si>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</si>
  <si>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</si>
  <si>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</si>
  <si>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</si>
  <si>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</si>
  <si>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</si>
  <si>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</si>
  <si>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</si>
  <si>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</si>
  <si>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</si>
  <si>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</si>
  <si>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</si>
  <si>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</si>
  <si>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</si>
  <si>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</si>
  <si>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</si>
  <si>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</si>
  <si>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</si>
  <si>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</si>
  <si>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</si>
  <si>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</si>
  <si>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</si>
  <si>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</si>
  <si>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</si>
  <si>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</si>
  <si>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</si>
  <si>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</si>
  <si>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</si>
  <si>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</si>
  <si>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</si>
  <si>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</si>
  <si>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</si>
  <si>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</si>
  <si>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</si>
  <si>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</si>
  <si>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</si>
  <si>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</si>
  <si>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</si>
  <si>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</si>
  <si>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</si>
  <si>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</si>
  <si>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</si>
  <si>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</si>
  <si>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</si>
  <si>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</si>
  <si>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</si>
  <si>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</si>
  <si>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</si>
  <si>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</si>
  <si>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</si>
  <si>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</si>
  <si>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</si>
  <si>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</si>
  <si>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</si>
  <si>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</si>
  <si>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</si>
  <si>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</si>
  <si>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</si>
  <si>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</si>
  <si>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</si>
  <si>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</si>
  <si>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</si>
  <si>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</si>
  <si>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</si>
  <si>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</si>
  <si>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</si>
  <si>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</si>
  <si>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</si>
  <si>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</si>
  <si>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</si>
  <si>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</si>
  <si>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</si>
  <si>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</si>
  <si>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</si>
  <si>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</si>
  <si>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</si>
  <si>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</si>
  <si>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</si>
  <si>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</si>
  <si>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</si>
  <si>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</si>
  <si>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</si>
  <si>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</si>
  <si>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</si>
  <si>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</si>
  <si>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</si>
  <si>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</si>
  <si>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</si>
  <si>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</si>
  <si>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</si>
  <si>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</si>
  <si>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</si>
  <si>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</si>
  <si>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</si>
  <si>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</si>
  <si>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</si>
  <si>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</si>
  <si>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</si>
  <si>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</si>
  <si>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</si>
  <si>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</si>
  <si>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</si>
  <si>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</si>
  <si>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</si>
  <si>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</si>
  <si>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</si>
  <si>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</si>
  <si>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</si>
  <si>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</si>
  <si>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</si>
  <si>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</si>
  <si>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</si>
  <si>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</si>
  <si>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</si>
  <si>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</si>
  <si>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</si>
  <si>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</si>
  <si>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</si>
  <si>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</si>
  <si>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</si>
  <si>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</si>
  <si>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</si>
  <si>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</si>
  <si>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</si>
  <si>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</si>
  <si>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</si>
  <si>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</si>
  <si>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</si>
  <si>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</si>
  <si>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</si>
  <si>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</si>
  <si>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</si>
  <si>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</si>
  <si>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</si>
  <si>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</si>
  <si>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</si>
  <si>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</si>
  <si>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</si>
  <si>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</si>
  <si>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</si>
  <si>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</si>
  <si>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</si>
  <si>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</si>
  <si>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</si>
  <si>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</si>
  <si>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</si>
  <si>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</si>
  <si>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</si>
  <si>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</si>
  <si>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</si>
  <si>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</si>
  <si>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</si>
  <si>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</si>
  <si>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</si>
  <si>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</si>
  <si>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</si>
  <si>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</si>
  <si>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</si>
  <si>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</si>
  <si>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</si>
  <si>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</si>
  <si>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</si>
  <si>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</si>
  <si>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</si>
  <si>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</si>
  <si>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</si>
  <si>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</si>
  <si>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</si>
  <si>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</si>
  <si>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</si>
  <si>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</si>
  <si>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</si>
  <si>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</si>
  <si>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</si>
  <si>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</si>
  <si>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</si>
  <si>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</si>
  <si>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</si>
  <si>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</si>
  <si>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</si>
  <si>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</si>
  <si>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</si>
  <si>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</si>
  <si>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</si>
  <si>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</si>
  <si>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</si>
  <si>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</si>
  <si>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</si>
  <si>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</si>
  <si>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</si>
  <si>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</si>
  <si>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</si>
  <si>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</si>
  <si>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</si>
  <si>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</si>
  <si>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</si>
  <si>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</si>
  <si>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</si>
  <si>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</si>
  <si>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</si>
  <si>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</si>
  <si>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</si>
  <si>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</si>
  <si>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</si>
  <si>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</si>
  <si>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</si>
  <si>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</si>
  <si>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</si>
  <si>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</si>
  <si>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</si>
  <si>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</si>
  <si>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</si>
  <si>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</si>
  <si>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</si>
  <si>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</si>
  <si>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</si>
  <si>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</si>
  <si>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</si>
  <si>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</si>
  <si>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</si>
  <si>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</si>
  <si>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</si>
  <si>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</si>
  <si>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</si>
  <si>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</si>
  <si>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</si>
  <si>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</si>
  <si>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</si>
  <si>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</si>
  <si>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</si>
  <si>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</si>
  <si>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</si>
  <si>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</si>
  <si>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</si>
  <si>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</si>
  <si>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</si>
  <si>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</si>
  <si>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</si>
  <si>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</si>
  <si>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</si>
  <si>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</si>
  <si>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</si>
  <si>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</si>
  <si>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</si>
  <si>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</si>
  <si>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</si>
  <si>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</si>
  <si>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</si>
  <si>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</si>
  <si>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</si>
  <si>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</si>
  <si>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</si>
  <si>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</si>
  <si>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</si>
  <si>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</si>
  <si>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</si>
  <si>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</si>
  <si>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</si>
  <si>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</si>
  <si>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</si>
  <si>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</si>
  <si>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</si>
  <si>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</si>
  <si>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</si>
  <si>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</si>
  <si>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</si>
  <si>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</si>
  <si>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</si>
  <si>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</si>
  <si>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</si>
  <si>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</si>
  <si>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</si>
  <si>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</si>
  <si>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</si>
  <si>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</si>
  <si>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</si>
  <si>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</si>
  <si>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</si>
  <si>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</si>
  <si>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</si>
  <si>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</si>
  <si>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</si>
  <si>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</si>
  <si>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</si>
  <si>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</si>
  <si>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</si>
  <si>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</si>
  <si>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</si>
  <si>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</si>
  <si>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</si>
  <si>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</si>
  <si>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</si>
  <si>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</si>
  <si>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</si>
  <si>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</si>
  <si>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</si>
  <si>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</si>
  <si>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</si>
  <si>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</si>
  <si>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</si>
  <si>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</si>
  <si>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</si>
  <si>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</si>
  <si>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</si>
  <si>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</si>
  <si>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</si>
  <si>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</si>
  <si>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</si>
  <si>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</si>
  <si>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</si>
  <si>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</si>
  <si>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</si>
  <si>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</si>
  <si>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</si>
  <si>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</si>
  <si>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</si>
  <si>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</si>
  <si>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</si>
  <si>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</si>
  <si>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</si>
  <si>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</si>
  <si>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</si>
  <si>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</si>
  <si>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</si>
  <si>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</si>
  <si>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</si>
  <si>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</si>
  <si>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</si>
  <si>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</si>
  <si>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</si>
  <si>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</si>
  <si>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</si>
  <si>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</si>
  <si>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</si>
  <si>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</si>
  <si>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</si>
  <si>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</si>
  <si>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</si>
  <si>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</si>
  <si>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</si>
  <si>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</si>
  <si>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</si>
  <si>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</si>
  <si>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</si>
  <si>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</si>
  <si>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</si>
  <si>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</si>
  <si>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</si>
  <si>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</si>
  <si>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</si>
  <si>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</si>
  <si>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</si>
  <si>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</si>
  <si>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</si>
  <si>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</si>
  <si>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</si>
  <si>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</si>
  <si>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</si>
  <si>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</si>
  <si>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</si>
  <si>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</si>
  <si>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</si>
  <si>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</si>
  <si>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</si>
  <si>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</si>
  <si>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</si>
  <si>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</si>
  <si>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</si>
  <si>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</si>
  <si>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</si>
  <si>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</si>
  <si>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</si>
  <si>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</si>
  <si>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</si>
  <si>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</si>
  <si>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</si>
  <si>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</si>
  <si>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</si>
  <si>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</si>
  <si>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</si>
  <si>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</si>
  <si>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</si>
  <si>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</si>
  <si>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</si>
  <si>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</si>
  <si>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</si>
  <si>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</si>
  <si>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</si>
  <si>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</si>
  <si>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</si>
  <si>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</si>
  <si>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</si>
  <si>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</si>
  <si>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</si>
  <si>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</si>
  <si>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</si>
  <si>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</si>
  <si>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</si>
  <si>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</si>
  <si>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</si>
  <si>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</si>
  <si>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</si>
  <si>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</si>
  <si>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</si>
  <si>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</si>
  <si>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</si>
  <si>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</si>
  <si>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</si>
  <si>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</si>
  <si>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</si>
  <si>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</si>
  <si>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</si>
  <si>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</si>
  <si>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</si>
  <si>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</si>
  <si>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</si>
  <si>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</si>
  <si>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</si>
  <si>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</si>
  <si>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</si>
  <si>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</si>
  <si>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</si>
  <si>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</si>
  <si>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</si>
  <si>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</si>
  <si>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</si>
  <si>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</si>
  <si>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</si>
  <si>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</si>
  <si>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</si>
  <si>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</si>
  <si>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</si>
  <si>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</si>
  <si>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</si>
  <si>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</si>
  <si>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</si>
  <si>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</si>
  <si>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</si>
  <si>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</si>
  <si>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</si>
  <si>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</si>
  <si>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</si>
  <si>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</si>
  <si>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</si>
  <si>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</si>
  <si>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</si>
  <si>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</si>
  <si>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</si>
  <si>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</si>
  <si>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</si>
  <si>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</si>
  <si>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</si>
  <si>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</si>
  <si>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</si>
  <si>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</si>
  <si>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</si>
  <si>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</si>
  <si>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</si>
  <si>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</si>
  <si>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</si>
  <si>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</si>
  <si>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</si>
  <si>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</si>
  <si>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</si>
  <si>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</si>
  <si>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</si>
  <si>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</si>
  <si>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</si>
  <si>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</si>
  <si>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</si>
  <si>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</si>
  <si>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</si>
  <si>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</si>
  <si>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</si>
  <si>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</si>
  <si>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</si>
  <si>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</si>
  <si>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</si>
  <si>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</si>
  <si>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</si>
  <si>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</si>
  <si>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</si>
  <si>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</si>
  <si>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</si>
  <si>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</si>
  <si>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</si>
  <si>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</si>
  <si>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</si>
  <si>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</si>
  <si>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</si>
  <si>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</si>
  <si>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</si>
  <si>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</si>
  <si>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</si>
  <si>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</si>
  <si>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</si>
  <si>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</si>
  <si>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</si>
  <si>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</si>
  <si>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</si>
  <si>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</si>
  <si>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</si>
  <si>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</si>
  <si>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</si>
  <si>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</si>
  <si>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</si>
  <si>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</si>
  <si>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</si>
  <si>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</si>
  <si>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</si>
  <si>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</si>
  <si>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</si>
  <si>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</si>
  <si>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</si>
  <si>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</si>
  <si>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</si>
  <si>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</si>
  <si>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</si>
  <si>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</si>
  <si>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</si>
  <si>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</si>
  <si>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</si>
  <si>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</si>
  <si>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</si>
  <si>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</si>
  <si>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</si>
  <si>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</si>
  <si>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</si>
  <si>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</si>
  <si>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</si>
  <si>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</si>
  <si>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</si>
  <si>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</si>
  <si>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</si>
  <si>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</si>
  <si>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</si>
  <si>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</si>
  <si>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</si>
  <si>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</si>
  <si>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</si>
  <si>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</si>
  <si>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</si>
  <si>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</si>
  <si>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</si>
  <si>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</si>
  <si>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</si>
  <si>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</si>
  <si>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</si>
  <si>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</si>
  <si>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</si>
  <si>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</si>
  <si>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</si>
  <si>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</si>
  <si>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</si>
  <si>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</si>
  <si>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</si>
  <si>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</si>
  <si>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</si>
  <si>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</si>
  <si>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</si>
  <si>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</si>
  <si>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</si>
  <si>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</si>
  <si>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</si>
  <si>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</si>
  <si>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</si>
  <si>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</si>
  <si>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</si>
  <si>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</si>
  <si>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</si>
  <si>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</si>
  <si>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</si>
  <si>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</si>
  <si>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</si>
  <si>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</si>
  <si>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</si>
  <si>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</si>
  <si>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</si>
  <si>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</si>
  <si>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</si>
  <si>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</si>
  <si>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</si>
  <si>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</si>
  <si>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</si>
  <si>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</si>
  <si>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</si>
  <si>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</si>
  <si>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</si>
  <si>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</si>
  <si>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</si>
  <si>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</si>
  <si>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</si>
  <si>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</si>
  <si>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</si>
  <si>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</si>
  <si>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</si>
  <si>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</si>
  <si>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</si>
  <si>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</si>
  <si>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</si>
  <si>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</si>
  <si>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</si>
  <si>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</si>
  <si>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</si>
  <si>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</si>
  <si>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</si>
  <si>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</si>
  <si>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</si>
  <si>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</si>
  <si>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</si>
  <si>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</si>
  <si>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</si>
  <si>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</si>
  <si>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</si>
  <si>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</si>
  <si>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</si>
  <si>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</si>
  <si>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</si>
  <si>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</si>
  <si>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</si>
  <si>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</si>
  <si>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</si>
  <si>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</si>
  <si>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</si>
  <si>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</si>
  <si>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</si>
  <si>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</si>
  <si>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</si>
  <si>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</si>
  <si>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</si>
  <si>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</si>
  <si>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</si>
  <si>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</si>
  <si>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</si>
  <si>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</si>
  <si>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</si>
  <si>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</si>
  <si>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</si>
  <si>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</si>
  <si>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</si>
  <si>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</si>
  <si>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</si>
  <si>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</si>
  <si>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</si>
  <si>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</si>
  <si>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</si>
  <si>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</si>
  <si>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</si>
  <si>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</si>
  <si>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</si>
  <si>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</si>
  <si>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</si>
  <si>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</si>
  <si>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</si>
  <si>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</si>
  <si>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</si>
  <si>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</si>
  <si>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</si>
  <si>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</si>
  <si>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</si>
  <si>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</si>
  <si>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</si>
  <si>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</si>
  <si>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</si>
  <si>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</si>
  <si>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</si>
  <si>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</si>
  <si>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</si>
  <si>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</si>
  <si>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</si>
  <si>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</si>
  <si>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</si>
  <si>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</si>
  <si>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</si>
  <si>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</si>
  <si>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</si>
  <si>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</si>
  <si>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</si>
  <si>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</si>
  <si>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</si>
  <si>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</si>
  <si>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</si>
  <si>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</si>
  <si>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</si>
  <si>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</si>
  <si>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</si>
  <si>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</si>
  <si>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</si>
  <si>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</si>
  <si>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</si>
  <si>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</si>
  <si>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</si>
  <si>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</si>
  <si>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</si>
  <si>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</si>
  <si>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</si>
  <si>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</si>
  <si>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</si>
  <si>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</si>
  <si>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</si>
  <si>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</si>
  <si>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</si>
  <si>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</si>
  <si>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</si>
  <si>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</si>
  <si>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</si>
  <si>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</si>
  <si>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</si>
  <si>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</si>
  <si>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</si>
  <si>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</si>
  <si>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</si>
  <si>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</si>
  <si>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</si>
  <si>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</si>
  <si>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</si>
  <si>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</si>
  <si>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</si>
  <si>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</si>
  <si>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</si>
  <si>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</si>
  <si>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</si>
  <si>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</si>
  <si>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</si>
  <si>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</si>
  <si>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</si>
  <si>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</si>
  <si>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</si>
  <si>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</si>
  <si>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</si>
  <si>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</si>
  <si>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</si>
  <si>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</si>
  <si>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</si>
  <si>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</si>
  <si>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</si>
  <si>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</si>
  <si>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</si>
  <si>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</si>
  <si>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</si>
  <si>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</si>
  <si>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</si>
  <si>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</si>
  <si>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</si>
  <si>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</si>
  <si>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</si>
  <si>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</si>
  <si>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</si>
  <si>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</si>
  <si>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</si>
  <si>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</si>
  <si>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</si>
  <si>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</si>
  <si>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</si>
  <si>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</si>
  <si>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</si>
  <si>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</si>
  <si>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</si>
  <si>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</si>
  <si>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</si>
  <si>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</si>
  <si>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</si>
  <si>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</si>
  <si>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</si>
  <si>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</si>
  <si>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</si>
  <si>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</si>
  <si>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</si>
  <si>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</si>
  <si>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</si>
  <si>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</si>
  <si>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</si>
  <si>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</si>
  <si>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</si>
  <si>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</si>
  <si>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</si>
  <si>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</si>
  <si>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</si>
  <si>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</si>
  <si>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</si>
  <si>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</si>
  <si>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</si>
  <si>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</si>
  <si>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</si>
  <si>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</si>
  <si>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</si>
  <si>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</si>
  <si>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</si>
  <si>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</si>
  <si>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</si>
  <si>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</si>
  <si>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</si>
  <si>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</si>
  <si>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</si>
  <si>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</si>
  <si>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</si>
  <si>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</si>
  <si>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</si>
  <si>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</si>
  <si>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</si>
  <si>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</si>
  <si>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</si>
  <si>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</si>
  <si>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</si>
  <si>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</si>
  <si>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</si>
  <si>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</si>
  <si>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</si>
  <si>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</si>
  <si>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</si>
  <si>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</si>
  <si>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</si>
  <si>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</si>
  <si>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</si>
  <si>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</si>
  <si>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</si>
  <si>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</si>
  <si>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</si>
  <si>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</si>
  <si>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</si>
  <si>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</si>
  <si>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</si>
  <si>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</si>
  <si>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</si>
  <si>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</si>
  <si>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</si>
  <si>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</si>
  <si>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</si>
  <si>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</si>
  <si>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</si>
  <si>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</si>
  <si>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</si>
  <si>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</si>
  <si>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</si>
  <si>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</si>
  <si>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</si>
  <si>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</si>
  <si>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</si>
  <si>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</si>
  <si>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</si>
  <si>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</si>
  <si>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</si>
  <si>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</si>
  <si>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</si>
  <si>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</si>
  <si>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</si>
  <si>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</si>
  <si>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</si>
  <si>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</si>
  <si>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</si>
  <si>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</si>
  <si>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</si>
  <si>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</si>
  <si>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</si>
  <si>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</si>
  <si>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</si>
  <si>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</si>
  <si>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</si>
  <si>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</si>
  <si>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</si>
  <si>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</si>
  <si>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</si>
  <si>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</si>
  <si>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</si>
  <si>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</si>
  <si>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</si>
  <si>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</si>
  <si>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</si>
  <si>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</si>
  <si>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</si>
  <si>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</si>
  <si>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</si>
  <si>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</si>
  <si>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</si>
  <si>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</si>
  <si>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</si>
  <si>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</si>
  <si>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</si>
  <si>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</si>
  <si>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</si>
  <si>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</si>
  <si>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</si>
  <si>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</si>
  <si>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</si>
  <si>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</si>
  <si>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</si>
  <si>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</si>
  <si>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</si>
  <si>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</si>
  <si>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</si>
  <si>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</si>
  <si>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</si>
  <si>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</si>
  <si>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</si>
  <si>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</si>
  <si>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</si>
  <si>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</si>
  <si>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</si>
  <si>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</si>
  <si>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</si>
  <si>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</si>
  <si>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</si>
  <si>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</si>
  <si>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</si>
  <si>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</si>
  <si>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</si>
  <si>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</si>
  <si>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</si>
  <si>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</si>
  <si>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</si>
  <si>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</si>
  <si>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</si>
  <si>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</si>
  <si>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</si>
  <si>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</si>
  <si>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</si>
  <si>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</si>
  <si>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</si>
  <si>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</si>
  <si>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</si>
  <si>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</si>
  <si>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</si>
  <si>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</si>
  <si>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</si>
  <si>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</si>
  <si>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</si>
  <si>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</si>
  <si>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</si>
  <si>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</si>
  <si>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</si>
  <si>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</si>
  <si>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</si>
  <si>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</si>
  <si>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</si>
  <si>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</si>
  <si>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</si>
  <si>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</si>
  <si>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</si>
  <si>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</si>
  <si>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</si>
  <si>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</si>
  <si>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</si>
  <si>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</si>
  <si>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</si>
  <si>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</si>
  <si>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</si>
  <si>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</si>
  <si>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</si>
  <si>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</si>
  <si>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</si>
  <si>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</si>
  <si>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</si>
  <si>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</si>
  <si>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</si>
  <si>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</si>
  <si>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</si>
  <si>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</si>
  <si>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</si>
  <si>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</si>
  <si>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</si>
  <si>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</si>
  <si>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</si>
  <si>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</si>
  <si>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</si>
  <si>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</si>
  <si>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</si>
  <si>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</si>
  <si>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</si>
  <si>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</si>
  <si>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</si>
  <si>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</si>
  <si>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</si>
  <si>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</si>
  <si>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</si>
  <si>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</si>
  <si>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</si>
  <si>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</si>
  <si>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</si>
  <si>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</si>
  <si>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</si>
  <si>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</si>
  <si>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</si>
  <si>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</si>
  <si>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</si>
  <si>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</si>
  <si>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</si>
  <si>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</si>
  <si>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</si>
  <si>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</si>
  <si>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</si>
  <si>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</si>
  <si>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</si>
  <si>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</si>
  <si>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</si>
  <si>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</si>
  <si>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</si>
  <si>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</si>
  <si>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</si>
  <si>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</si>
  <si>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</si>
  <si>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</si>
  <si>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</si>
  <si>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</si>
  <si>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</si>
  <si>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</si>
  <si>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</si>
  <si>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</si>
  <si>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</si>
  <si>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</si>
  <si>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</si>
  <si>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</si>
  <si>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</si>
  <si>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</si>
  <si>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</si>
  <si>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</si>
  <si>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</si>
  <si>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</si>
  <si>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</si>
  <si>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</si>
  <si>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</si>
  <si>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</si>
  <si>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</si>
  <si>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</si>
  <si>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</si>
  <si>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</si>
  <si>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</si>
  <si>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</si>
  <si>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</si>
  <si>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</si>
  <si>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</si>
  <si>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</si>
  <si>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</si>
  <si>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</si>
  <si>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</si>
  <si>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</si>
  <si>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</si>
  <si>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</si>
  <si>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</si>
  <si>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</si>
  <si>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</si>
  <si>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</si>
  <si>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</si>
  <si>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</si>
  <si>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</si>
  <si>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</si>
  <si>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</si>
  <si>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</si>
  <si>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</si>
  <si>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</si>
  <si>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</si>
  <si>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</si>
  <si>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</si>
  <si>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</si>
  <si>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</si>
  <si>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</si>
  <si>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</si>
  <si>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</si>
  <si>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</si>
  <si>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</si>
  <si>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</si>
  <si>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</si>
  <si>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</si>
  <si>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</si>
  <si>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</si>
  <si>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</si>
  <si>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</si>
  <si>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</si>
  <si>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</si>
  <si>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</si>
  <si>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</si>
  <si>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</si>
  <si>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</si>
  <si>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</si>
  <si>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</si>
  <si>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</si>
  <si>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</si>
  <si>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</si>
  <si>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</si>
  <si>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</si>
  <si>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</si>
  <si>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</si>
  <si>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</si>
  <si>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</si>
  <si>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</si>
  <si>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</si>
  <si>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</si>
  <si>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</si>
  <si>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</si>
  <si>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</si>
  <si>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</si>
  <si>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</si>
  <si>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</si>
  <si>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</si>
  <si>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</si>
  <si>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</si>
  <si>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</si>
  <si>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</si>
  <si>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</si>
  <si>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</si>
  <si>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</si>
  <si>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</si>
  <si>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</si>
  <si>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</si>
  <si>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</si>
  <si>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</si>
  <si>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</si>
  <si>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</si>
  <si>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</si>
  <si>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</si>
  <si>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</si>
  <si>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</si>
  <si>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</si>
  <si>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</si>
  <si>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</si>
  <si>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</si>
  <si>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</si>
  <si>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</si>
  <si>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</si>
  <si>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</si>
  <si>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</si>
  <si>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</si>
  <si>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</si>
  <si>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</si>
  <si>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</si>
  <si>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</si>
  <si>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</si>
  <si>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</si>
  <si>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</si>
  <si>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</si>
  <si>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</si>
  <si>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</si>
  <si>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</si>
  <si>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</si>
  <si>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</si>
  <si>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</si>
  <si>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</si>
  <si>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</si>
  <si>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</si>
  <si>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</si>
  <si>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</si>
  <si>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</si>
  <si>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</si>
  <si>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</si>
  <si>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</si>
  <si>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</si>
  <si>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</si>
  <si>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</si>
  <si>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</si>
  <si>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</si>
  <si>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</si>
  <si>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</si>
  <si>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</si>
  <si>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</si>
  <si>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</si>
  <si>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</si>
  <si>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</si>
  <si>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</si>
  <si>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</si>
  <si>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</si>
  <si>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</si>
  <si>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</si>
  <si>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</si>
  <si>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</si>
  <si>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</si>
  <si>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</si>
  <si>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</si>
  <si>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</si>
  <si>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</si>
  <si>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</si>
  <si>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</si>
  <si>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</si>
  <si>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</si>
  <si>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</si>
  <si>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</si>
  <si>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</si>
  <si>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</si>
  <si>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</si>
  <si>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</si>
  <si>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</si>
  <si>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</si>
  <si>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</si>
  <si>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</si>
  <si>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</si>
  <si>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</si>
  <si>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</si>
  <si>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</si>
  <si>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</si>
  <si>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</si>
  <si>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</si>
  <si>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</si>
  <si>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</si>
  <si>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</si>
  <si>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</si>
  <si>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</si>
  <si>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</si>
  <si>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</si>
  <si>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</si>
  <si>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</si>
  <si>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</si>
  <si>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</si>
  <si>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</si>
  <si>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</si>
  <si>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</si>
  <si>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</si>
  <si>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</si>
  <si>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</si>
  <si>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</si>
  <si>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</si>
  <si>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</si>
  <si>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</si>
  <si>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</si>
  <si>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</si>
  <si>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</si>
  <si>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</si>
  <si>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</si>
  <si>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</si>
  <si>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</si>
  <si>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</si>
  <si>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</si>
  <si>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</si>
  <si>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</si>
  <si>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</si>
  <si>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</si>
  <si>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</si>
  <si>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</si>
  <si>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</si>
  <si>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</si>
  <si>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</si>
  <si>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</si>
  <si>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</si>
  <si>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</si>
  <si>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</si>
  <si>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</si>
  <si>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</si>
  <si>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</si>
  <si>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</si>
  <si>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</si>
  <si>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</si>
  <si>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</si>
  <si>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</si>
  <si>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</si>
  <si>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</si>
  <si>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</si>
  <si>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</si>
  <si>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</si>
  <si>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</si>
  <si>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</si>
  <si>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</si>
  <si>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</si>
  <si>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</si>
  <si>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</si>
  <si>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</si>
  <si>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</si>
  <si>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</si>
  <si>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</si>
  <si>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</si>
  <si>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</si>
  <si>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</si>
  <si>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</si>
  <si>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</si>
  <si>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</si>
  <si>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</si>
  <si>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</si>
  <si>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</si>
  <si>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</si>
  <si>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</si>
  <si>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</si>
  <si>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</si>
  <si>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</si>
  <si>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</si>
  <si>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</si>
  <si>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</si>
  <si>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</si>
  <si>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</si>
  <si>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</si>
  <si>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</si>
  <si>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</si>
  <si>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</si>
  <si>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</si>
  <si>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</si>
  <si>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</si>
  <si>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</si>
  <si>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</si>
  <si>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</si>
  <si>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</si>
  <si>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</si>
  <si>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</si>
  <si>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</si>
  <si>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</si>
  <si>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</si>
  <si>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</si>
  <si>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</si>
  <si>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</si>
  <si>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</si>
  <si>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</si>
  <si>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</si>
  <si>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</si>
  <si>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</si>
  <si>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</si>
  <si>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</si>
  <si>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</si>
  <si>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</si>
  <si>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</si>
  <si>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</si>
  <si>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</si>
  <si>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</si>
  <si>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</si>
  <si>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</si>
  <si>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</si>
  <si>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</si>
  <si>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</si>
  <si>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</si>
  <si>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</si>
  <si>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</si>
  <si>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</si>
  <si>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</si>
  <si>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</si>
  <si>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</si>
  <si>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</si>
  <si>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</si>
  <si>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</si>
  <si>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</si>
  <si>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</si>
  <si>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</si>
  <si>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</si>
  <si>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</si>
  <si>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</si>
  <si>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</si>
  <si>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</si>
  <si>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</si>
  <si>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</si>
  <si>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</si>
  <si>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</si>
  <si>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</si>
  <si>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</si>
  <si>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</si>
  <si>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</si>
  <si>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</si>
  <si>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</si>
  <si>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</si>
  <si>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</si>
  <si>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</si>
  <si>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</si>
  <si>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</si>
  <si>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</si>
  <si>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</si>
  <si>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</si>
  <si>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</si>
  <si>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</si>
  <si>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</si>
  <si>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</si>
  <si>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</si>
  <si>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</si>
  <si>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</si>
  <si>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</si>
  <si>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</si>
  <si>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</si>
  <si>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</si>
  <si>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</si>
  <si>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</si>
  <si>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</si>
  <si>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</si>
  <si>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</si>
  <si>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</si>
  <si>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</si>
  <si>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</si>
  <si>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</si>
  <si>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</si>
  <si>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</si>
  <si>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</si>
  <si>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</si>
  <si>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</si>
  <si>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</si>
  <si>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</si>
  <si>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</si>
  <si>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</si>
  <si>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</si>
  <si>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</si>
  <si>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</si>
  <si>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</si>
  <si>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</si>
  <si>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</si>
  <si>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</si>
  <si>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</si>
  <si>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</si>
  <si>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</si>
  <si>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</si>
  <si>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</si>
  <si>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</si>
  <si>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</si>
  <si>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</si>
  <si>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</si>
  <si>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</si>
  <si>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</si>
  <si>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</si>
  <si>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</si>
  <si>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</si>
  <si>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</si>
  <si>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</si>
  <si>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</si>
  <si>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</si>
  <si>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</si>
  <si>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</si>
  <si>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</si>
  <si>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</si>
  <si>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</si>
  <si>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</si>
  <si>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</si>
  <si>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</si>
  <si>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</si>
  <si>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</si>
  <si>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</si>
  <si>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</si>
  <si>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</si>
  <si>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</si>
  <si>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</si>
  <si>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</si>
  <si>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</si>
  <si>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</si>
  <si>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</si>
  <si>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</si>
  <si>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</si>
  <si>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</si>
  <si>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</si>
  <si>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</si>
  <si>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</si>
  <si>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</si>
  <si>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</si>
  <si>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</si>
  <si>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</si>
  <si>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</si>
  <si>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</si>
  <si>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</si>
  <si>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</si>
  <si>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</si>
  <si>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</si>
  <si>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</si>
  <si>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</si>
  <si>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</si>
  <si>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</si>
  <si>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</si>
  <si>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</si>
  <si>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</si>
  <si>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</si>
  <si>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</si>
  <si>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</si>
  <si>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</si>
  <si>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</si>
  <si>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</si>
  <si>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</si>
  <si>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</si>
  <si>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</si>
  <si>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</si>
  <si>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</si>
  <si>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</si>
  <si>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</si>
  <si>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</si>
  <si>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</si>
  <si>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</si>
  <si>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</si>
  <si>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</si>
  <si>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</si>
  <si>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</si>
  <si>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</si>
  <si>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</si>
  <si>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</si>
  <si>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</si>
  <si>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</si>
  <si>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</si>
  <si>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</si>
  <si>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</si>
  <si>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</si>
  <si>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</si>
  <si>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</si>
  <si>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</si>
  <si>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</si>
  <si>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</si>
  <si>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</si>
  <si>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</si>
  <si>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</si>
  <si>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</si>
  <si>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</si>
  <si>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</si>
  <si>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</si>
  <si>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</si>
  <si>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</si>
  <si>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</si>
  <si>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</si>
  <si>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</si>
  <si>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</si>
  <si>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</si>
  <si>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</si>
  <si>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</si>
  <si>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</si>
  <si>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</si>
  <si>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</si>
  <si>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</si>
  <si>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</si>
  <si>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</si>
  <si>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</si>
  <si>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</si>
  <si>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</si>
  <si>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</si>
  <si>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</si>
  <si>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</si>
  <si>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</si>
  <si>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</si>
  <si>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</si>
  <si>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</si>
  <si>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</si>
  <si>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</si>
  <si>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</si>
  <si>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</si>
  <si>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</si>
  <si>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</si>
  <si>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</si>
  <si>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</si>
  <si>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</si>
  <si>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</si>
  <si>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</si>
  <si>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</si>
  <si>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</si>
  <si>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</si>
  <si>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</si>
  <si>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</si>
  <si>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</si>
  <si>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</si>
  <si>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</si>
  <si>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</si>
  <si>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</si>
  <si>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</si>
  <si>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</si>
  <si>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</si>
  <si>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</si>
  <si>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</si>
  <si>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</si>
  <si>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</si>
  <si>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</si>
  <si>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</si>
  <si>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</si>
  <si>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</si>
  <si>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</si>
  <si>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</si>
  <si>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</si>
  <si>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</si>
  <si>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</si>
  <si>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</si>
  <si>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</si>
  <si>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</si>
  <si>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</si>
  <si>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</si>
  <si>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</si>
  <si>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</si>
  <si>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</si>
  <si>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</si>
  <si>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</si>
  <si>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</si>
  <si>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</si>
  <si>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</si>
  <si>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</si>
  <si>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</si>
  <si>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</si>
  <si>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</si>
  <si>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</si>
  <si>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</si>
  <si>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</si>
  <si>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</si>
  <si>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</si>
  <si>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</si>
  <si>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</si>
  <si>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</si>
  <si>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</si>
  <si>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</si>
  <si>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</si>
  <si>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</si>
  <si>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</si>
  <si>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</si>
  <si>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</si>
  <si>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</si>
  <si>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</si>
  <si>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</si>
  <si>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</si>
  <si>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</si>
  <si>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</si>
  <si>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</si>
  <si>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</si>
  <si>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</si>
  <si>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</si>
  <si>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</si>
  <si>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</si>
  <si>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</si>
  <si>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</si>
  <si>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</si>
  <si>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</si>
  <si>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</si>
  <si>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</si>
  <si>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</si>
  <si>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</si>
  <si>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</si>
  <si>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</si>
  <si>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</si>
  <si>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</si>
  <si>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</si>
  <si>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</si>
  <si>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</si>
  <si>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</si>
  <si>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</si>
  <si>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</si>
  <si>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</si>
  <si>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</si>
  <si>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</si>
  <si>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</si>
  <si>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</si>
  <si>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</si>
  <si>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</si>
  <si>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</si>
  <si>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</si>
  <si>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</si>
  <si>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</si>
  <si>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</si>
  <si>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</si>
  <si>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</si>
  <si>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</si>
  <si>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</si>
  <si>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</si>
  <si>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</si>
  <si>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</si>
  <si>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</si>
  <si>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</si>
  <si>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</si>
  <si>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</si>
  <si>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</si>
  <si>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</si>
  <si>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</si>
  <si>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</si>
  <si>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</si>
  <si>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</si>
  <si>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</si>
  <si>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</si>
  <si>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</si>
  <si>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</si>
  <si>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</si>
  <si>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</si>
  <si>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</si>
  <si>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</si>
  <si>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</si>
  <si>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</si>
  <si>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</si>
  <si>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</si>
  <si>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</si>
  <si>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</si>
  <si>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</si>
  <si>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</si>
  <si>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</si>
  <si>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</si>
  <si>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</si>
  <si>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</si>
  <si>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</si>
  <si>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</si>
  <si>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</si>
  <si>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</si>
  <si>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</si>
  <si>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</si>
  <si>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</si>
  <si>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</si>
  <si>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</si>
  <si>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</si>
  <si>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</si>
  <si>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</si>
  <si>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</si>
  <si>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</si>
  <si>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</si>
  <si>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</si>
  <si>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</si>
  <si>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</si>
  <si>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</si>
  <si>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</si>
  <si>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</si>
  <si>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</si>
  <si>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</si>
  <si>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</si>
  <si>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</si>
  <si>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</si>
  <si>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</si>
  <si>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</si>
  <si>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</si>
  <si>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</si>
  <si>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</si>
  <si>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</si>
  <si>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</si>
  <si>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</si>
  <si>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</si>
  <si>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</si>
  <si>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</si>
  <si>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</si>
  <si>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</si>
  <si>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</si>
  <si>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</si>
  <si>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</si>
  <si>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</si>
  <si>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</si>
  <si>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</si>
  <si>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</si>
  <si>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</si>
  <si>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</si>
  <si>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</si>
  <si>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</si>
  <si>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</si>
  <si>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</si>
  <si>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</si>
  <si>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</si>
  <si>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</si>
  <si>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</si>
  <si>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</si>
  <si>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</si>
  <si>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</si>
  <si>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</si>
  <si>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</si>
  <si>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</si>
  <si>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</si>
  <si>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</si>
  <si>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</si>
  <si>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</si>
  <si>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</si>
  <si>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</si>
  <si>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</si>
  <si>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</si>
  <si>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</si>
  <si>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</si>
  <si>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</si>
  <si>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</si>
  <si>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</si>
  <si>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</si>
  <si>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</si>
  <si>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</si>
  <si>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</si>
  <si>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</si>
  <si>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</si>
  <si>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</si>
  <si>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</si>
  <si>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</si>
  <si>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</si>
  <si>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</si>
  <si>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</si>
  <si>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</si>
  <si>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</si>
  <si>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</si>
  <si>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</si>
  <si>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</si>
  <si>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</si>
  <si>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</si>
  <si>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</si>
  <si>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</si>
  <si>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</si>
  <si>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</si>
  <si>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</si>
  <si>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</si>
  <si>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</si>
  <si>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</si>
  <si>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</si>
  <si>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</si>
  <si>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</si>
  <si>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</si>
  <si>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</si>
  <si>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</si>
  <si>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</si>
  <si>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</si>
  <si>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</si>
  <si>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</si>
  <si>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</si>
  <si>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</si>
  <si>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</si>
  <si>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</si>
  <si>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</si>
  <si>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</si>
  <si>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</si>
  <si>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</si>
  <si>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</si>
  <si>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</si>
  <si>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</si>
  <si>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</si>
  <si>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</si>
  <si>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</si>
  <si>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</si>
  <si>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</si>
  <si>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</si>
  <si>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</si>
  <si>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</si>
  <si>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</si>
  <si>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</si>
  <si>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</si>
  <si>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</si>
  <si>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</si>
  <si>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</si>
  <si>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</si>
  <si>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</si>
  <si>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</si>
  <si>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</si>
  <si>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</si>
  <si>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</si>
  <si>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</si>
  <si>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</si>
  <si>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</si>
  <si>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</si>
  <si>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</si>
  <si>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</si>
  <si>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</si>
  <si>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</si>
  <si>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</si>
  <si>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</si>
  <si>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</si>
  <si>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</si>
  <si>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</si>
  <si>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</si>
  <si>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</si>
  <si>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</si>
  <si>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</si>
  <si>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</si>
  <si>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</si>
  <si>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</si>
  <si>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</si>
  <si>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</si>
  <si>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</si>
  <si>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</si>
  <si>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</si>
  <si>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</si>
  <si>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</si>
  <si>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</si>
  <si>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</si>
  <si>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</si>
  <si>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</si>
  <si>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</si>
  <si>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</si>
  <si>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</si>
  <si>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</si>
  <si>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</si>
  <si>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</si>
  <si>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</si>
  <si>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</si>
  <si>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</si>
  <si>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</si>
  <si>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</si>
  <si>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</si>
  <si>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</si>
  <si>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</si>
  <si>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</si>
  <si>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</si>
  <si>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</si>
  <si>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</si>
  <si>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</si>
  <si>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</si>
  <si>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</si>
  <si>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</si>
  <si>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</si>
  <si>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</si>
  <si>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</si>
  <si>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</si>
  <si>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</si>
  <si>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</si>
  <si>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</si>
  <si>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</si>
  <si>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</si>
  <si>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</si>
  <si>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</si>
  <si>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</si>
  <si>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</si>
  <si>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</si>
  <si>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</si>
  <si>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</si>
  <si>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</si>
  <si>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</si>
  <si>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</si>
  <si>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</si>
  <si>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</si>
  <si>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</si>
  <si>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</si>
  <si>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</si>
  <si>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</si>
  <si>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</si>
  <si>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</si>
  <si>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</si>
  <si>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</si>
  <si>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</si>
  <si>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</si>
  <si>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</si>
  <si>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</si>
  <si>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</si>
  <si>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</si>
  <si>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</si>
  <si>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</si>
  <si>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</si>
  <si>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</si>
  <si>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</si>
  <si>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</si>
  <si>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</si>
  <si>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</si>
  <si>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</si>
  <si>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</si>
  <si>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</si>
  <si>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</si>
  <si>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</si>
  <si>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</si>
  <si>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</si>
  <si>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</si>
  <si>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</si>
  <si>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</si>
  <si>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</si>
  <si>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</si>
  <si>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</si>
  <si>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</si>
  <si>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</si>
  <si>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</si>
  <si>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</si>
  <si>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</si>
  <si>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</si>
  <si>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</si>
  <si>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</si>
  <si>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</si>
  <si>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</si>
  <si>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</si>
  <si>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</si>
  <si>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</si>
  <si>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</si>
  <si>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</si>
  <si>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</si>
  <si>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</si>
  <si>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</si>
  <si>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</si>
  <si>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</si>
  <si>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</si>
  <si>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</si>
  <si>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</si>
  <si>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</si>
  <si>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</si>
  <si>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</si>
  <si>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</si>
  <si>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</si>
  <si>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</si>
  <si>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</si>
  <si>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</si>
  <si>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</si>
  <si>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</si>
  <si>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</si>
  <si>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</si>
  <si>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</si>
  <si>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</si>
  <si>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</si>
  <si>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</si>
  <si>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</si>
  <si>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</si>
  <si>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</si>
  <si>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</si>
  <si>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</si>
  <si>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</si>
  <si>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</si>
  <si>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</si>
  <si>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</si>
  <si>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</si>
  <si>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</si>
  <si>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</si>
  <si>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</si>
  <si>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</si>
  <si>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</si>
  <si>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</si>
  <si>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</si>
  <si>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</si>
  <si>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</si>
  <si>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</si>
  <si>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</si>
  <si>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</si>
  <si>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</si>
  <si>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</si>
  <si>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</si>
  <si>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</si>
  <si>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</si>
  <si>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</si>
  <si>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</si>
  <si>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</si>
  <si>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</si>
  <si>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</si>
  <si>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</si>
  <si>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</si>
  <si>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</si>
  <si>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</si>
  <si>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</si>
  <si>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</si>
  <si>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</si>
  <si>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</si>
  <si>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</si>
  <si>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</si>
  <si>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</si>
  <si>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</si>
  <si>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</si>
  <si>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</si>
  <si>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</si>
  <si>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</si>
  <si>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</si>
  <si>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</si>
  <si>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</si>
  <si>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</si>
  <si>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</si>
  <si>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</si>
  <si>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</si>
  <si>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</si>
  <si>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</si>
  <si>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</si>
  <si>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</si>
  <si>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</si>
  <si>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</si>
  <si>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</si>
  <si>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</si>
  <si>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</si>
  <si>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</si>
  <si>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</si>
  <si>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</si>
  <si>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</si>
  <si>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</si>
  <si>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</si>
  <si>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</si>
  <si>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</si>
  <si>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</si>
  <si>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</si>
  <si>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</si>
  <si>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</si>
  <si>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</si>
  <si>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</si>
  <si>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</si>
  <si>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</si>
  <si>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</si>
  <si>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</si>
  <si>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</si>
  <si>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</si>
  <si>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</si>
  <si>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</si>
  <si>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</si>
  <si>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</si>
  <si>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</si>
  <si>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</si>
  <si>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</si>
  <si>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</si>
  <si>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</si>
  <si>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</si>
  <si>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</si>
  <si>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</si>
  <si>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</si>
  <si>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</si>
  <si>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</si>
  <si>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</si>
  <si>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</si>
  <si>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</si>
  <si>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</si>
  <si>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</si>
  <si>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</si>
  <si>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</si>
  <si>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</si>
  <si>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</si>
  <si>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</si>
  <si>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</si>
  <si>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</si>
  <si>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</si>
  <si>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</si>
  <si>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</si>
  <si>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</si>
  <si>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</si>
  <si>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</si>
  <si>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</si>
  <si>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</si>
  <si>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</si>
  <si>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</si>
  <si>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</si>
  <si>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</si>
  <si>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</si>
  <si>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</si>
  <si>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</si>
  <si>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</si>
  <si>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</si>
  <si>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</si>
  <si>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</si>
  <si>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</si>
  <si>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</si>
  <si>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</si>
  <si>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</si>
  <si>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</si>
  <si>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</si>
  <si>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</si>
  <si>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</si>
  <si>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</si>
  <si>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</si>
  <si>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</si>
  <si>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</si>
  <si>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</si>
  <si>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</si>
  <si>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</si>
  <si>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</si>
  <si>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</si>
  <si>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</si>
  <si>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</si>
  <si>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</si>
  <si>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</si>
  <si>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</si>
  <si>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</si>
  <si>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</si>
  <si>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</si>
  <si>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</si>
  <si>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</si>
  <si>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</si>
  <si>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</si>
  <si>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</si>
  <si>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</si>
  <si>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</si>
  <si>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</si>
  <si>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</si>
  <si>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</si>
  <si>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</si>
  <si>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</si>
  <si>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</si>
  <si>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</si>
  <si>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</si>
  <si>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</si>
  <si>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</si>
  <si>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</si>
  <si>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</si>
  <si>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</si>
  <si>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</si>
  <si>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</si>
  <si>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</si>
  <si>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</si>
  <si>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</si>
  <si>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</si>
  <si>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</si>
  <si>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</si>
  <si>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</si>
  <si>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</si>
  <si>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</si>
  <si>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</si>
  <si>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</si>
  <si>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</si>
  <si>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</si>
  <si>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</si>
  <si>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</si>
  <si>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</si>
  <si>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</si>
  <si>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</si>
  <si>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</si>
  <si>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</si>
  <si>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</si>
  <si>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</si>
  <si>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</si>
  <si>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</si>
  <si>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</si>
  <si>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</si>
  <si>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</si>
  <si>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</si>
  <si>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</si>
  <si>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</si>
  <si>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</si>
  <si>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</si>
  <si>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</si>
  <si>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</si>
  <si>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</si>
  <si>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</si>
  <si>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</si>
  <si>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</si>
  <si>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</si>
  <si>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</si>
  <si>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</si>
  <si>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</si>
  <si>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</si>
  <si>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</si>
  <si>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</si>
  <si>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</si>
  <si>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</si>
  <si>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</si>
  <si>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</si>
  <si>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</si>
  <si>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</si>
  <si>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</si>
  <si>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</si>
  <si>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</si>
  <si>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</si>
  <si>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</si>
  <si>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</si>
  <si>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</si>
  <si>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</si>
  <si>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</si>
  <si>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</si>
  <si>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</si>
  <si>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</si>
  <si>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</si>
  <si>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</si>
  <si>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</si>
  <si>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</si>
  <si>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</si>
  <si>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</si>
  <si>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</si>
  <si>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</si>
  <si>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</si>
  <si>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</si>
  <si>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</si>
  <si>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</si>
  <si>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</si>
  <si>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</si>
  <si>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</si>
  <si>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</si>
  <si>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</si>
  <si>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</si>
  <si>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</si>
  <si>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</si>
  <si>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</si>
  <si>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</si>
  <si>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</si>
  <si>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</si>
  <si>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</si>
  <si>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</si>
  <si>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</si>
  <si>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</si>
  <si>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</si>
  <si>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</si>
  <si>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</si>
  <si>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</si>
  <si>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</si>
  <si>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</si>
  <si>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</si>
  <si>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</si>
  <si>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</si>
  <si>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</si>
  <si>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</si>
  <si>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</si>
  <si>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</si>
  <si>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</si>
  <si>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</si>
  <si>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</si>
  <si>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</si>
  <si>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</si>
  <si>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</si>
  <si>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</si>
  <si>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</si>
  <si>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</si>
  <si>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</si>
  <si>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</si>
  <si>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</si>
  <si>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</si>
  <si>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</si>
  <si>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</si>
  <si>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</si>
  <si>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</si>
  <si>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</si>
  <si>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</si>
  <si>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</si>
  <si>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</si>
  <si>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</si>
  <si>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</si>
  <si>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</si>
  <si>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</si>
  <si>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</si>
  <si>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</si>
  <si>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</si>
  <si>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</si>
  <si>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</si>
  <si>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</si>
  <si>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</si>
  <si>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</si>
  <si>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</si>
  <si>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</si>
  <si>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</si>
  <si>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</si>
  <si>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</si>
  <si>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</si>
  <si>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</si>
  <si>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</si>
  <si>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</si>
  <si>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</si>
  <si>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</si>
  <si>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</si>
  <si>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</si>
  <si>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</si>
  <si>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</si>
  <si>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</si>
  <si>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</si>
  <si>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</si>
  <si>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</si>
  <si>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</si>
  <si>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</si>
  <si>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</si>
  <si>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</si>
  <si>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</si>
  <si>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</si>
  <si>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</si>
  <si>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</si>
  <si>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</si>
  <si>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</si>
  <si>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</si>
  <si>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</si>
  <si>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</si>
  <si>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</si>
  <si>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</si>
  <si>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</si>
  <si>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</si>
  <si>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</si>
  <si>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</si>
  <si>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</si>
  <si>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</si>
  <si>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</si>
  <si>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</si>
  <si>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</si>
  <si>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</si>
  <si>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</si>
  <si>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</si>
  <si>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</si>
  <si>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</si>
  <si>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</si>
  <si>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</si>
  <si>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</si>
  <si>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</si>
  <si>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</si>
  <si>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</si>
  <si>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</si>
  <si>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</si>
  <si>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</si>
  <si>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</si>
  <si>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</si>
  <si>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</si>
  <si>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</si>
  <si>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</si>
  <si>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</si>
  <si>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</si>
  <si>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</si>
  <si>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</si>
  <si>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</si>
  <si>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</si>
  <si>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</si>
  <si>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</si>
  <si>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</si>
  <si>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</si>
  <si>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</si>
  <si>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</si>
  <si>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</si>
  <si>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</si>
  <si>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</si>
  <si>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</si>
  <si>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</si>
  <si>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</si>
  <si>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</si>
  <si>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</si>
  <si>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</si>
  <si>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</si>
  <si>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</si>
  <si>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</si>
  <si>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</si>
  <si>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</si>
  <si>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</si>
  <si>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</si>
  <si>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</si>
  <si>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</si>
  <si>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</si>
  <si>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</si>
  <si>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</si>
  <si>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</si>
  <si>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</si>
  <si>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</si>
  <si>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</si>
  <si>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</si>
  <si>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</si>
  <si>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</si>
  <si>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</si>
  <si>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</si>
  <si>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</si>
  <si>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</si>
  <si>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</si>
  <si>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</si>
  <si>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</si>
  <si>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</si>
  <si>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</si>
  <si>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</si>
  <si>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</si>
  <si>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</si>
  <si>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</si>
  <si>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</si>
  <si>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</si>
  <si>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</si>
  <si>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</si>
  <si>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</si>
  <si>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</si>
  <si>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</si>
  <si>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</si>
  <si>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</si>
  <si>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</si>
  <si>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</si>
  <si>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</si>
  <si>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</si>
  <si>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</si>
  <si>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</si>
  <si>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</si>
  <si>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</si>
  <si>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</si>
  <si>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</si>
  <si>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</si>
  <si>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</si>
  <si>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</si>
  <si>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</si>
  <si>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</si>
  <si>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</si>
  <si>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</si>
  <si>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</si>
  <si>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</si>
  <si>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</si>
  <si>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</si>
  <si>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</si>
  <si>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</si>
  <si>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</si>
  <si>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</si>
  <si>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</si>
  <si>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</si>
  <si>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</si>
  <si>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</si>
  <si>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</si>
  <si>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</si>
  <si>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</si>
  <si>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</si>
  <si>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</si>
  <si>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</si>
  <si>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</si>
  <si>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</si>
  <si>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</si>
  <si>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</si>
  <si>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</si>
  <si>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</si>
  <si>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</si>
  <si>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</si>
  <si>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</si>
  <si>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</si>
  <si>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</si>
  <si>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</si>
  <si>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</si>
  <si>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</si>
  <si>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</si>
  <si>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</si>
  <si>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</si>
  <si>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</si>
  <si>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</si>
  <si>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</si>
  <si>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</si>
  <si>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</si>
  <si>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</si>
  <si>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</si>
  <si>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</si>
  <si>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</si>
  <si>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</si>
  <si>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</si>
  <si>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</si>
  <si>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</si>
  <si>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</si>
  <si>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</si>
  <si>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</si>
  <si>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</si>
  <si>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</si>
  <si>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</si>
  <si>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</si>
  <si>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</si>
  <si>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</si>
  <si>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</si>
  <si>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</si>
  <si>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</si>
  <si>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</si>
  <si>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</si>
  <si>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</si>
  <si>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</si>
  <si>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</si>
  <si>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</si>
  <si>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</si>
  <si>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</si>
  <si>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</si>
  <si>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</si>
  <si>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</si>
  <si>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</si>
  <si>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</si>
  <si>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</si>
  <si>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</si>
  <si>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</si>
  <si>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</si>
  <si>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</si>
  <si>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</si>
  <si>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</si>
  <si>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</si>
  <si>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</si>
  <si>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</si>
  <si>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</si>
  <si>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</si>
  <si>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</si>
  <si>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</si>
  <si>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</si>
  <si>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</si>
  <si>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</si>
  <si>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</si>
  <si>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</si>
  <si>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</si>
  <si>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</si>
  <si>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</si>
  <si>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</si>
  <si>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</si>
  <si>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</si>
  <si>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</si>
  <si>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</si>
  <si>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</si>
  <si>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</si>
  <si>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</si>
  <si>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</si>
  <si>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</si>
  <si>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</si>
  <si>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</si>
  <si>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</si>
  <si>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</si>
  <si>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</si>
  <si>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</si>
  <si>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</si>
  <si>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</si>
  <si>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</si>
  <si>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</si>
  <si>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</si>
  <si>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</si>
  <si>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</si>
  <si>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</si>
  <si>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</si>
  <si>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</si>
  <si>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</si>
  <si>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</si>
  <si>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</si>
  <si>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</si>
  <si>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</si>
  <si>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</si>
  <si>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</si>
  <si>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</si>
  <si>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</si>
  <si>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</si>
  <si>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</si>
  <si>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</si>
  <si>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</si>
  <si>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</si>
  <si>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</si>
  <si>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</si>
  <si>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</si>
  <si>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</si>
  <si>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</si>
  <si>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</si>
  <si>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</si>
  <si>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</si>
  <si>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</si>
  <si>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</si>
  <si>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</si>
  <si>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</si>
  <si>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</si>
  <si>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</si>
  <si>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</si>
  <si>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</si>
  <si>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</si>
  <si>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</si>
  <si>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</si>
  <si>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</si>
  <si>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</si>
  <si>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</si>
  <si>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</si>
  <si>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</si>
  <si>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</si>
  <si>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</si>
  <si>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</si>
  <si>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</si>
  <si>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</si>
  <si>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</si>
  <si>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</si>
  <si>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</si>
  <si>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</si>
  <si>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</si>
  <si>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</si>
  <si>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</si>
  <si>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</si>
  <si>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</si>
  <si>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</si>
  <si>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</si>
  <si>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</si>
  <si>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</si>
  <si>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</si>
  <si>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</si>
  <si>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</si>
  <si>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</si>
  <si>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</si>
  <si>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</si>
  <si>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</si>
  <si>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</si>
  <si>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</si>
  <si>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</si>
  <si>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</si>
  <si>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</si>
  <si>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</si>
  <si>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</si>
  <si>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</si>
  <si>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</si>
  <si>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</si>
  <si>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</si>
  <si>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</si>
  <si>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</si>
  <si>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</si>
  <si>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</si>
  <si>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</si>
  <si>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</si>
  <si>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</si>
  <si>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</si>
  <si>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</si>
  <si>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</si>
  <si>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</si>
  <si>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</si>
  <si>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</si>
  <si>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</si>
  <si>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</si>
  <si>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</si>
  <si>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</si>
  <si>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</si>
  <si>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</si>
  <si>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</si>
  <si>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</si>
  <si>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</si>
  <si>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</si>
  <si>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</si>
  <si>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</si>
  <si>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</si>
  <si>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</si>
  <si>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</si>
  <si>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</si>
  <si>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</si>
  <si>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</si>
  <si>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</si>
  <si>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</si>
  <si>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</si>
  <si>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</si>
  <si>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</si>
  <si>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</si>
  <si>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</si>
  <si>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</si>
  <si>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</si>
  <si>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</si>
  <si>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</si>
  <si>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</si>
  <si>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</si>
  <si>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</si>
  <si>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</si>
  <si>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</si>
  <si>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</si>
  <si>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</si>
  <si>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</si>
  <si>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</si>
  <si>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</si>
  <si>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</si>
  <si>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</si>
  <si>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</si>
  <si>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</si>
  <si>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</si>
  <si>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</si>
  <si>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</si>
  <si>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</si>
  <si>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</si>
  <si>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</si>
  <si>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</si>
  <si>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</si>
  <si>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</si>
  <si>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</si>
  <si>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</si>
  <si>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</si>
  <si>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</si>
  <si>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</si>
  <si>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</si>
  <si>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</si>
  <si>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</si>
  <si>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</si>
  <si>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</si>
  <si>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</si>
  <si>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</si>
  <si>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</si>
  <si>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</si>
  <si>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</si>
  <si>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</si>
  <si>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</si>
  <si>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</si>
  <si>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</si>
  <si>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</si>
  <si>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</si>
  <si>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</si>
  <si>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</si>
  <si>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</si>
  <si>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</si>
  <si>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</si>
  <si>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</si>
  <si>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</si>
  <si>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</si>
  <si>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</si>
  <si>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</si>
  <si>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</si>
  <si>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</si>
  <si>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</si>
  <si>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</si>
  <si>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</si>
  <si>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</si>
  <si>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</si>
  <si>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</si>
  <si>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</si>
  <si>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</si>
  <si>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</si>
  <si>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</si>
  <si>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</si>
  <si>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</si>
  <si>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</si>
  <si>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</si>
  <si>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</si>
  <si>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</si>
  <si>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</si>
  <si>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</si>
  <si>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</si>
  <si>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</si>
  <si>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</si>
  <si>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</si>
  <si>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</si>
  <si>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</si>
  <si>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</si>
  <si>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</si>
  <si>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</si>
  <si>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</si>
  <si>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</si>
  <si>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</si>
  <si>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</si>
  <si>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</si>
  <si>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</si>
  <si>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</si>
  <si>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</si>
  <si>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</si>
  <si>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</si>
  <si>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</si>
  <si>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</si>
  <si>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</si>
  <si>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</si>
  <si>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</si>
  <si>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</si>
  <si>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</si>
  <si>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</si>
  <si>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</si>
  <si>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</si>
  <si>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</si>
  <si>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</si>
  <si>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</si>
  <si>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</si>
  <si>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</si>
  <si>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</si>
  <si>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</si>
  <si>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</si>
  <si>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</si>
  <si>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</si>
  <si>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</si>
  <si>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</si>
  <si>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</si>
  <si>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</si>
  <si>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</si>
  <si>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</si>
  <si>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</si>
  <si>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</si>
  <si>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</si>
  <si>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</si>
  <si>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</si>
  <si>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</si>
  <si>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</si>
  <si>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</si>
  <si>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</si>
  <si>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</si>
  <si>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</si>
  <si>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</si>
  <si>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</si>
  <si>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</si>
  <si>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</si>
  <si>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</si>
  <si>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</si>
  <si>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</si>
  <si>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</si>
  <si>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</si>
  <si>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</si>
  <si>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</si>
  <si>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</si>
  <si>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</si>
  <si>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</si>
  <si>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</si>
  <si>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</si>
  <si>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</si>
  <si>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</si>
  <si>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</si>
  <si>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</si>
  <si>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</si>
  <si>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</si>
  <si>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</si>
  <si>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</si>
  <si>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</si>
  <si>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</si>
  <si>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</si>
  <si>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</si>
  <si>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</si>
  <si>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</si>
  <si>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</si>
  <si>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</si>
  <si>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</si>
  <si>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Average of goal</t>
  </si>
  <si>
    <t>Average of Percent Funded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</si>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</sst>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&quot;$&quot;#,##0.00"/>
    <numFmt numFmtId="168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0048567792117E-2"/>
          <c:y val="0.11051020319586978"/>
          <c:w val="0.78159776576376228"/>
          <c:h val="0.6777079976980315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F-47A7-8D10-BDF07B1135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F-47A7-8D10-BDF07B1135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AF-47A7-8D10-BDF07B113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539344"/>
        <c:axId val="338726352"/>
      </c:lineChart>
      <c:catAx>
        <c:axId val="34253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26352"/>
        <c:crosses val="autoZero"/>
        <c:auto val="1"/>
        <c:lblAlgn val="ctr"/>
        <c:lblOffset val="100"/>
        <c:noMultiLvlLbl val="0"/>
      </c:catAx>
      <c:valAx>
        <c:axId val="3387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3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783016638455"/>
          <c:y val="0.33234962424095688"/>
          <c:w val="0.14553194602559097"/>
          <c:h val="0.174675109720045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Homework.xlsx]Category States!PivotTable1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4-4CF3-BC9E-42C35C93D974}"/>
            </c:ext>
          </c:extLst>
        </c:ser>
        <c:ser>
          <c:idx val="1"/>
          <c:order val="1"/>
          <c:tx>
            <c:strRef>
              <c:f>'Category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14-4CF3-BC9E-42C35C93D974}"/>
            </c:ext>
          </c:extLst>
        </c:ser>
        <c:ser>
          <c:idx val="2"/>
          <c:order val="2"/>
          <c:tx>
            <c:strRef>
              <c:f>'Category States'!$D$3:$D$4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14-4CF3-BC9E-42C35C93D974}"/>
            </c:ext>
          </c:extLst>
        </c:ser>
        <c:ser>
          <c:idx val="3"/>
          <c:order val="3"/>
          <c:tx>
            <c:strRef>
              <c:f>'Category States'!$E$3:$E$4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14-4CF3-BC9E-42C35C93D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3520608"/>
        <c:axId val="338746320"/>
      </c:barChart>
      <c:catAx>
        <c:axId val="2835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6320"/>
        <c:crosses val="autoZero"/>
        <c:auto val="1"/>
        <c:lblAlgn val="ctr"/>
        <c:lblOffset val="100"/>
        <c:noMultiLvlLbl val="0"/>
      </c:catAx>
      <c:valAx>
        <c:axId val="3387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Homework.xlsx]Sub-Category States!PivotTable2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3-4601-A4A4-BFE86BF1DFCE}"/>
            </c:ext>
          </c:extLst>
        </c:ser>
        <c:ser>
          <c:idx val="1"/>
          <c:order val="1"/>
          <c:tx>
            <c:strRef>
              <c:f>'Sub-Category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43-4601-A4A4-BFE86BF1DFCE}"/>
            </c:ext>
          </c:extLst>
        </c:ser>
        <c:ser>
          <c:idx val="2"/>
          <c:order val="2"/>
          <c:tx>
            <c:strRef>
              <c:f>'Sub-Category States'!$D$4:$D$5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43-4601-A4A4-BFE86BF1DFCE}"/>
            </c:ext>
          </c:extLst>
        </c:ser>
        <c:ser>
          <c:idx val="3"/>
          <c:order val="3"/>
          <c:tx>
            <c:strRef>
              <c:f>'Sub-Category States'!$E$4:$E$5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43-4601-A4A4-BFE86BF1D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456432"/>
        <c:axId val="76521856"/>
      </c:barChart>
      <c:catAx>
        <c:axId val="22345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856"/>
        <c:crosses val="autoZero"/>
        <c:auto val="1"/>
        <c:lblAlgn val="ctr"/>
        <c:lblOffset val="100"/>
        <c:noMultiLvlLbl val="0"/>
      </c:catAx>
      <c:valAx>
        <c:axId val="765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45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Homework.xlsx]Count of States!PivotTable3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0-4B75-A544-FE4BFDF69B30}"/>
            </c:ext>
          </c:extLst>
        </c:ser>
        <c:ser>
          <c:idx val="1"/>
          <c:order val="1"/>
          <c:tx>
            <c:strRef>
              <c:f>'Count of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0-4B75-A544-FE4BFDF69B30}"/>
            </c:ext>
          </c:extLst>
        </c:ser>
        <c:ser>
          <c:idx val="2"/>
          <c:order val="2"/>
          <c:tx>
            <c:strRef>
              <c:f>'Count of States'!$D$4:$D$5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C0-4B75-A544-FE4BFDF69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715456"/>
        <c:axId val="338749648"/>
      </c:lineChart>
      <c:catAx>
        <c:axId val="2317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9648"/>
        <c:crosses val="autoZero"/>
        <c:auto val="1"/>
        <c:lblAlgn val="ctr"/>
        <c:lblOffset val="100"/>
        <c:noMultiLvlLbl val="0"/>
      </c:catAx>
      <c:valAx>
        <c:axId val="3387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Homework.xlsx]Average Sub-Category Goal!PivotTable4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Sub-Category Goal'!$B$3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Sub-Category Goal'!$A$4:$A$45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'Average Sub-Category Goal'!$B$4:$B$45</c:f>
              <c:numCache>
                <c:formatCode>General</c:formatCode>
                <c:ptCount val="41"/>
                <c:pt idx="0">
                  <c:v>130140.52</c:v>
                </c:pt>
                <c:pt idx="1">
                  <c:v>9954</c:v>
                </c:pt>
                <c:pt idx="2">
                  <c:v>13368.125</c:v>
                </c:pt>
                <c:pt idx="3">
                  <c:v>9075.7999999999993</c:v>
                </c:pt>
                <c:pt idx="4">
                  <c:v>4557.875</c:v>
                </c:pt>
                <c:pt idx="5">
                  <c:v>21039.655555555557</c:v>
                </c:pt>
                <c:pt idx="6">
                  <c:v>213740.41250000001</c:v>
                </c:pt>
                <c:pt idx="7">
                  <c:v>5067.8500000000004</c:v>
                </c:pt>
                <c:pt idx="8">
                  <c:v>14500.833333333334</c:v>
                </c:pt>
                <c:pt idx="9">
                  <c:v>6418.7250000000004</c:v>
                </c:pt>
                <c:pt idx="10">
                  <c:v>30000.799999999999</c:v>
                </c:pt>
                <c:pt idx="11">
                  <c:v>47258.3</c:v>
                </c:pt>
                <c:pt idx="12">
                  <c:v>41855.777071428573</c:v>
                </c:pt>
                <c:pt idx="13">
                  <c:v>4499.6466874999996</c:v>
                </c:pt>
                <c:pt idx="14">
                  <c:v>11065.866666666667</c:v>
                </c:pt>
                <c:pt idx="15">
                  <c:v>417339.4</c:v>
                </c:pt>
                <c:pt idx="16">
                  <c:v>3980.5</c:v>
                </c:pt>
                <c:pt idx="17">
                  <c:v>26375.75</c:v>
                </c:pt>
                <c:pt idx="18">
                  <c:v>42405.221428571429</c:v>
                </c:pt>
                <c:pt idx="19">
                  <c:v>4226</c:v>
                </c:pt>
                <c:pt idx="20">
                  <c:v>5730.4333333333334</c:v>
                </c:pt>
                <c:pt idx="21">
                  <c:v>22355</c:v>
                </c:pt>
                <c:pt idx="22">
                  <c:v>14908.706249999999</c:v>
                </c:pt>
                <c:pt idx="23">
                  <c:v>12874.55</c:v>
                </c:pt>
                <c:pt idx="24">
                  <c:v>6124.3677298311441</c:v>
                </c:pt>
                <c:pt idx="25">
                  <c:v>3927</c:v>
                </c:pt>
                <c:pt idx="26">
                  <c:v>18997.5</c:v>
                </c:pt>
                <c:pt idx="27">
                  <c:v>48950</c:v>
                </c:pt>
                <c:pt idx="28">
                  <c:v>4999.4251923076927</c:v>
                </c:pt>
                <c:pt idx="29">
                  <c:v>2591988.9750000001</c:v>
                </c:pt>
                <c:pt idx="30">
                  <c:v>2835</c:v>
                </c:pt>
                <c:pt idx="31">
                  <c:v>13147.674999999999</c:v>
                </c:pt>
                <c:pt idx="32">
                  <c:v>61021.7</c:v>
                </c:pt>
                <c:pt idx="33">
                  <c:v>282200.33689839573</c:v>
                </c:pt>
                <c:pt idx="34">
                  <c:v>8405.3250000000007</c:v>
                </c:pt>
                <c:pt idx="35">
                  <c:v>9037.2833333333328</c:v>
                </c:pt>
                <c:pt idx="36">
                  <c:v>472376.71929824562</c:v>
                </c:pt>
                <c:pt idx="37">
                  <c:v>60816.74</c:v>
                </c:pt>
                <c:pt idx="38">
                  <c:v>61452.875</c:v>
                </c:pt>
                <c:pt idx="39">
                  <c:v>68546.456250000003</c:v>
                </c:pt>
                <c:pt idx="40">
                  <c:v>35159.75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F-413B-A6D3-6583C18C9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889632"/>
        <c:axId val="338667280"/>
      </c:barChart>
      <c:catAx>
        <c:axId val="2988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67280"/>
        <c:crosses val="autoZero"/>
        <c:auto val="1"/>
        <c:lblAlgn val="ctr"/>
        <c:lblOffset val="100"/>
        <c:noMultiLvlLbl val="0"/>
      </c:catAx>
      <c:valAx>
        <c:axId val="3386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8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Homework.xlsx]Count of States per Year!PivotTable3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States 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States per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per Year'!$B$6:$B$15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B-4373-8B62-E665BC3D6FC9}"/>
            </c:ext>
          </c:extLst>
        </c:ser>
        <c:ser>
          <c:idx val="1"/>
          <c:order val="1"/>
          <c:tx>
            <c:strRef>
              <c:f>'Count of States 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States per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per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5B-4373-8B62-E665BC3D6FC9}"/>
            </c:ext>
          </c:extLst>
        </c:ser>
        <c:ser>
          <c:idx val="2"/>
          <c:order val="2"/>
          <c:tx>
            <c:strRef>
              <c:f>'Count of States 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States per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per Year'!$D$6:$D$15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5B-4373-8B62-E665BC3D6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715456"/>
        <c:axId val="338749648"/>
      </c:lineChart>
      <c:catAx>
        <c:axId val="2317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9648"/>
        <c:crosses val="autoZero"/>
        <c:auto val="1"/>
        <c:lblAlgn val="ctr"/>
        <c:lblOffset val="100"/>
        <c:noMultiLvlLbl val="0"/>
      </c:catAx>
      <c:valAx>
        <c:axId val="3387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Homework.xlsx]Average Percent Funded!PivotTable5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Percent Funded'!$B$3:$B$4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Percent Funded'!$A$5:$A$14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'Average Percent Funded'!$B$5:$B$14</c:f>
              <c:numCache>
                <c:formatCode>0.00%</c:formatCode>
                <c:ptCount val="9"/>
                <c:pt idx="0">
                  <c:v>1.0837310281385282</c:v>
                </c:pt>
                <c:pt idx="1">
                  <c:v>1.3644634734515153</c:v>
                </c:pt>
                <c:pt idx="2">
                  <c:v>1.2943328947363282</c:v>
                </c:pt>
                <c:pt idx="3">
                  <c:v>1.6020765921947508</c:v>
                </c:pt>
                <c:pt idx="4">
                  <c:v>2.4081441495553402</c:v>
                </c:pt>
                <c:pt idx="5">
                  <c:v>8.0717313939243045</c:v>
                </c:pt>
                <c:pt idx="6">
                  <c:v>1.4031838748556196</c:v>
                </c:pt>
                <c:pt idx="7">
                  <c:v>49.735965383101693</c:v>
                </c:pt>
                <c:pt idx="8">
                  <c:v>113.03272194972712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6-4B94-96B7-0A8688236312}"/>
            </c:ext>
          </c:extLst>
        </c:ser>
        <c:ser>
          <c:idx val="1"/>
          <c:order val="1"/>
          <c:tx>
            <c:strRef>
              <c:f>'Average Percent Funded'!$C$3:$C$4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Percent Funded'!$A$5:$A$14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'Average Percent Funded'!$C$5:$C$14</c:f>
              <c:numCache>
                <c:formatCode>0.00%</c:formatCode>
                <c:ptCount val="9"/>
                <c:pt idx="0">
                  <c:v>9.2258333333333331E-2</c:v>
                </c:pt>
                <c:pt idx="1">
                  <c:v>8.6071241258741257E-2</c:v>
                </c:pt>
                <c:pt idx="2">
                  <c:v>6.4455766167860848E-2</c:v>
                </c:pt>
                <c:pt idx="3">
                  <c:v>5.6203598378839398E-2</c:v>
                </c:pt>
                <c:pt idx="4">
                  <c:v>0.1050182981922658</c:v>
                </c:pt>
                <c:pt idx="5">
                  <c:v>8.9098222115441328E-2</c:v>
                </c:pt>
                <c:pt idx="6">
                  <c:v>9.7276349613651614E-2</c:v>
                </c:pt>
                <c:pt idx="7">
                  <c:v>9.2109058651364414E-2</c:v>
                </c:pt>
                <c:pt idx="8">
                  <c:v>0.1290197432607465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6-4B94-96B7-0A8688236312}"/>
            </c:ext>
          </c:extLst>
        </c:ser>
        <c:ser>
          <c:idx val="2"/>
          <c:order val="2"/>
          <c:tx>
            <c:strRef>
              <c:f>'Average Percent Funded'!$D$3:$D$4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Percent Funded'!$A$5:$A$14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'Average Percent Funded'!$D$5:$D$14</c:f>
              <c:numCache>
                <c:formatCode>0.00%</c:formatCode>
                <c:ptCount val="9"/>
                <c:pt idx="0">
                  <c:v>0</c:v>
                </c:pt>
                <c:pt idx="1">
                  <c:v>0.10806536636794939</c:v>
                </c:pt>
                <c:pt idx="2">
                  <c:v>0.10706752347847298</c:v>
                </c:pt>
                <c:pt idx="3">
                  <c:v>1.8655844155844155E-2</c:v>
                </c:pt>
                <c:pt idx="4">
                  <c:v>1.7871354226419642E-2</c:v>
                </c:pt>
                <c:pt idx="5">
                  <c:v>6.2396283879028007E-2</c:v>
                </c:pt>
                <c:pt idx="6">
                  <c:v>6.0630360772017194E-2</c:v>
                </c:pt>
                <c:pt idx="7">
                  <c:v>0.10303028086118599</c:v>
                </c:pt>
                <c:pt idx="8">
                  <c:v>8.7157048732074784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6-4B94-96B7-0A868823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9318864"/>
        <c:axId val="338724688"/>
      </c:barChart>
      <c:catAx>
        <c:axId val="299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24688"/>
        <c:crosses val="autoZero"/>
        <c:auto val="1"/>
        <c:lblAlgn val="ctr"/>
        <c:lblOffset val="100"/>
        <c:noMultiLvlLbl val="0"/>
      </c:catAx>
      <c:valAx>
        <c:axId val="3387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33336</xdr:rowOff>
    </xdr:from>
    <xdr:to>
      <xdr:col>8</xdr:col>
      <xdr:colOff>19050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43128-2836-4348-95D7-2DFC7387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14286</xdr:rowOff>
    </xdr:from>
    <xdr:to>
      <xdr:col>18</xdr:col>
      <xdr:colOff>314325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C2592-8D05-47A2-998C-98967EEFA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4</xdr:row>
      <xdr:rowOff>4760</xdr:rowOff>
    </xdr:from>
    <xdr:to>
      <xdr:col>20</xdr:col>
      <xdr:colOff>428625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6C393-B2BC-49EB-893A-9F19AF11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533401</xdr:colOff>
      <xdr:row>3</xdr:row>
      <xdr:rowOff>23811</xdr:rowOff>
    </xdr:from>
    <xdr:to>
      <xdr:col>17</xdr:col>
      <xdr:colOff>133350</xdr:colOff>
      <xdr:row>25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37EEA-9825-4566-BE85-B57EE0D32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</xdr:row>
      <xdr:rowOff>28574</xdr:rowOff>
    </xdr:from>
    <xdr:to>
      <xdr:col>28</xdr:col>
      <xdr:colOff>152400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95460-49EF-4E11-8617-486709475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3</xdr:row>
      <xdr:rowOff>23811</xdr:rowOff>
    </xdr:from>
    <xdr:to>
      <xdr:col>17</xdr:col>
      <xdr:colOff>381000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884B0-9B8E-4BA7-ACDB-184912470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709612</xdr:colOff>
      <xdr:row>2</xdr:row>
      <xdr:rowOff>4761</xdr:rowOff>
    </xdr:from>
    <xdr:to>
      <xdr:col>16</xdr:col>
      <xdr:colOff>200025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A4848-C5CD-4106-96D0-6683EC073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en Patel" refreshedDate="43685.405079166667" createdVersion="6" refreshedVersion="6" minRefreshableVersion="3" recordCount="4114" xr:uid="{A43CE09A-C359-40DB-B5C1-34E7B8BE02B6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en Patel" refreshedDate="43685.432258564811" createdVersion="6" refreshedVersion="6" minRefreshableVersion="3" recordCount="4114" xr:uid="{2C74C179-4C34-487D-8B11-F776190FFCA3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n v="1434931811"/>
    <x v="0"/>
    <x v="0"/>
    <b v="1"/>
    <x v="0"/>
    <n v="1.3685882352941177"/>
    <n v="63.917582417582416"/>
    <x v="0"/>
    <x v="0"/>
    <x v="0"/>
    <x v="0"/>
  </r>
  <r>
    <n v="1"/>
    <s v="FannibalFest Fan Convention"/>
    <s v="A Hannibal TV Show Fan Convention and Art Collective"/>
    <x v="1"/>
    <x v="1"/>
    <x v="0"/>
    <s v="US"/>
    <s v="USD"/>
    <x v="1"/>
    <n v="1485872683"/>
    <x v="0"/>
    <x v="1"/>
    <b v="1"/>
    <x v="0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n v="1454691083"/>
    <x v="0"/>
    <x v="2"/>
    <b v="1"/>
    <x v="0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n v="1404822107"/>
    <x v="0"/>
    <x v="3"/>
    <b v="1"/>
    <x v="0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n v="1447963279"/>
    <x v="0"/>
    <x v="4"/>
    <b v="1"/>
    <x v="0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n v="1468362207"/>
    <x v="0"/>
    <x v="5"/>
    <b v="1"/>
    <x v="0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n v="1401846250"/>
    <x v="0"/>
    <x v="6"/>
    <b v="1"/>
    <x v="0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n v="1464224867"/>
    <x v="0"/>
    <x v="7"/>
    <b v="1"/>
    <x v="0"/>
    <n v="1.0122222222222221"/>
    <n v="159.82456140350877"/>
    <x v="0"/>
    <x v="0"/>
    <x v="7"/>
    <x v="7"/>
  </r>
  <r>
    <n v="8"/>
    <s v="Sizzling in the Kitchen Flynn Style"/>
    <s v="Help us raise the funds to film our pilot episode!"/>
    <x v="8"/>
    <x v="8"/>
    <x v="0"/>
    <s v="US"/>
    <s v="USD"/>
    <x v="8"/>
    <n v="1460155212"/>
    <x v="0"/>
    <x v="8"/>
    <b v="1"/>
    <x v="0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n v="1458268144"/>
    <x v="0"/>
    <x v="9"/>
    <b v="1"/>
    <x v="0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n v="1400636279"/>
    <x v="0"/>
    <x v="10"/>
    <b v="1"/>
    <x v="0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n v="1469126462"/>
    <x v="0"/>
    <x v="11"/>
    <b v="1"/>
    <x v="0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n v="1401642425"/>
    <x v="0"/>
    <x v="12"/>
    <b v="1"/>
    <x v="0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s v="US"/>
    <s v="USD"/>
    <x v="13"/>
    <n v="1463588109"/>
    <x v="0"/>
    <x v="13"/>
    <b v="1"/>
    <x v="0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x v="14"/>
    <x v="0"/>
    <s v="AU"/>
    <s v="AUD"/>
    <x v="14"/>
    <n v="1403051888"/>
    <x v="0"/>
    <x v="14"/>
    <b v="1"/>
    <x v="0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n v="1441790658"/>
    <x v="0"/>
    <x v="15"/>
    <b v="1"/>
    <x v="0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n v="1398971211"/>
    <x v="0"/>
    <x v="16"/>
    <b v="1"/>
    <x v="0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n v="1412530422"/>
    <x v="0"/>
    <x v="17"/>
    <b v="1"/>
    <x v="0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n v="1408366856"/>
    <x v="0"/>
    <x v="18"/>
    <b v="1"/>
    <x v="0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n v="1434828934"/>
    <x v="0"/>
    <x v="19"/>
    <b v="1"/>
    <x v="0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n v="1436983912"/>
    <x v="0"/>
    <x v="20"/>
    <b v="1"/>
    <x v="0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n v="1409151789"/>
    <x v="0"/>
    <x v="21"/>
    <b v="1"/>
    <x v="0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s v="US"/>
    <s v="USD"/>
    <x v="22"/>
    <n v="1418766740"/>
    <x v="0"/>
    <x v="22"/>
    <b v="1"/>
    <x v="0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n v="1428086501"/>
    <x v="0"/>
    <x v="23"/>
    <b v="1"/>
    <x v="0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x v="19"/>
    <x v="24"/>
    <x v="0"/>
    <s v="US"/>
    <s v="USD"/>
    <x v="24"/>
    <n v="1439494863"/>
    <x v="0"/>
    <x v="24"/>
    <b v="1"/>
    <x v="0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n v="1447115761"/>
    <x v="0"/>
    <x v="25"/>
    <b v="1"/>
    <x v="0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n v="1404822144"/>
    <x v="0"/>
    <x v="10"/>
    <b v="1"/>
    <x v="0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n v="1413518233"/>
    <x v="0"/>
    <x v="3"/>
    <b v="1"/>
    <x v="0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n v="1447715284"/>
    <x v="0"/>
    <x v="26"/>
    <b v="1"/>
    <x v="0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n v="1403453368"/>
    <x v="0"/>
    <x v="27"/>
    <b v="1"/>
    <x v="0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n v="1406012515"/>
    <x v="0"/>
    <x v="28"/>
    <b v="1"/>
    <x v="0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n v="1452193234"/>
    <x v="0"/>
    <x v="29"/>
    <b v="1"/>
    <x v="0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n v="1459523017"/>
    <x v="0"/>
    <x v="30"/>
    <b v="1"/>
    <x v="0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n v="1444405901"/>
    <x v="0"/>
    <x v="31"/>
    <b v="1"/>
    <x v="0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n v="1405928601"/>
    <x v="0"/>
    <x v="32"/>
    <b v="1"/>
    <x v="0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n v="1428130814"/>
    <x v="0"/>
    <x v="33"/>
    <b v="1"/>
    <x v="0"/>
    <n v="1.665"/>
    <n v="59.464285714285715"/>
    <x v="0"/>
    <x v="0"/>
    <x v="35"/>
    <x v="35"/>
  </r>
  <r>
    <n v="36"/>
    <s v="THE LISTENING BOX"/>
    <s v="A modern day priest makes an unusual discovery, setting off a chain of events."/>
    <x v="12"/>
    <x v="36"/>
    <x v="0"/>
    <s v="US"/>
    <s v="USD"/>
    <x v="36"/>
    <n v="1425540125"/>
    <x v="0"/>
    <x v="34"/>
    <b v="1"/>
    <x v="0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n v="1422463079"/>
    <x v="0"/>
    <x v="35"/>
    <b v="1"/>
    <x v="0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n v="1365643344"/>
    <x v="0"/>
    <x v="36"/>
    <b v="1"/>
    <x v="0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n v="1398388068"/>
    <x v="0"/>
    <x v="37"/>
    <b v="1"/>
    <x v="0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n v="1401426488"/>
    <x v="0"/>
    <x v="38"/>
    <b v="1"/>
    <x v="0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n v="1409924354"/>
    <x v="0"/>
    <x v="10"/>
    <b v="1"/>
    <x v="0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n v="1417188026"/>
    <x v="0"/>
    <x v="39"/>
    <b v="1"/>
    <x v="0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n v="1402599486"/>
    <x v="0"/>
    <x v="40"/>
    <b v="1"/>
    <x v="0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n v="1408760537"/>
    <x v="0"/>
    <x v="41"/>
    <b v="1"/>
    <x v="0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n v="1459177107"/>
    <x v="0"/>
    <x v="42"/>
    <b v="1"/>
    <x v="0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n v="1447628974"/>
    <x v="0"/>
    <x v="43"/>
    <b v="1"/>
    <x v="0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n v="1413834007"/>
    <x v="0"/>
    <x v="16"/>
    <b v="1"/>
    <x v="0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n v="1422534260"/>
    <x v="0"/>
    <x v="44"/>
    <b v="1"/>
    <x v="0"/>
    <n v="1.0794999999999999"/>
    <n v="56.815789473684212"/>
    <x v="0"/>
    <x v="0"/>
    <x v="48"/>
    <x v="48"/>
  </r>
  <r>
    <n v="49"/>
    <s v="Driving Jersey - Season Five"/>
    <s v="Driving Jersey is real people telling real stories."/>
    <x v="14"/>
    <x v="48"/>
    <x v="0"/>
    <s v="US"/>
    <s v="USD"/>
    <x v="49"/>
    <n v="1443068045"/>
    <x v="0"/>
    <x v="45"/>
    <b v="1"/>
    <x v="0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n v="1419271458"/>
    <x v="0"/>
    <x v="19"/>
    <b v="1"/>
    <x v="0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n v="1436653037"/>
    <x v="0"/>
    <x v="46"/>
    <b v="1"/>
    <x v="0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n v="1403023846"/>
    <x v="0"/>
    <x v="47"/>
    <b v="1"/>
    <x v="0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x v="9"/>
    <x v="52"/>
    <x v="0"/>
    <s v="US"/>
    <s v="USD"/>
    <x v="53"/>
    <n v="1395407445"/>
    <x v="0"/>
    <x v="27"/>
    <b v="1"/>
    <x v="0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n v="1448471221"/>
    <x v="0"/>
    <x v="47"/>
    <b v="1"/>
    <x v="0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n v="1462576516"/>
    <x v="0"/>
    <x v="48"/>
    <b v="1"/>
    <x v="0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x v="55"/>
    <x v="0"/>
    <s v="GB"/>
    <s v="GBP"/>
    <x v="56"/>
    <n v="1432559424"/>
    <x v="0"/>
    <x v="49"/>
    <b v="1"/>
    <x v="0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n v="1427399962"/>
    <x v="0"/>
    <x v="50"/>
    <b v="1"/>
    <x v="0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s v="US"/>
    <s v="USD"/>
    <x v="58"/>
    <n v="1413827572"/>
    <x v="0"/>
    <x v="11"/>
    <b v="1"/>
    <x v="0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n v="1439530776"/>
    <x v="0"/>
    <x v="51"/>
    <b v="1"/>
    <x v="0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n v="1393882717"/>
    <x v="0"/>
    <x v="52"/>
    <b v="1"/>
    <x v="1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n v="1368646357"/>
    <x v="0"/>
    <x v="23"/>
    <b v="1"/>
    <x v="1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n v="1360177878"/>
    <x v="0"/>
    <x v="53"/>
    <b v="1"/>
    <x v="1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n v="1386194013"/>
    <x v="0"/>
    <x v="31"/>
    <b v="1"/>
    <x v="1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n v="1370651181"/>
    <x v="0"/>
    <x v="54"/>
    <b v="1"/>
    <x v="1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n v="1405453354"/>
    <x v="0"/>
    <x v="7"/>
    <b v="1"/>
    <x v="1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s v="US"/>
    <s v="USD"/>
    <x v="66"/>
    <n v="1466281420"/>
    <x v="0"/>
    <x v="55"/>
    <b v="1"/>
    <x v="1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n v="1339768804"/>
    <x v="0"/>
    <x v="9"/>
    <b v="1"/>
    <x v="1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n v="1390570791"/>
    <x v="0"/>
    <x v="17"/>
    <b v="1"/>
    <x v="1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n v="1314765025"/>
    <x v="0"/>
    <x v="56"/>
    <b v="1"/>
    <x v="1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n v="1309987845"/>
    <x v="0"/>
    <x v="57"/>
    <b v="1"/>
    <x v="1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n v="1333002657"/>
    <x v="0"/>
    <x v="58"/>
    <b v="1"/>
    <x v="1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n v="1351210481"/>
    <x v="0"/>
    <x v="14"/>
    <b v="1"/>
    <x v="1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n v="1297620584"/>
    <x v="0"/>
    <x v="59"/>
    <b v="1"/>
    <x v="1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n v="1450784495"/>
    <x v="0"/>
    <x v="60"/>
    <b v="1"/>
    <x v="1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n v="1364101272"/>
    <x v="0"/>
    <x v="5"/>
    <b v="1"/>
    <x v="1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n v="1319819758"/>
    <x v="0"/>
    <x v="41"/>
    <b v="1"/>
    <x v="1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s v="US"/>
    <s v="USD"/>
    <x v="77"/>
    <n v="1332991717"/>
    <x v="0"/>
    <x v="55"/>
    <b v="1"/>
    <x v="1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n v="1471887121"/>
    <x v="0"/>
    <x v="2"/>
    <b v="1"/>
    <x v="1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n v="1395859093"/>
    <x v="0"/>
    <x v="14"/>
    <b v="1"/>
    <x v="1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n v="1383616856"/>
    <x v="0"/>
    <x v="5"/>
    <b v="1"/>
    <x v="1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n v="1341892127"/>
    <x v="0"/>
    <x v="33"/>
    <b v="1"/>
    <x v="1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n v="1315597261"/>
    <x v="0"/>
    <x v="61"/>
    <b v="1"/>
    <x v="1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n v="1423320389"/>
    <x v="0"/>
    <x v="62"/>
    <b v="1"/>
    <x v="1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n v="1302891086"/>
    <x v="0"/>
    <x v="63"/>
    <b v="1"/>
    <x v="1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n v="1314154837"/>
    <x v="0"/>
    <x v="64"/>
    <b v="1"/>
    <x v="1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n v="1444828845"/>
    <x v="0"/>
    <x v="57"/>
    <b v="1"/>
    <x v="1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n v="1274705803"/>
    <x v="0"/>
    <x v="20"/>
    <b v="1"/>
    <x v="1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n v="1401205731"/>
    <x v="0"/>
    <x v="65"/>
    <b v="1"/>
    <x v="1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n v="1368036192"/>
    <x v="0"/>
    <x v="66"/>
    <b v="1"/>
    <x v="1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n v="1307862499"/>
    <x v="0"/>
    <x v="38"/>
    <b v="1"/>
    <x v="1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n v="1300354764"/>
    <x v="0"/>
    <x v="67"/>
    <b v="1"/>
    <x v="1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n v="1481949983"/>
    <x v="0"/>
    <x v="68"/>
    <b v="1"/>
    <x v="1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n v="1338928537"/>
    <x v="0"/>
    <x v="41"/>
    <b v="1"/>
    <x v="1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n v="1395162822"/>
    <x v="0"/>
    <x v="8"/>
    <b v="1"/>
    <x v="1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n v="1327622841"/>
    <x v="0"/>
    <x v="64"/>
    <b v="1"/>
    <x v="1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n v="1274889241"/>
    <x v="0"/>
    <x v="69"/>
    <b v="1"/>
    <x v="1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n v="1307848482"/>
    <x v="0"/>
    <x v="22"/>
    <b v="1"/>
    <x v="1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n v="1351796674"/>
    <x v="0"/>
    <x v="65"/>
    <b v="1"/>
    <x v="1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n v="1387834799"/>
    <x v="0"/>
    <x v="70"/>
    <b v="1"/>
    <x v="1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n v="1350324286"/>
    <x v="0"/>
    <x v="55"/>
    <b v="1"/>
    <x v="1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n v="1356979110"/>
    <x v="0"/>
    <x v="2"/>
    <b v="1"/>
    <x v="1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n v="1290481733"/>
    <x v="0"/>
    <x v="71"/>
    <b v="1"/>
    <x v="1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n v="1392232830"/>
    <x v="0"/>
    <x v="72"/>
    <b v="1"/>
    <x v="1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x v="2"/>
    <x v="49"/>
    <x v="0"/>
    <s v="US"/>
    <s v="USD"/>
    <x v="104"/>
    <n v="1299775266"/>
    <x v="0"/>
    <x v="73"/>
    <b v="1"/>
    <x v="1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n v="1461605020"/>
    <x v="0"/>
    <x v="65"/>
    <b v="1"/>
    <x v="1"/>
    <n v="1.074090909090909"/>
    <n v="39.383333333333333"/>
    <x v="0"/>
    <x v="1"/>
    <x v="105"/>
    <x v="105"/>
  </r>
  <r>
    <n v="106"/>
    <s v="LOST WEEKEND"/>
    <s v="A Boy. A Girl. A Car. A Serial Killer."/>
    <x v="10"/>
    <x v="102"/>
    <x v="0"/>
    <s v="US"/>
    <s v="USD"/>
    <x v="106"/>
    <n v="1332182301"/>
    <x v="0"/>
    <x v="74"/>
    <b v="1"/>
    <x v="1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n v="1301787287"/>
    <x v="0"/>
    <x v="50"/>
    <b v="1"/>
    <x v="1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n v="1364827370"/>
    <x v="0"/>
    <x v="5"/>
    <b v="1"/>
    <x v="1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n v="1296088630"/>
    <x v="0"/>
    <x v="5"/>
    <b v="1"/>
    <x v="1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n v="1381445253"/>
    <x v="0"/>
    <x v="55"/>
    <b v="1"/>
    <x v="1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n v="1430467187"/>
    <x v="0"/>
    <x v="28"/>
    <b v="1"/>
    <x v="1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n v="1395277318"/>
    <x v="0"/>
    <x v="75"/>
    <b v="1"/>
    <x v="1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n v="1311963128"/>
    <x v="0"/>
    <x v="76"/>
    <b v="1"/>
    <x v="1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n v="1321252488"/>
    <x v="0"/>
    <x v="2"/>
    <b v="1"/>
    <x v="1"/>
    <n v="1.0333333333333334"/>
    <n v="88.571428571428569"/>
    <x v="0"/>
    <x v="1"/>
    <x v="114"/>
    <x v="114"/>
  </r>
  <r>
    <n v="115"/>
    <s v="The World's Greatest Lover"/>
    <s v="Never judge a book (or a lover) by their cover."/>
    <x v="52"/>
    <x v="110"/>
    <x v="0"/>
    <s v="US"/>
    <s v="USD"/>
    <x v="115"/>
    <n v="1326217444"/>
    <x v="0"/>
    <x v="19"/>
    <b v="1"/>
    <x v="1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n v="1298289355"/>
    <x v="0"/>
    <x v="7"/>
    <b v="1"/>
    <x v="1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n v="1268337744"/>
    <x v="0"/>
    <x v="74"/>
    <b v="1"/>
    <x v="1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s v="US"/>
    <s v="USD"/>
    <x v="118"/>
    <n v="1309310236"/>
    <x v="0"/>
    <x v="70"/>
    <b v="1"/>
    <x v="1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n v="1310693986"/>
    <x v="0"/>
    <x v="77"/>
    <b v="1"/>
    <x v="1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n v="1472865107"/>
    <x v="0"/>
    <x v="29"/>
    <b v="0"/>
    <x v="2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n v="1427993710"/>
    <x v="0"/>
    <x v="29"/>
    <b v="0"/>
    <x v="2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n v="1470910907"/>
    <x v="0"/>
    <x v="78"/>
    <b v="0"/>
    <x v="2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n v="1411411564"/>
    <x v="0"/>
    <x v="79"/>
    <b v="0"/>
    <x v="2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n v="1429568242"/>
    <x v="0"/>
    <x v="78"/>
    <b v="0"/>
    <x v="2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n v="1480981880"/>
    <x v="0"/>
    <x v="79"/>
    <b v="0"/>
    <x v="2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n v="1431353337"/>
    <x v="0"/>
    <x v="62"/>
    <b v="0"/>
    <x v="2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n v="1425481141"/>
    <x v="0"/>
    <x v="80"/>
    <b v="0"/>
    <x v="2"/>
    <n v="2.375E-2"/>
    <n v="47.5"/>
    <x v="0"/>
    <x v="2"/>
    <x v="127"/>
    <x v="127"/>
  </r>
  <r>
    <n v="128"/>
    <s v="Ralphi3 (Canceled)"/>
    <s v="A Science Fiction film filled with entertainment and Excitement"/>
    <x v="57"/>
    <x v="122"/>
    <x v="1"/>
    <s v="US"/>
    <s v="USD"/>
    <x v="128"/>
    <n v="1473917293"/>
    <x v="0"/>
    <x v="79"/>
    <b v="0"/>
    <x v="2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n v="1409524183"/>
    <x v="0"/>
    <x v="78"/>
    <b v="0"/>
    <x v="2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n v="1400536692"/>
    <x v="0"/>
    <x v="78"/>
    <b v="0"/>
    <x v="2"/>
    <n v="0"/>
    <n v="0"/>
    <x v="0"/>
    <x v="2"/>
    <x v="130"/>
    <x v="130"/>
  </r>
  <r>
    <n v="131"/>
    <s v="I (Canceled)"/>
    <s v="I"/>
    <x v="38"/>
    <x v="117"/>
    <x v="1"/>
    <s v="US"/>
    <s v="USD"/>
    <x v="131"/>
    <n v="1466453161"/>
    <x v="0"/>
    <x v="78"/>
    <b v="0"/>
    <x v="2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n v="1411500607"/>
    <x v="0"/>
    <x v="75"/>
    <b v="0"/>
    <x v="2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n v="1462130584"/>
    <x v="0"/>
    <x v="78"/>
    <b v="0"/>
    <x v="2"/>
    <n v="0"/>
    <n v="0"/>
    <x v="0"/>
    <x v="2"/>
    <x v="133"/>
    <x v="133"/>
  </r>
  <r>
    <n v="134"/>
    <s v="MARLEY'S GHOST (AMBASSADORS OF STEAM) (Canceled)"/>
    <s v="steampunk  remake of &quot;a Christmas carol&quot;"/>
    <x v="10"/>
    <x v="117"/>
    <x v="1"/>
    <s v="US"/>
    <s v="USD"/>
    <x v="134"/>
    <n v="1438811418"/>
    <x v="0"/>
    <x v="78"/>
    <b v="0"/>
    <x v="2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n v="1401354597"/>
    <x v="0"/>
    <x v="81"/>
    <b v="0"/>
    <x v="2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n v="1427968234"/>
    <x v="0"/>
    <x v="78"/>
    <b v="0"/>
    <x v="2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n v="1440337593"/>
    <x v="0"/>
    <x v="78"/>
    <b v="0"/>
    <x v="2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n v="1435731041"/>
    <x v="0"/>
    <x v="6"/>
    <b v="0"/>
    <x v="2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n v="1435874772"/>
    <x v="0"/>
    <x v="29"/>
    <b v="0"/>
    <x v="2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n v="1424234732"/>
    <x v="0"/>
    <x v="78"/>
    <b v="0"/>
    <x v="2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n v="1429155623"/>
    <x v="0"/>
    <x v="33"/>
    <b v="0"/>
    <x v="2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n v="1414358778"/>
    <x v="0"/>
    <x v="29"/>
    <b v="0"/>
    <x v="2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n v="1467941542"/>
    <x v="0"/>
    <x v="78"/>
    <b v="0"/>
    <x v="2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n v="1423765072"/>
    <x v="0"/>
    <x v="77"/>
    <b v="0"/>
    <x v="2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n v="1436965252"/>
    <x v="0"/>
    <x v="82"/>
    <b v="0"/>
    <x v="2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n v="1479514998"/>
    <x v="0"/>
    <x v="83"/>
    <b v="0"/>
    <x v="2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x v="39"/>
    <x v="117"/>
    <x v="1"/>
    <s v="GB"/>
    <s v="GBP"/>
    <x v="147"/>
    <n v="1417026340"/>
    <x v="0"/>
    <x v="78"/>
    <b v="0"/>
    <x v="2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n v="1453963536"/>
    <x v="0"/>
    <x v="84"/>
    <b v="0"/>
    <x v="2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n v="1416888470"/>
    <x v="0"/>
    <x v="79"/>
    <b v="0"/>
    <x v="2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n v="1427428382"/>
    <x v="0"/>
    <x v="85"/>
    <b v="0"/>
    <x v="2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n v="1429449191"/>
    <x v="0"/>
    <x v="81"/>
    <b v="0"/>
    <x v="2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s v="US"/>
    <s v="USD"/>
    <x v="152"/>
    <n v="1408845100"/>
    <x v="0"/>
    <x v="84"/>
    <b v="0"/>
    <x v="2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n v="1413900244"/>
    <x v="0"/>
    <x v="73"/>
    <b v="0"/>
    <x v="2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n v="1429621695"/>
    <x v="0"/>
    <x v="83"/>
    <b v="0"/>
    <x v="2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n v="1434201935"/>
    <x v="0"/>
    <x v="80"/>
    <b v="0"/>
    <x v="2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n v="1401850796"/>
    <x v="0"/>
    <x v="41"/>
    <b v="0"/>
    <x v="2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n v="1453931572"/>
    <x v="0"/>
    <x v="84"/>
    <b v="0"/>
    <x v="2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n v="1411350628"/>
    <x v="0"/>
    <x v="78"/>
    <b v="0"/>
    <x v="2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n v="1464085545"/>
    <x v="0"/>
    <x v="29"/>
    <b v="0"/>
    <x v="2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n v="1434491691"/>
    <x v="0"/>
    <x v="78"/>
    <b v="0"/>
    <x v="3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n v="1401726595"/>
    <x v="0"/>
    <x v="29"/>
    <b v="0"/>
    <x v="3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n v="1405393356"/>
    <x v="0"/>
    <x v="73"/>
    <b v="0"/>
    <x v="3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n v="1440716654"/>
    <x v="0"/>
    <x v="78"/>
    <b v="0"/>
    <x v="3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n v="1405966701"/>
    <x v="0"/>
    <x v="63"/>
    <b v="0"/>
    <x v="3"/>
    <n v="5.3333333333333332E-3"/>
    <n v="91.428571428571431"/>
    <x v="0"/>
    <x v="3"/>
    <x v="164"/>
    <x v="164"/>
  </r>
  <r>
    <n v="165"/>
    <s v="NET"/>
    <s v="A teacher. A boy. The beach and a heatwave that drove them all insane."/>
    <x v="73"/>
    <x v="117"/>
    <x v="2"/>
    <s v="GB"/>
    <s v="GBP"/>
    <x v="165"/>
    <n v="1450021724"/>
    <x v="0"/>
    <x v="78"/>
    <b v="0"/>
    <x v="3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n v="1481939362"/>
    <x v="0"/>
    <x v="29"/>
    <b v="0"/>
    <x v="3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n v="1433542535"/>
    <x v="0"/>
    <x v="84"/>
    <b v="0"/>
    <x v="3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n v="1424203370"/>
    <x v="0"/>
    <x v="83"/>
    <b v="0"/>
    <x v="3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n v="1411042059"/>
    <x v="0"/>
    <x v="73"/>
    <b v="0"/>
    <x v="3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n v="1438385283"/>
    <x v="0"/>
    <x v="73"/>
    <b v="0"/>
    <x v="3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n v="1465791614"/>
    <x v="0"/>
    <x v="29"/>
    <b v="0"/>
    <x v="3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n v="1423733323"/>
    <x v="0"/>
    <x v="78"/>
    <b v="0"/>
    <x v="3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n v="1422539108"/>
    <x v="0"/>
    <x v="78"/>
    <b v="0"/>
    <x v="3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n v="1425924776"/>
    <x v="0"/>
    <x v="78"/>
    <b v="0"/>
    <x v="3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n v="1407177611"/>
    <x v="0"/>
    <x v="55"/>
    <b v="0"/>
    <x v="3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n v="1436211999"/>
    <x v="0"/>
    <x v="78"/>
    <b v="0"/>
    <x v="3"/>
    <n v="0"/>
    <n v="0"/>
    <x v="0"/>
    <x v="3"/>
    <x v="176"/>
    <x v="176"/>
  </r>
  <r>
    <n v="177"/>
    <s v="The Good Samaritan"/>
    <s v="I'm making a modern day version of the bible story &quot; The Good Samaritan&quot;"/>
    <x v="52"/>
    <x v="147"/>
    <x v="2"/>
    <s v="US"/>
    <s v="USD"/>
    <x v="177"/>
    <n v="1425690526"/>
    <x v="0"/>
    <x v="63"/>
    <b v="0"/>
    <x v="3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n v="1445986545"/>
    <x v="0"/>
    <x v="78"/>
    <b v="0"/>
    <x v="3"/>
    <n v="0"/>
    <n v="0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s v="US"/>
    <s v="USD"/>
    <x v="179"/>
    <n v="1454464555"/>
    <x v="0"/>
    <x v="84"/>
    <b v="0"/>
    <x v="3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n v="1425512843"/>
    <x v="0"/>
    <x v="62"/>
    <b v="0"/>
    <x v="3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n v="1432403295"/>
    <x v="0"/>
    <x v="80"/>
    <b v="0"/>
    <x v="3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n v="1481156232"/>
    <x v="0"/>
    <x v="78"/>
    <b v="0"/>
    <x v="3"/>
    <n v="0"/>
    <n v="0"/>
    <x v="0"/>
    <x v="3"/>
    <x v="182"/>
    <x v="182"/>
  </r>
  <r>
    <n v="183"/>
    <s v="Three Little Words"/>
    <s v="Don't kill me until I meet my Dad"/>
    <x v="78"/>
    <x v="151"/>
    <x v="2"/>
    <s v="GB"/>
    <s v="GBP"/>
    <x v="183"/>
    <n v="1414438010"/>
    <x v="0"/>
    <x v="8"/>
    <b v="0"/>
    <x v="3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n v="1404586762"/>
    <x v="0"/>
    <x v="84"/>
    <b v="0"/>
    <x v="3"/>
    <n v="3.4000000000000002E-2"/>
    <n v="25.5"/>
    <x v="0"/>
    <x v="3"/>
    <x v="184"/>
    <x v="184"/>
  </r>
  <r>
    <n v="185"/>
    <s v="BLANK Short Movie"/>
    <s v="Love has no boundaries!"/>
    <x v="79"/>
    <x v="153"/>
    <x v="2"/>
    <s v="NO"/>
    <s v="NOK"/>
    <x v="185"/>
    <n v="1468965139"/>
    <x v="0"/>
    <x v="73"/>
    <b v="0"/>
    <x v="3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n v="1485977434"/>
    <x v="0"/>
    <x v="78"/>
    <b v="0"/>
    <x v="3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n v="1435383457"/>
    <x v="0"/>
    <x v="81"/>
    <b v="0"/>
    <x v="3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n v="1407299015"/>
    <x v="0"/>
    <x v="78"/>
    <b v="0"/>
    <x v="3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n v="1467736477"/>
    <x v="0"/>
    <x v="81"/>
    <b v="0"/>
    <x v="3"/>
    <n v="6.8999999999999997E-4"/>
    <n v="69"/>
    <x v="0"/>
    <x v="3"/>
    <x v="189"/>
    <x v="189"/>
  </r>
  <r>
    <n v="190"/>
    <s v="REGIONRAT, the movie"/>
    <s v="Because hope can be a 4 letter word"/>
    <x v="14"/>
    <x v="155"/>
    <x v="2"/>
    <s v="US"/>
    <s v="USD"/>
    <x v="190"/>
    <n v="1465227446"/>
    <x v="0"/>
    <x v="29"/>
    <b v="0"/>
    <x v="3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n v="1440326138"/>
    <x v="0"/>
    <x v="83"/>
    <b v="0"/>
    <x v="3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n v="1410980432"/>
    <x v="0"/>
    <x v="83"/>
    <b v="0"/>
    <x v="3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n v="1412029566"/>
    <x v="0"/>
    <x v="78"/>
    <b v="0"/>
    <x v="3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n v="1452124531"/>
    <x v="0"/>
    <x v="83"/>
    <b v="0"/>
    <x v="3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n v="1431360332"/>
    <x v="0"/>
    <x v="78"/>
    <b v="0"/>
    <x v="3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n v="1442062898"/>
    <x v="0"/>
    <x v="10"/>
    <b v="0"/>
    <x v="3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n v="1483734100"/>
    <x v="0"/>
    <x v="22"/>
    <b v="0"/>
    <x v="3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n v="1409908322"/>
    <x v="0"/>
    <x v="79"/>
    <b v="0"/>
    <x v="3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n v="1470106702"/>
    <x v="0"/>
    <x v="78"/>
    <b v="0"/>
    <x v="3"/>
    <n v="0"/>
    <n v="0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s v="US"/>
    <s v="USD"/>
    <x v="200"/>
    <n v="1408154403"/>
    <x v="0"/>
    <x v="59"/>
    <b v="0"/>
    <x v="3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n v="1421696329"/>
    <x v="0"/>
    <x v="63"/>
    <b v="0"/>
    <x v="3"/>
    <n v="0.58461538461538465"/>
    <n v="54.285714285714285"/>
    <x v="0"/>
    <x v="3"/>
    <x v="201"/>
    <x v="201"/>
  </r>
  <r>
    <n v="202"/>
    <s v="Modern Gangsters"/>
    <s v="new web series created by jonney terry"/>
    <x v="12"/>
    <x v="117"/>
    <x v="2"/>
    <s v="US"/>
    <s v="USD"/>
    <x v="202"/>
    <n v="1441750564"/>
    <x v="0"/>
    <x v="78"/>
    <b v="0"/>
    <x v="3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n v="1417378864"/>
    <x v="0"/>
    <x v="22"/>
    <b v="0"/>
    <x v="3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n v="1467727203"/>
    <x v="0"/>
    <x v="86"/>
    <b v="0"/>
    <x v="3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n v="1441120222"/>
    <x v="0"/>
    <x v="57"/>
    <b v="0"/>
    <x v="3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s v="US"/>
    <s v="USD"/>
    <x v="206"/>
    <n v="1468627583"/>
    <x v="0"/>
    <x v="78"/>
    <b v="0"/>
    <x v="3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n v="1417754638"/>
    <x v="0"/>
    <x v="62"/>
    <b v="0"/>
    <x v="3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n v="1416127967"/>
    <x v="0"/>
    <x v="78"/>
    <b v="0"/>
    <x v="3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n v="1433974135"/>
    <x v="0"/>
    <x v="78"/>
    <b v="0"/>
    <x v="3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n v="1441157592"/>
    <x v="0"/>
    <x v="51"/>
    <b v="0"/>
    <x v="3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n v="1440042617"/>
    <x v="0"/>
    <x v="8"/>
    <b v="0"/>
    <x v="3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n v="1455656920"/>
    <x v="0"/>
    <x v="29"/>
    <b v="0"/>
    <x v="3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n v="1437142547"/>
    <x v="0"/>
    <x v="29"/>
    <b v="0"/>
    <x v="3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n v="1420471349"/>
    <x v="0"/>
    <x v="29"/>
    <b v="0"/>
    <x v="3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n v="1452058282"/>
    <x v="0"/>
    <x v="29"/>
    <b v="0"/>
    <x v="3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n v="1425423637"/>
    <x v="0"/>
    <x v="87"/>
    <b v="0"/>
    <x v="3"/>
    <n v="0.55698440000000005"/>
    <n v="331.53833333333336"/>
    <x v="0"/>
    <x v="3"/>
    <x v="216"/>
    <x v="216"/>
  </r>
  <r>
    <n v="217"/>
    <s v="Bitch"/>
    <s v="A roadmovie by paw"/>
    <x v="57"/>
    <x v="172"/>
    <x v="2"/>
    <s v="SE"/>
    <s v="SEK"/>
    <x v="217"/>
    <n v="1417101749"/>
    <x v="0"/>
    <x v="44"/>
    <b v="0"/>
    <x v="3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n v="1426518289"/>
    <x v="0"/>
    <x v="29"/>
    <b v="0"/>
    <x v="3"/>
    <n v="0.02"/>
    <n v="100"/>
    <x v="0"/>
    <x v="3"/>
    <x v="218"/>
    <x v="218"/>
  </r>
  <r>
    <n v="219"/>
    <s v="True Colors"/>
    <s v="An hour-long pilot about a group of suburban LGBT teens coming of age in the early 90's."/>
    <x v="63"/>
    <x v="174"/>
    <x v="2"/>
    <s v="US"/>
    <s v="USD"/>
    <x v="219"/>
    <n v="1456732225"/>
    <x v="0"/>
    <x v="88"/>
    <b v="0"/>
    <x v="3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n v="1436542030"/>
    <x v="0"/>
    <x v="83"/>
    <b v="0"/>
    <x v="3"/>
    <n v="7.1999999999999998E-3"/>
    <n v="120"/>
    <x v="0"/>
    <x v="3"/>
    <x v="220"/>
    <x v="220"/>
  </r>
  <r>
    <n v="221"/>
    <s v="Archetypes"/>
    <s v="Film about Schizophrenia with Surreal Twists!"/>
    <x v="63"/>
    <x v="117"/>
    <x v="2"/>
    <s v="US"/>
    <s v="USD"/>
    <x v="221"/>
    <n v="1422389164"/>
    <x v="0"/>
    <x v="78"/>
    <b v="0"/>
    <x v="3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n v="1422383318"/>
    <x v="0"/>
    <x v="84"/>
    <b v="0"/>
    <x v="3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n v="1461287350"/>
    <x v="0"/>
    <x v="78"/>
    <b v="0"/>
    <x v="3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n v="1431322726"/>
    <x v="0"/>
    <x v="78"/>
    <b v="0"/>
    <x v="3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n v="1457564654"/>
    <x v="0"/>
    <x v="78"/>
    <b v="0"/>
    <x v="3"/>
    <n v="0"/>
    <n v="0"/>
    <x v="0"/>
    <x v="3"/>
    <x v="225"/>
    <x v="225"/>
  </r>
  <r>
    <n v="226"/>
    <s v="MAGGIE Film"/>
    <s v="A TRUE STORY OF DOMESTIC VILOLENCE THAT SEEKS TO OFFER THE VIEWER OUTLEST OF SUPPORT."/>
    <x v="88"/>
    <x v="156"/>
    <x v="2"/>
    <s v="GB"/>
    <s v="GBP"/>
    <x v="226"/>
    <n v="1428854344"/>
    <x v="0"/>
    <x v="84"/>
    <b v="0"/>
    <x v="3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n v="1433885241"/>
    <x v="0"/>
    <x v="78"/>
    <b v="0"/>
    <x v="3"/>
    <n v="0"/>
    <n v="0"/>
    <x v="0"/>
    <x v="3"/>
    <x v="227"/>
    <x v="227"/>
  </r>
  <r>
    <n v="228"/>
    <s v="Facets of a Geek life"/>
    <s v="I am making a film from one one of my books called facets of a Geek life."/>
    <x v="6"/>
    <x v="117"/>
    <x v="2"/>
    <s v="GB"/>
    <s v="GBP"/>
    <x v="228"/>
    <n v="1427992105"/>
    <x v="0"/>
    <x v="78"/>
    <b v="0"/>
    <x v="3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n v="1452810297"/>
    <x v="0"/>
    <x v="78"/>
    <b v="0"/>
    <x v="3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n v="1430851151"/>
    <x v="0"/>
    <x v="84"/>
    <b v="0"/>
    <x v="3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n v="1449183651"/>
    <x v="0"/>
    <x v="78"/>
    <b v="0"/>
    <x v="3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n v="1422474546"/>
    <x v="0"/>
    <x v="63"/>
    <b v="0"/>
    <x v="3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n v="1472593972"/>
    <x v="0"/>
    <x v="78"/>
    <b v="0"/>
    <x v="3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n v="1431391859"/>
    <x v="0"/>
    <x v="81"/>
    <b v="0"/>
    <x v="3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n v="1433886497"/>
    <x v="0"/>
    <x v="78"/>
    <b v="0"/>
    <x v="3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n v="1447380099"/>
    <x v="0"/>
    <x v="78"/>
    <b v="0"/>
    <x v="3"/>
    <n v="0"/>
    <n v="0"/>
    <x v="0"/>
    <x v="3"/>
    <x v="236"/>
    <x v="236"/>
  </r>
  <r>
    <n v="237"/>
    <s v="Making The Choice"/>
    <s v="Making The Choice is a christian short film series."/>
    <x v="36"/>
    <x v="155"/>
    <x v="2"/>
    <s v="US"/>
    <s v="USD"/>
    <x v="237"/>
    <n v="1452261069"/>
    <x v="0"/>
    <x v="29"/>
    <b v="0"/>
    <x v="3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n v="1481324760"/>
    <x v="0"/>
    <x v="78"/>
    <b v="0"/>
    <x v="3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n v="1445308730"/>
    <x v="0"/>
    <x v="81"/>
    <b v="0"/>
    <x v="3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n v="1363885211"/>
    <x v="1"/>
    <x v="89"/>
    <b v="1"/>
    <x v="4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n v="1415292304"/>
    <x v="1"/>
    <x v="90"/>
    <b v="1"/>
    <x v="4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n v="1321357790"/>
    <x v="1"/>
    <x v="91"/>
    <b v="1"/>
    <x v="4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n v="1390439304"/>
    <x v="1"/>
    <x v="92"/>
    <b v="1"/>
    <x v="4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n v="1265269559"/>
    <x v="1"/>
    <x v="87"/>
    <b v="1"/>
    <x v="4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n v="1342487785"/>
    <x v="1"/>
    <x v="93"/>
    <b v="1"/>
    <x v="4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n v="1288341805"/>
    <x v="1"/>
    <x v="94"/>
    <b v="1"/>
    <x v="4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n v="1284042614"/>
    <x v="1"/>
    <x v="95"/>
    <b v="1"/>
    <x v="4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n v="1322073309"/>
    <x v="1"/>
    <x v="96"/>
    <b v="1"/>
    <x v="4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n v="1275603020"/>
    <x v="1"/>
    <x v="97"/>
    <b v="1"/>
    <x v="4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n v="1367933691"/>
    <x v="1"/>
    <x v="98"/>
    <b v="1"/>
    <x v="4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n v="1334429646"/>
    <x v="1"/>
    <x v="99"/>
    <b v="1"/>
    <x v="4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n v="1269878058"/>
    <x v="1"/>
    <x v="52"/>
    <b v="1"/>
    <x v="4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n v="1326728235"/>
    <x v="1"/>
    <x v="63"/>
    <b v="1"/>
    <x v="4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n v="1442443910"/>
    <x v="1"/>
    <x v="100"/>
    <b v="1"/>
    <x v="4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n v="1297687082"/>
    <x v="1"/>
    <x v="101"/>
    <b v="1"/>
    <x v="4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n v="1360866467"/>
    <x v="1"/>
    <x v="102"/>
    <b v="1"/>
    <x v="4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n v="1461078162"/>
    <x v="1"/>
    <x v="103"/>
    <b v="1"/>
    <x v="4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n v="1305767666"/>
    <x v="1"/>
    <x v="104"/>
    <b v="1"/>
    <x v="4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n v="1425922969"/>
    <x v="1"/>
    <x v="105"/>
    <b v="1"/>
    <x v="4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n v="1275415679"/>
    <x v="1"/>
    <x v="106"/>
    <b v="1"/>
    <x v="4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s v="US"/>
    <s v="USD"/>
    <x v="261"/>
    <n v="1334783704"/>
    <x v="1"/>
    <x v="107"/>
    <b v="1"/>
    <x v="4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s v="US"/>
    <s v="USD"/>
    <x v="262"/>
    <n v="1294811828"/>
    <x v="1"/>
    <x v="108"/>
    <b v="1"/>
    <x v="4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n v="1346194494"/>
    <x v="1"/>
    <x v="109"/>
    <b v="1"/>
    <x v="4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n v="1334155995"/>
    <x v="1"/>
    <x v="110"/>
    <b v="1"/>
    <x v="4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n v="1269928430"/>
    <x v="1"/>
    <x v="6"/>
    <b v="1"/>
    <x v="4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n v="1264565507"/>
    <x v="1"/>
    <x v="17"/>
    <b v="1"/>
    <x v="4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n v="1401101499"/>
    <x v="1"/>
    <x v="111"/>
    <b v="1"/>
    <x v="4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n v="1316749178"/>
    <x v="1"/>
    <x v="112"/>
    <b v="1"/>
    <x v="4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n v="1485146622"/>
    <x v="1"/>
    <x v="113"/>
    <b v="1"/>
    <x v="4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n v="1301950070"/>
    <x v="1"/>
    <x v="42"/>
    <b v="1"/>
    <x v="4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n v="1386123861"/>
    <x v="1"/>
    <x v="114"/>
    <b v="1"/>
    <x v="4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n v="1267220191"/>
    <x v="1"/>
    <x v="71"/>
    <b v="1"/>
    <x v="4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n v="1307102266"/>
    <x v="1"/>
    <x v="115"/>
    <b v="1"/>
    <x v="4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n v="1330638829"/>
    <x v="1"/>
    <x v="116"/>
    <b v="1"/>
    <x v="4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n v="1349916366"/>
    <x v="1"/>
    <x v="117"/>
    <b v="1"/>
    <x v="4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n v="1330394274"/>
    <x v="1"/>
    <x v="95"/>
    <b v="1"/>
    <x v="4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n v="1429824219"/>
    <x v="1"/>
    <x v="118"/>
    <b v="1"/>
    <x v="4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n v="1347411539"/>
    <x v="1"/>
    <x v="119"/>
    <b v="1"/>
    <x v="4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n v="1485237096"/>
    <x v="1"/>
    <x v="120"/>
    <b v="1"/>
    <x v="4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n v="1397571035"/>
    <x v="1"/>
    <x v="121"/>
    <b v="1"/>
    <x v="4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n v="1242532513"/>
    <x v="1"/>
    <x v="1"/>
    <b v="1"/>
    <x v="4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n v="1263679492"/>
    <x v="1"/>
    <x v="122"/>
    <b v="1"/>
    <x v="4"/>
    <n v="1.0118888888888888"/>
    <n v="254.38547486033519"/>
    <x v="0"/>
    <x v="4"/>
    <x v="282"/>
    <x v="282"/>
  </r>
  <r>
    <n v="283"/>
    <s v="SOLE SURVIVOR"/>
    <s v="What is the impact of survivorship on the human condition?"/>
    <x v="102"/>
    <x v="221"/>
    <x v="0"/>
    <s v="US"/>
    <s v="USD"/>
    <x v="283"/>
    <n v="1305219744"/>
    <x v="1"/>
    <x v="91"/>
    <b v="1"/>
    <x v="4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n v="1325007780"/>
    <x v="1"/>
    <x v="123"/>
    <b v="1"/>
    <x v="4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n v="1377022128"/>
    <x v="1"/>
    <x v="124"/>
    <b v="1"/>
    <x v="4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n v="1360352124"/>
    <x v="1"/>
    <x v="125"/>
    <b v="1"/>
    <x v="4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s v="US"/>
    <s v="USD"/>
    <x v="287"/>
    <n v="1349160018"/>
    <x v="1"/>
    <x v="126"/>
    <b v="1"/>
    <x v="4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n v="1337659393"/>
    <x v="1"/>
    <x v="127"/>
    <b v="1"/>
    <x v="4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n v="1380797834"/>
    <x v="1"/>
    <x v="128"/>
    <b v="1"/>
    <x v="4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n v="1292316697"/>
    <x v="1"/>
    <x v="129"/>
    <b v="1"/>
    <x v="4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n v="1365791246"/>
    <x v="1"/>
    <x v="130"/>
    <b v="1"/>
    <x v="4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n v="1317064599"/>
    <x v="1"/>
    <x v="131"/>
    <b v="1"/>
    <x v="4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n v="1395417714"/>
    <x v="1"/>
    <x v="132"/>
    <b v="1"/>
    <x v="4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n v="1276480894"/>
    <x v="1"/>
    <x v="133"/>
    <b v="1"/>
    <x v="4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n v="1378080409"/>
    <x v="1"/>
    <x v="134"/>
    <b v="1"/>
    <x v="4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n v="1344857083"/>
    <x v="1"/>
    <x v="135"/>
    <b v="1"/>
    <x v="4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n v="1427390901"/>
    <x v="1"/>
    <x v="136"/>
    <b v="1"/>
    <x v="4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s v="US"/>
    <s v="USD"/>
    <x v="298"/>
    <n v="1394536048"/>
    <x v="1"/>
    <x v="137"/>
    <b v="1"/>
    <x v="4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n v="1287379460"/>
    <x v="1"/>
    <x v="138"/>
    <b v="1"/>
    <x v="4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n v="1301007738"/>
    <x v="1"/>
    <x v="139"/>
    <b v="1"/>
    <x v="4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n v="1360258935"/>
    <x v="1"/>
    <x v="140"/>
    <b v="1"/>
    <x v="4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n v="1327523638"/>
    <x v="1"/>
    <x v="52"/>
    <b v="1"/>
    <x v="4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n v="1336009346"/>
    <x v="1"/>
    <x v="141"/>
    <b v="1"/>
    <x v="4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n v="1343096197"/>
    <x v="1"/>
    <x v="142"/>
    <b v="1"/>
    <x v="4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s v="US"/>
    <s v="USD"/>
    <x v="305"/>
    <n v="1328800049"/>
    <x v="1"/>
    <x v="143"/>
    <b v="1"/>
    <x v="4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n v="1362081933"/>
    <x v="1"/>
    <x v="144"/>
    <b v="1"/>
    <x v="4"/>
    <n v="2.9289999999999998"/>
    <n v="36.612499999999997"/>
    <x v="0"/>
    <x v="4"/>
    <x v="306"/>
    <x v="306"/>
  </r>
  <r>
    <n v="307"/>
    <s v="Grammar Revolution"/>
    <s v="Why is grammar important?"/>
    <x v="29"/>
    <x v="244"/>
    <x v="0"/>
    <s v="US"/>
    <s v="USD"/>
    <x v="307"/>
    <n v="1357684801"/>
    <x v="1"/>
    <x v="145"/>
    <b v="1"/>
    <x v="4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n v="1295887210"/>
    <x v="1"/>
    <x v="91"/>
    <b v="1"/>
    <x v="4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n v="1344880934"/>
    <x v="1"/>
    <x v="146"/>
    <b v="1"/>
    <x v="4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n v="1317788623"/>
    <x v="1"/>
    <x v="17"/>
    <b v="1"/>
    <x v="4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n v="1321852592"/>
    <x v="1"/>
    <x v="3"/>
    <b v="1"/>
    <x v="4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n v="1363381432"/>
    <x v="1"/>
    <x v="96"/>
    <b v="1"/>
    <x v="4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n v="1277702894"/>
    <x v="1"/>
    <x v="147"/>
    <b v="1"/>
    <x v="4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n v="1359575988"/>
    <x v="1"/>
    <x v="148"/>
    <b v="1"/>
    <x v="4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n v="1343068334"/>
    <x v="1"/>
    <x v="149"/>
    <b v="1"/>
    <x v="4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n v="1415398197"/>
    <x v="1"/>
    <x v="150"/>
    <b v="1"/>
    <x v="4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n v="1384186483"/>
    <x v="1"/>
    <x v="151"/>
    <b v="1"/>
    <x v="4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n v="1361753751"/>
    <x v="1"/>
    <x v="4"/>
    <b v="1"/>
    <x v="4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n v="1257538029"/>
    <x v="1"/>
    <x v="13"/>
    <b v="1"/>
    <x v="4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n v="1448284433"/>
    <x v="1"/>
    <x v="150"/>
    <b v="1"/>
    <x v="4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n v="1475577786"/>
    <x v="1"/>
    <x v="152"/>
    <b v="1"/>
    <x v="4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n v="1460554848"/>
    <x v="1"/>
    <x v="153"/>
    <b v="1"/>
    <x v="4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n v="1479886966"/>
    <x v="1"/>
    <x v="6"/>
    <b v="1"/>
    <x v="4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n v="1435590108"/>
    <x v="1"/>
    <x v="141"/>
    <b v="1"/>
    <x v="4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n v="1479184233"/>
    <x v="1"/>
    <x v="154"/>
    <b v="1"/>
    <x v="4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n v="1486625606"/>
    <x v="1"/>
    <x v="155"/>
    <b v="1"/>
    <x v="4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n v="1424669929"/>
    <x v="1"/>
    <x v="69"/>
    <b v="1"/>
    <x v="4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n v="1443739388"/>
    <x v="1"/>
    <x v="156"/>
    <b v="1"/>
    <x v="4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n v="1444821127"/>
    <x v="1"/>
    <x v="157"/>
    <b v="1"/>
    <x v="4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n v="1366028563"/>
    <x v="1"/>
    <x v="158"/>
    <b v="1"/>
    <x v="4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n v="1463493434"/>
    <x v="1"/>
    <x v="159"/>
    <b v="1"/>
    <x v="4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n v="1442420377"/>
    <x v="1"/>
    <x v="160"/>
    <b v="1"/>
    <x v="4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n v="1457450191"/>
    <x v="1"/>
    <x v="161"/>
    <b v="1"/>
    <x v="4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n v="1428423757"/>
    <x v="1"/>
    <x v="50"/>
    <b v="1"/>
    <x v="4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n v="1428428515"/>
    <x v="1"/>
    <x v="144"/>
    <b v="1"/>
    <x v="4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n v="1444832318"/>
    <x v="1"/>
    <x v="131"/>
    <b v="1"/>
    <x v="4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n v="1423710308"/>
    <x v="1"/>
    <x v="162"/>
    <b v="1"/>
    <x v="4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n v="1468001290"/>
    <x v="1"/>
    <x v="163"/>
    <b v="1"/>
    <x v="4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n v="1427739268"/>
    <x v="1"/>
    <x v="30"/>
    <b v="1"/>
    <x v="4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n v="1486397007"/>
    <x v="1"/>
    <x v="164"/>
    <b v="1"/>
    <x v="4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n v="1410555998"/>
    <x v="1"/>
    <x v="165"/>
    <b v="1"/>
    <x v="4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n v="1459363465"/>
    <x v="1"/>
    <x v="166"/>
    <b v="1"/>
    <x v="4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n v="1413308545"/>
    <x v="1"/>
    <x v="167"/>
    <b v="1"/>
    <x v="4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n v="1429312694"/>
    <x v="1"/>
    <x v="168"/>
    <b v="1"/>
    <x v="4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n v="1429569590"/>
    <x v="1"/>
    <x v="122"/>
    <b v="1"/>
    <x v="4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n v="1442232021"/>
    <x v="1"/>
    <x v="101"/>
    <b v="1"/>
    <x v="4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n v="1444910009"/>
    <x v="1"/>
    <x v="169"/>
    <b v="1"/>
    <x v="4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n v="1437573916"/>
    <x v="1"/>
    <x v="46"/>
    <b v="1"/>
    <x v="4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n v="1485345508"/>
    <x v="1"/>
    <x v="157"/>
    <b v="1"/>
    <x v="4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n v="1470274509"/>
    <x v="1"/>
    <x v="170"/>
    <b v="1"/>
    <x v="4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n v="1456614554"/>
    <x v="1"/>
    <x v="171"/>
    <b v="1"/>
    <x v="4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n v="1410148868"/>
    <x v="1"/>
    <x v="172"/>
    <b v="1"/>
    <x v="4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n v="1445367619"/>
    <x v="1"/>
    <x v="173"/>
    <b v="1"/>
    <x v="4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n v="1457553121"/>
    <x v="1"/>
    <x v="60"/>
    <b v="1"/>
    <x v="4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s v="US"/>
    <s v="USD"/>
    <x v="355"/>
    <n v="1414738994"/>
    <x v="1"/>
    <x v="111"/>
    <b v="1"/>
    <x v="4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s v="US"/>
    <s v="USD"/>
    <x v="356"/>
    <n v="1455563793"/>
    <x v="1"/>
    <x v="174"/>
    <b v="1"/>
    <x v="4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n v="1426396797"/>
    <x v="1"/>
    <x v="175"/>
    <b v="1"/>
    <x v="4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n v="1463517521"/>
    <x v="1"/>
    <x v="176"/>
    <b v="1"/>
    <x v="4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n v="1414028490"/>
    <x v="1"/>
    <x v="177"/>
    <b v="1"/>
    <x v="4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n v="1433799180"/>
    <x v="0"/>
    <x v="45"/>
    <b v="1"/>
    <x v="4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n v="1414108906"/>
    <x v="0"/>
    <x v="178"/>
    <b v="1"/>
    <x v="4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n v="1405573391"/>
    <x v="0"/>
    <x v="48"/>
    <b v="1"/>
    <x v="4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n v="1268934736"/>
    <x v="0"/>
    <x v="55"/>
    <b v="1"/>
    <x v="4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n v="1400704672"/>
    <x v="0"/>
    <x v="116"/>
    <b v="1"/>
    <x v="4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n v="1391005999"/>
    <x v="0"/>
    <x v="71"/>
    <b v="1"/>
    <x v="4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n v="1334948518"/>
    <x v="0"/>
    <x v="179"/>
    <b v="1"/>
    <x v="4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n v="1363960278"/>
    <x v="0"/>
    <x v="46"/>
    <b v="1"/>
    <x v="4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n v="1423405922"/>
    <x v="0"/>
    <x v="180"/>
    <b v="1"/>
    <x v="4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n v="1324041269"/>
    <x v="0"/>
    <x v="157"/>
    <b v="1"/>
    <x v="4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n v="1481137500"/>
    <x v="0"/>
    <x v="68"/>
    <b v="1"/>
    <x v="4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n v="1355855139"/>
    <x v="0"/>
    <x v="181"/>
    <b v="1"/>
    <x v="4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x v="308"/>
    <x v="0"/>
    <s v="GB"/>
    <s v="GBP"/>
    <x v="372"/>
    <n v="1456408244"/>
    <x v="0"/>
    <x v="82"/>
    <b v="1"/>
    <x v="4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n v="1340056398"/>
    <x v="0"/>
    <x v="30"/>
    <b v="1"/>
    <x v="4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n v="1312320031"/>
    <x v="0"/>
    <x v="49"/>
    <b v="1"/>
    <x v="4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n v="1390088311"/>
    <x v="0"/>
    <x v="25"/>
    <b v="1"/>
    <x v="4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n v="1469443916"/>
    <x v="0"/>
    <x v="53"/>
    <b v="1"/>
    <x v="4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n v="1444888868"/>
    <x v="0"/>
    <x v="182"/>
    <b v="1"/>
    <x v="4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n v="1451655808"/>
    <x v="0"/>
    <x v="183"/>
    <b v="1"/>
    <x v="4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n v="1332174672"/>
    <x v="0"/>
    <x v="184"/>
    <b v="1"/>
    <x v="4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n v="1451409392"/>
    <x v="0"/>
    <x v="72"/>
    <b v="1"/>
    <x v="4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n v="1340642717"/>
    <x v="0"/>
    <x v="140"/>
    <b v="1"/>
    <x v="4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n v="1345741300"/>
    <x v="0"/>
    <x v="19"/>
    <b v="1"/>
    <x v="4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n v="1398480559"/>
    <x v="0"/>
    <x v="53"/>
    <b v="1"/>
    <x v="4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n v="1417977947"/>
    <x v="0"/>
    <x v="185"/>
    <b v="1"/>
    <x v="4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n v="1413986501"/>
    <x v="0"/>
    <x v="186"/>
    <b v="1"/>
    <x v="4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n v="1437950991"/>
    <x v="0"/>
    <x v="62"/>
    <b v="1"/>
    <x v="4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n v="1436976858"/>
    <x v="0"/>
    <x v="187"/>
    <b v="1"/>
    <x v="4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n v="1467078580"/>
    <x v="0"/>
    <x v="26"/>
    <b v="1"/>
    <x v="4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n v="1391477450"/>
    <x v="0"/>
    <x v="188"/>
    <b v="1"/>
    <x v="4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n v="1429318372"/>
    <x v="0"/>
    <x v="25"/>
    <b v="1"/>
    <x v="4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n v="1321578051"/>
    <x v="0"/>
    <x v="189"/>
    <b v="1"/>
    <x v="4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n v="1312823571"/>
    <x v="0"/>
    <x v="190"/>
    <b v="1"/>
    <x v="4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n v="1378746052"/>
    <x v="0"/>
    <x v="191"/>
    <b v="1"/>
    <x v="4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n v="1455737882"/>
    <x v="0"/>
    <x v="133"/>
    <b v="1"/>
    <x v="4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n v="1332452960"/>
    <x v="0"/>
    <x v="192"/>
    <b v="1"/>
    <x v="4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n v="1340372006"/>
    <x v="0"/>
    <x v="193"/>
    <b v="1"/>
    <x v="4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n v="1279651084"/>
    <x v="0"/>
    <x v="194"/>
    <b v="1"/>
    <x v="4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n v="1426446126"/>
    <x v="0"/>
    <x v="85"/>
    <b v="1"/>
    <x v="4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n v="1479070867"/>
    <x v="0"/>
    <x v="195"/>
    <b v="1"/>
    <x v="4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n v="1397661347"/>
    <x v="0"/>
    <x v="95"/>
    <b v="1"/>
    <x v="4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n v="1310155970"/>
    <x v="0"/>
    <x v="196"/>
    <b v="1"/>
    <x v="4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n v="1444913817"/>
    <x v="0"/>
    <x v="68"/>
    <b v="1"/>
    <x v="4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n v="1308900441"/>
    <x v="0"/>
    <x v="16"/>
    <b v="1"/>
    <x v="4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n v="1389107062"/>
    <x v="0"/>
    <x v="197"/>
    <b v="1"/>
    <x v="4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s v="US"/>
    <s v="USD"/>
    <x v="405"/>
    <n v="1391479339"/>
    <x v="0"/>
    <x v="165"/>
    <b v="1"/>
    <x v="4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n v="1301975637"/>
    <x v="0"/>
    <x v="2"/>
    <b v="1"/>
    <x v="4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n v="1316552050"/>
    <x v="0"/>
    <x v="19"/>
    <b v="1"/>
    <x v="4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n v="1380217190"/>
    <x v="0"/>
    <x v="44"/>
    <b v="1"/>
    <x v="4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n v="1466628144"/>
    <x v="0"/>
    <x v="41"/>
    <b v="1"/>
    <x v="4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n v="1429486397"/>
    <x v="0"/>
    <x v="63"/>
    <b v="1"/>
    <x v="4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n v="1384920804"/>
    <x v="0"/>
    <x v="198"/>
    <b v="1"/>
    <x v="4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n v="1341856178"/>
    <x v="0"/>
    <x v="165"/>
    <b v="1"/>
    <x v="4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n v="1340139811"/>
    <x v="0"/>
    <x v="199"/>
    <b v="1"/>
    <x v="4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n v="1378949465"/>
    <x v="0"/>
    <x v="200"/>
    <b v="1"/>
    <x v="4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n v="1411417602"/>
    <x v="0"/>
    <x v="64"/>
    <b v="1"/>
    <x v="4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n v="1389259831"/>
    <x v="0"/>
    <x v="20"/>
    <b v="1"/>
    <x v="4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n v="1364426260"/>
    <x v="0"/>
    <x v="47"/>
    <b v="1"/>
    <x v="4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n v="1435041997"/>
    <x v="0"/>
    <x v="201"/>
    <b v="1"/>
    <x v="4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n v="1367352787"/>
    <x v="0"/>
    <x v="196"/>
    <b v="1"/>
    <x v="4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n v="1392183631"/>
    <x v="0"/>
    <x v="83"/>
    <b v="0"/>
    <x v="5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n v="1434973656"/>
    <x v="0"/>
    <x v="79"/>
    <b v="0"/>
    <x v="5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n v="1407824097"/>
    <x v="0"/>
    <x v="8"/>
    <b v="0"/>
    <x v="5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n v="1367878430"/>
    <x v="0"/>
    <x v="62"/>
    <b v="0"/>
    <x v="5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n v="1327568499"/>
    <x v="0"/>
    <x v="81"/>
    <b v="0"/>
    <x v="5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n v="1443472804"/>
    <x v="0"/>
    <x v="84"/>
    <b v="0"/>
    <x v="5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n v="1454259914"/>
    <x v="0"/>
    <x v="22"/>
    <b v="0"/>
    <x v="5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n v="1444340940"/>
    <x v="0"/>
    <x v="78"/>
    <b v="0"/>
    <x v="5"/>
    <n v="0"/>
    <n v="0"/>
    <x v="0"/>
    <x v="5"/>
    <x v="427"/>
    <x v="427"/>
  </r>
  <r>
    <n v="428"/>
    <s v="Little Clay Bible - Zacchaeus"/>
    <s v="Fresh, fun, entertaining Bible stories on YouTube, stop-motion style."/>
    <x v="14"/>
    <x v="362"/>
    <x v="2"/>
    <s v="US"/>
    <s v="USD"/>
    <x v="428"/>
    <n v="1400523845"/>
    <x v="0"/>
    <x v="62"/>
    <b v="0"/>
    <x v="5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n v="1252964282"/>
    <x v="0"/>
    <x v="78"/>
    <b v="0"/>
    <x v="5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n v="1377570867"/>
    <x v="0"/>
    <x v="81"/>
    <b v="0"/>
    <x v="5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n v="1465160083"/>
    <x v="0"/>
    <x v="22"/>
    <b v="0"/>
    <x v="5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n v="1440264381"/>
    <x v="0"/>
    <x v="22"/>
    <b v="0"/>
    <x v="5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n v="1439392022"/>
    <x v="0"/>
    <x v="78"/>
    <b v="0"/>
    <x v="5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n v="1383076902"/>
    <x v="0"/>
    <x v="84"/>
    <b v="0"/>
    <x v="5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n v="1376502980"/>
    <x v="0"/>
    <x v="83"/>
    <b v="0"/>
    <x v="5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n v="1372668113"/>
    <x v="0"/>
    <x v="78"/>
    <b v="0"/>
    <x v="5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n v="1470728326"/>
    <x v="0"/>
    <x v="78"/>
    <b v="0"/>
    <x v="5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n v="1445235358"/>
    <x v="0"/>
    <x v="202"/>
    <b v="0"/>
    <x v="5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n v="1412705818"/>
    <x v="0"/>
    <x v="78"/>
    <b v="0"/>
    <x v="5"/>
    <n v="0"/>
    <n v="0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s v="US"/>
    <s v="USD"/>
    <x v="440"/>
    <n v="1456270753"/>
    <x v="0"/>
    <x v="29"/>
    <b v="0"/>
    <x v="5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n v="1380826996"/>
    <x v="0"/>
    <x v="78"/>
    <b v="0"/>
    <x v="5"/>
    <n v="0"/>
    <n v="0"/>
    <x v="0"/>
    <x v="5"/>
    <x v="441"/>
    <x v="441"/>
  </r>
  <r>
    <n v="442"/>
    <s v="The Paranormal Idiot"/>
    <s v="Doomsday is here"/>
    <x v="73"/>
    <x v="368"/>
    <x v="2"/>
    <s v="US"/>
    <s v="USD"/>
    <x v="442"/>
    <n v="1421788783"/>
    <x v="0"/>
    <x v="57"/>
    <b v="0"/>
    <x v="5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n v="1389399701"/>
    <x v="0"/>
    <x v="84"/>
    <b v="0"/>
    <x v="5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n v="1324158361"/>
    <x v="0"/>
    <x v="29"/>
    <b v="0"/>
    <x v="5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n v="1430899375"/>
    <x v="0"/>
    <x v="84"/>
    <b v="0"/>
    <x v="5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n v="1422842420"/>
    <x v="0"/>
    <x v="38"/>
    <b v="0"/>
    <x v="5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n v="1361884763"/>
    <x v="0"/>
    <x v="29"/>
    <b v="0"/>
    <x v="5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n v="1398363095"/>
    <x v="0"/>
    <x v="80"/>
    <b v="0"/>
    <x v="5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n v="1379425085"/>
    <x v="0"/>
    <x v="81"/>
    <b v="0"/>
    <x v="5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n v="1389825800"/>
    <x v="0"/>
    <x v="63"/>
    <b v="0"/>
    <x v="5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n v="1388077791"/>
    <x v="0"/>
    <x v="78"/>
    <b v="0"/>
    <x v="5"/>
    <n v="0"/>
    <n v="0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s v="US"/>
    <s v="USD"/>
    <x v="452"/>
    <n v="1428944015"/>
    <x v="0"/>
    <x v="8"/>
    <b v="0"/>
    <x v="5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n v="1422992879"/>
    <x v="0"/>
    <x v="84"/>
    <b v="0"/>
    <x v="5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n v="1414343571"/>
    <x v="0"/>
    <x v="81"/>
    <b v="0"/>
    <x v="5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n v="1330733022"/>
    <x v="0"/>
    <x v="84"/>
    <b v="0"/>
    <x v="5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n v="1380559201"/>
    <x v="0"/>
    <x v="83"/>
    <b v="0"/>
    <x v="5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n v="1405621512"/>
    <x v="0"/>
    <x v="78"/>
    <b v="0"/>
    <x v="5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n v="1365958060"/>
    <x v="0"/>
    <x v="72"/>
    <b v="0"/>
    <x v="5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n v="1316013727"/>
    <x v="0"/>
    <x v="29"/>
    <b v="0"/>
    <x v="5"/>
    <n v="6.4102564102564103E-4"/>
    <n v="25"/>
    <x v="0"/>
    <x v="5"/>
    <x v="459"/>
    <x v="459"/>
  </r>
  <r>
    <n v="460"/>
    <s v="Darwin's Kiss"/>
    <s v="An animated web series about biological evolution gone haywire."/>
    <x v="0"/>
    <x v="379"/>
    <x v="2"/>
    <s v="US"/>
    <s v="USD"/>
    <x v="460"/>
    <n v="1398862875"/>
    <x v="0"/>
    <x v="84"/>
    <b v="0"/>
    <x v="5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n v="1368476367"/>
    <x v="0"/>
    <x v="78"/>
    <b v="0"/>
    <x v="5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n v="1307761341"/>
    <x v="0"/>
    <x v="78"/>
    <b v="0"/>
    <x v="5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n v="1311699753"/>
    <x v="0"/>
    <x v="202"/>
    <b v="0"/>
    <x v="5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n v="1461874935"/>
    <x v="0"/>
    <x v="29"/>
    <b v="0"/>
    <x v="5"/>
    <n v="9.9009900990099011E-4"/>
    <n v="1"/>
    <x v="0"/>
    <x v="5"/>
    <x v="464"/>
    <x v="464"/>
  </r>
  <r>
    <n v="465"/>
    <s v="&quot;Amp&quot; A Story About a Robot"/>
    <s v="&quot;Amp&quot; is a short film about a robot with needs."/>
    <x v="133"/>
    <x v="381"/>
    <x v="2"/>
    <s v="US"/>
    <s v="USD"/>
    <x v="465"/>
    <n v="1402455174"/>
    <x v="0"/>
    <x v="22"/>
    <b v="0"/>
    <x v="5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n v="1344465464"/>
    <x v="0"/>
    <x v="81"/>
    <b v="0"/>
    <x v="5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n v="1344961134"/>
    <x v="0"/>
    <x v="70"/>
    <b v="0"/>
    <x v="5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n v="1336795283"/>
    <x v="0"/>
    <x v="78"/>
    <b v="0"/>
    <x v="5"/>
    <n v="0"/>
    <n v="0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s v="GB"/>
    <s v="GBP"/>
    <x v="469"/>
    <n v="1404776724"/>
    <x v="0"/>
    <x v="78"/>
    <b v="0"/>
    <x v="5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n v="1385524889"/>
    <x v="0"/>
    <x v="84"/>
    <b v="0"/>
    <x v="5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n v="1394039979"/>
    <x v="0"/>
    <x v="203"/>
    <b v="0"/>
    <x v="5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n v="1406239718"/>
    <x v="0"/>
    <x v="81"/>
    <b v="0"/>
    <x v="5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n v="1408380319"/>
    <x v="0"/>
    <x v="25"/>
    <b v="0"/>
    <x v="5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n v="1484726029"/>
    <x v="0"/>
    <x v="29"/>
    <b v="0"/>
    <x v="5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n v="1428285843"/>
    <x v="0"/>
    <x v="78"/>
    <b v="0"/>
    <x v="5"/>
    <n v="0"/>
    <n v="0"/>
    <x v="0"/>
    <x v="5"/>
    <x v="475"/>
    <x v="475"/>
  </r>
  <r>
    <n v="476"/>
    <s v="Sight Word Music Videos"/>
    <s v="Animated Music Videos that teach kids how to read."/>
    <x v="135"/>
    <x v="387"/>
    <x v="2"/>
    <s v="US"/>
    <s v="USD"/>
    <x v="476"/>
    <n v="1398727441"/>
    <x v="0"/>
    <x v="204"/>
    <b v="0"/>
    <x v="5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n v="1332187334"/>
    <x v="0"/>
    <x v="78"/>
    <b v="0"/>
    <x v="5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n v="1425333109"/>
    <x v="0"/>
    <x v="78"/>
    <b v="0"/>
    <x v="5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n v="1411379235"/>
    <x v="0"/>
    <x v="165"/>
    <b v="0"/>
    <x v="5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n v="1373457615"/>
    <x v="0"/>
    <x v="205"/>
    <b v="0"/>
    <x v="5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n v="1347293289"/>
    <x v="0"/>
    <x v="64"/>
    <b v="0"/>
    <x v="5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n v="1458336690"/>
    <x v="0"/>
    <x v="29"/>
    <b v="0"/>
    <x v="5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n v="1354250672"/>
    <x v="0"/>
    <x v="206"/>
    <b v="0"/>
    <x v="5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n v="1443220372"/>
    <x v="0"/>
    <x v="202"/>
    <b v="0"/>
    <x v="5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n v="1366200499"/>
    <x v="0"/>
    <x v="207"/>
    <b v="0"/>
    <x v="5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n v="1399070239"/>
    <x v="0"/>
    <x v="29"/>
    <b v="0"/>
    <x v="5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n v="1477491394"/>
    <x v="0"/>
    <x v="78"/>
    <b v="0"/>
    <x v="5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n v="1481332700"/>
    <x v="0"/>
    <x v="78"/>
    <b v="0"/>
    <x v="5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n v="1323084816"/>
    <x v="0"/>
    <x v="83"/>
    <b v="0"/>
    <x v="5"/>
    <n v="2.8667813379201833E-3"/>
    <n v="71.666666666666671"/>
    <x v="0"/>
    <x v="5"/>
    <x v="489"/>
    <x v="489"/>
  </r>
  <r>
    <n v="490"/>
    <s v="PROJECT IS CANCELLED"/>
    <s v="Cancelled"/>
    <x v="28"/>
    <x v="117"/>
    <x v="2"/>
    <s v="US"/>
    <s v="USD"/>
    <x v="490"/>
    <n v="1343085285"/>
    <x v="0"/>
    <x v="78"/>
    <b v="0"/>
    <x v="5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n v="1451345699"/>
    <x v="0"/>
    <x v="78"/>
    <b v="0"/>
    <x v="5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n v="1471135830"/>
    <x v="0"/>
    <x v="78"/>
    <b v="0"/>
    <x v="5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n v="1429550738"/>
    <x v="0"/>
    <x v="78"/>
    <b v="0"/>
    <x v="5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n v="1402343765"/>
    <x v="0"/>
    <x v="83"/>
    <b v="0"/>
    <x v="5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n v="1434484305"/>
    <x v="0"/>
    <x v="78"/>
    <b v="0"/>
    <x v="5"/>
    <n v="0"/>
    <n v="0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n v="1386886874"/>
    <x v="0"/>
    <x v="29"/>
    <b v="0"/>
    <x v="5"/>
    <n v="1.6666666666666667E-5"/>
    <n v="1"/>
    <x v="0"/>
    <x v="5"/>
    <x v="496"/>
    <x v="496"/>
  </r>
  <r>
    <n v="497"/>
    <s v="Galaxy Probe Kids"/>
    <s v="live-action/animated series pilot."/>
    <x v="140"/>
    <x v="134"/>
    <x v="2"/>
    <s v="US"/>
    <s v="USD"/>
    <x v="497"/>
    <n v="1414889665"/>
    <x v="0"/>
    <x v="83"/>
    <b v="0"/>
    <x v="5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n v="1321035449"/>
    <x v="0"/>
    <x v="19"/>
    <b v="0"/>
    <x v="5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n v="1250630968"/>
    <x v="0"/>
    <x v="55"/>
    <b v="0"/>
    <x v="5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n v="1268255751"/>
    <x v="0"/>
    <x v="80"/>
    <b v="0"/>
    <x v="5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n v="1307597851"/>
    <x v="0"/>
    <x v="78"/>
    <b v="0"/>
    <x v="5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n v="1329484625"/>
    <x v="0"/>
    <x v="80"/>
    <b v="0"/>
    <x v="5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n v="1418906303"/>
    <x v="0"/>
    <x v="82"/>
    <b v="0"/>
    <x v="5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n v="1328916987"/>
    <x v="0"/>
    <x v="81"/>
    <b v="0"/>
    <x v="5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n v="1447122086"/>
    <x v="0"/>
    <x v="25"/>
    <b v="0"/>
    <x v="5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n v="1373548520"/>
    <x v="0"/>
    <x v="29"/>
    <b v="0"/>
    <x v="5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n v="1346799657"/>
    <x v="0"/>
    <x v="73"/>
    <b v="0"/>
    <x v="5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n v="1332808501"/>
    <x v="0"/>
    <x v="83"/>
    <b v="0"/>
    <x v="5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n v="1432912170"/>
    <x v="0"/>
    <x v="29"/>
    <b v="0"/>
    <x v="5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n v="1454213639"/>
    <x v="0"/>
    <x v="78"/>
    <b v="0"/>
    <x v="5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n v="1362640582"/>
    <x v="0"/>
    <x v="81"/>
    <b v="0"/>
    <x v="5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n v="1475776127"/>
    <x v="0"/>
    <x v="84"/>
    <b v="0"/>
    <x v="5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n v="1467387705"/>
    <x v="0"/>
    <x v="32"/>
    <b v="0"/>
    <x v="5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n v="1405003447"/>
    <x v="0"/>
    <x v="83"/>
    <b v="0"/>
    <x v="5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n v="1447933601"/>
    <x v="0"/>
    <x v="69"/>
    <b v="0"/>
    <x v="5"/>
    <n v="0.25413402061855672"/>
    <n v="725.02941176470586"/>
    <x v="0"/>
    <x v="5"/>
    <x v="515"/>
    <x v="515"/>
  </r>
  <r>
    <n v="516"/>
    <s v="Shipmates"/>
    <s v="A big brother style comedy animation series starring famous seafarers"/>
    <x v="10"/>
    <x v="117"/>
    <x v="2"/>
    <s v="GB"/>
    <s v="GBP"/>
    <x v="516"/>
    <n v="1427568080"/>
    <x v="0"/>
    <x v="78"/>
    <b v="0"/>
    <x v="5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n v="1483454761"/>
    <x v="0"/>
    <x v="83"/>
    <b v="0"/>
    <x v="5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n v="1438958824"/>
    <x v="0"/>
    <x v="78"/>
    <b v="0"/>
    <x v="5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n v="1352107421"/>
    <x v="0"/>
    <x v="16"/>
    <b v="0"/>
    <x v="5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n v="1447174261"/>
    <x v="0"/>
    <x v="69"/>
    <b v="1"/>
    <x v="6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n v="1475460819"/>
    <x v="0"/>
    <x v="66"/>
    <b v="1"/>
    <x v="6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n v="1456793925"/>
    <x v="0"/>
    <x v="162"/>
    <b v="1"/>
    <x v="6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n v="1440213076"/>
    <x v="0"/>
    <x v="87"/>
    <b v="1"/>
    <x v="6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n v="1462209169"/>
    <x v="0"/>
    <x v="208"/>
    <b v="1"/>
    <x v="6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n v="1406713041"/>
    <x v="0"/>
    <x v="8"/>
    <b v="1"/>
    <x v="6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n v="1436278344"/>
    <x v="0"/>
    <x v="23"/>
    <b v="1"/>
    <x v="6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n v="1484715366"/>
    <x v="0"/>
    <x v="150"/>
    <b v="1"/>
    <x v="6"/>
    <n v="1.0085"/>
    <n v="63.829113924050631"/>
    <x v="1"/>
    <x v="6"/>
    <x v="527"/>
    <x v="527"/>
  </r>
  <r>
    <n v="528"/>
    <s v="Devastated No Matter What"/>
    <s v="A Festival Backed Production of a Full-Length Play."/>
    <x v="146"/>
    <x v="414"/>
    <x v="0"/>
    <s v="US"/>
    <s v="USD"/>
    <x v="528"/>
    <n v="1433109907"/>
    <x v="0"/>
    <x v="209"/>
    <b v="1"/>
    <x v="6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n v="1482281094"/>
    <x v="0"/>
    <x v="59"/>
    <b v="1"/>
    <x v="6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n v="1433254268"/>
    <x v="0"/>
    <x v="60"/>
    <b v="1"/>
    <x v="6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n v="1478050429"/>
    <x v="0"/>
    <x v="162"/>
    <b v="1"/>
    <x v="6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n v="1460506208"/>
    <x v="0"/>
    <x v="210"/>
    <b v="1"/>
    <x v="6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n v="1461320765"/>
    <x v="0"/>
    <x v="57"/>
    <b v="1"/>
    <x v="6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n v="1443036470"/>
    <x v="0"/>
    <x v="53"/>
    <b v="1"/>
    <x v="6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n v="1481115905"/>
    <x v="0"/>
    <x v="211"/>
    <b v="1"/>
    <x v="6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n v="1435133807"/>
    <x v="0"/>
    <x v="70"/>
    <b v="1"/>
    <x v="6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n v="1444069591"/>
    <x v="0"/>
    <x v="211"/>
    <b v="1"/>
    <x v="6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n v="1460574263"/>
    <x v="0"/>
    <x v="65"/>
    <b v="1"/>
    <x v="6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n v="1465866707"/>
    <x v="0"/>
    <x v="9"/>
    <b v="1"/>
    <x v="6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n v="1420486606"/>
    <x v="0"/>
    <x v="29"/>
    <b v="0"/>
    <x v="7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n v="1443488834"/>
    <x v="0"/>
    <x v="29"/>
    <b v="0"/>
    <x v="7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n v="1457113316"/>
    <x v="0"/>
    <x v="29"/>
    <b v="0"/>
    <x v="7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n v="1412215962"/>
    <x v="0"/>
    <x v="84"/>
    <b v="0"/>
    <x v="7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n v="1465055160"/>
    <x v="0"/>
    <x v="84"/>
    <b v="0"/>
    <x v="7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n v="1444140789"/>
    <x v="0"/>
    <x v="69"/>
    <b v="0"/>
    <x v="7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n v="1441209715"/>
    <x v="0"/>
    <x v="84"/>
    <b v="0"/>
    <x v="7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n v="1452530564"/>
    <x v="0"/>
    <x v="78"/>
    <b v="0"/>
    <x v="7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n v="1443562848"/>
    <x v="0"/>
    <x v="29"/>
    <b v="0"/>
    <x v="7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n v="1433776622"/>
    <x v="0"/>
    <x v="22"/>
    <b v="0"/>
    <x v="7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n v="1484756245"/>
    <x v="0"/>
    <x v="80"/>
    <b v="0"/>
    <x v="7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n v="1434609424"/>
    <x v="0"/>
    <x v="33"/>
    <b v="0"/>
    <x v="7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n v="1447166896"/>
    <x v="0"/>
    <x v="78"/>
    <b v="0"/>
    <x v="7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n v="1413393391"/>
    <x v="0"/>
    <x v="79"/>
    <b v="0"/>
    <x v="7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n v="1411143972"/>
    <x v="0"/>
    <x v="19"/>
    <b v="0"/>
    <x v="7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n v="1463128143"/>
    <x v="0"/>
    <x v="78"/>
    <b v="0"/>
    <x v="7"/>
    <n v="0"/>
    <n v="0"/>
    <x v="2"/>
    <x v="7"/>
    <x v="555"/>
    <x v="555"/>
  </r>
  <r>
    <n v="556"/>
    <s v="Braille Academy"/>
    <s v="An educational platform for learning Unified English Braille Code"/>
    <x v="6"/>
    <x v="148"/>
    <x v="2"/>
    <s v="US"/>
    <s v="USD"/>
    <x v="556"/>
    <n v="1449520717"/>
    <x v="0"/>
    <x v="29"/>
    <b v="0"/>
    <x v="7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n v="1478126203"/>
    <x v="0"/>
    <x v="9"/>
    <b v="0"/>
    <x v="7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n v="1424639505"/>
    <x v="0"/>
    <x v="78"/>
    <b v="0"/>
    <x v="7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n v="1447397260"/>
    <x v="0"/>
    <x v="29"/>
    <b v="0"/>
    <x v="7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n v="1416249045"/>
    <x v="0"/>
    <x v="83"/>
    <b v="0"/>
    <x v="7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n v="1442850513"/>
    <x v="0"/>
    <x v="84"/>
    <b v="0"/>
    <x v="7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n v="1479460815"/>
    <x v="0"/>
    <x v="78"/>
    <b v="0"/>
    <x v="7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n v="1421545247"/>
    <x v="0"/>
    <x v="84"/>
    <b v="0"/>
    <x v="7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n v="1455230275"/>
    <x v="0"/>
    <x v="29"/>
    <b v="0"/>
    <x v="7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n v="1433962249"/>
    <x v="0"/>
    <x v="78"/>
    <b v="0"/>
    <x v="7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n v="1465921533"/>
    <x v="0"/>
    <x v="29"/>
    <b v="0"/>
    <x v="7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n v="1417551194"/>
    <x v="0"/>
    <x v="78"/>
    <b v="0"/>
    <x v="7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n v="1449785223"/>
    <x v="0"/>
    <x v="81"/>
    <b v="0"/>
    <x v="7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n v="1449087612"/>
    <x v="0"/>
    <x v="29"/>
    <b v="0"/>
    <x v="7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x v="94"/>
    <x v="436"/>
    <x v="2"/>
    <s v="US"/>
    <s v="USD"/>
    <x v="570"/>
    <n v="1453230569"/>
    <x v="0"/>
    <x v="29"/>
    <b v="0"/>
    <x v="7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n v="1436297723"/>
    <x v="0"/>
    <x v="84"/>
    <b v="0"/>
    <x v="7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n v="1444065088"/>
    <x v="0"/>
    <x v="78"/>
    <b v="0"/>
    <x v="7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n v="1416445931"/>
    <x v="0"/>
    <x v="82"/>
    <b v="0"/>
    <x v="7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n v="1474281507"/>
    <x v="0"/>
    <x v="80"/>
    <b v="0"/>
    <x v="7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n v="1431621443"/>
    <x v="0"/>
    <x v="80"/>
    <b v="0"/>
    <x v="7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n v="1422357552"/>
    <x v="0"/>
    <x v="29"/>
    <b v="0"/>
    <x v="7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n v="1458569302"/>
    <x v="0"/>
    <x v="29"/>
    <b v="0"/>
    <x v="7"/>
    <n v="2E-3"/>
    <n v="10"/>
    <x v="2"/>
    <x v="7"/>
    <x v="577"/>
    <x v="577"/>
  </r>
  <r>
    <n v="578"/>
    <s v="weBuy Crowdsourced Shopping"/>
    <s v="weBuy trade built on technology and Crowd Sourced Power"/>
    <x v="152"/>
    <x v="441"/>
    <x v="2"/>
    <s v="GB"/>
    <s v="GBP"/>
    <x v="578"/>
    <n v="1439560393"/>
    <x v="0"/>
    <x v="63"/>
    <b v="0"/>
    <x v="7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n v="1416947223"/>
    <x v="0"/>
    <x v="81"/>
    <b v="0"/>
    <x v="7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n v="1471988867"/>
    <x v="0"/>
    <x v="29"/>
    <b v="0"/>
    <x v="7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n v="1435882704"/>
    <x v="0"/>
    <x v="78"/>
    <b v="0"/>
    <x v="7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n v="1424454319"/>
    <x v="0"/>
    <x v="78"/>
    <b v="0"/>
    <x v="7"/>
    <n v="0"/>
    <n v="0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s v="US"/>
    <s v="USD"/>
    <x v="583"/>
    <n v="1424212287"/>
    <x v="0"/>
    <x v="29"/>
    <b v="0"/>
    <x v="7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n v="1423933916"/>
    <x v="0"/>
    <x v="84"/>
    <b v="0"/>
    <x v="7"/>
    <n v="0.01"/>
    <n v="5"/>
    <x v="2"/>
    <x v="7"/>
    <x v="584"/>
    <x v="584"/>
  </r>
  <r>
    <n v="585"/>
    <s v="Link Card"/>
    <s v="SAVE UP TO 40% WHEN YOU SPEND!_x000a__x000a_PRE-ORDER YOUR LINK CARD TODAY"/>
    <x v="7"/>
    <x v="117"/>
    <x v="2"/>
    <s v="GB"/>
    <s v="GBP"/>
    <x v="585"/>
    <n v="1444123377"/>
    <x v="0"/>
    <x v="78"/>
    <b v="0"/>
    <x v="7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n v="1421440207"/>
    <x v="0"/>
    <x v="80"/>
    <b v="0"/>
    <x v="7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n v="1426615833"/>
    <x v="0"/>
    <x v="63"/>
    <b v="0"/>
    <x v="7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n v="1474223286"/>
    <x v="0"/>
    <x v="84"/>
    <b v="0"/>
    <x v="7"/>
    <n v="3.3444444444444443E-2"/>
    <n v="150.5"/>
    <x v="2"/>
    <x v="7"/>
    <x v="588"/>
    <x v="588"/>
  </r>
  <r>
    <n v="589"/>
    <s v="Get Neighborly"/>
    <s v="Services closer than you think..."/>
    <x v="51"/>
    <x v="116"/>
    <x v="2"/>
    <s v="US"/>
    <s v="USD"/>
    <x v="589"/>
    <n v="1435070699"/>
    <x v="0"/>
    <x v="29"/>
    <b v="0"/>
    <x v="7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n v="1452259131"/>
    <x v="0"/>
    <x v="82"/>
    <b v="0"/>
    <x v="7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n v="1434978130"/>
    <x v="0"/>
    <x v="84"/>
    <b v="0"/>
    <x v="7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n v="1414992860"/>
    <x v="0"/>
    <x v="29"/>
    <b v="0"/>
    <x v="7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n v="1425744945"/>
    <x v="0"/>
    <x v="63"/>
    <b v="0"/>
    <x v="7"/>
    <n v="0.23"/>
    <n v="16.428571428571427"/>
    <x v="2"/>
    <x v="7"/>
    <x v="593"/>
    <x v="593"/>
  </r>
  <r>
    <n v="594"/>
    <s v="Unleashed Fitness"/>
    <s v="Creating a fitness site that will change the fitness game forever!"/>
    <x v="31"/>
    <x v="375"/>
    <x v="2"/>
    <s v="US"/>
    <s v="USD"/>
    <x v="594"/>
    <n v="1458240206"/>
    <x v="0"/>
    <x v="84"/>
    <b v="0"/>
    <x v="7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n v="1426815638"/>
    <x v="0"/>
    <x v="22"/>
    <b v="0"/>
    <x v="7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n v="1475530292"/>
    <x v="0"/>
    <x v="84"/>
    <b v="0"/>
    <x v="7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n v="1466787335"/>
    <x v="0"/>
    <x v="84"/>
    <b v="0"/>
    <x v="7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x v="30"/>
    <x v="447"/>
    <x v="2"/>
    <s v="US"/>
    <s v="USD"/>
    <x v="598"/>
    <n v="1415145781"/>
    <x v="0"/>
    <x v="63"/>
    <b v="0"/>
    <x v="7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n v="1423769402"/>
    <x v="0"/>
    <x v="84"/>
    <b v="0"/>
    <x v="7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n v="1426014562"/>
    <x v="0"/>
    <x v="29"/>
    <b v="0"/>
    <x v="7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n v="1417034139"/>
    <x v="0"/>
    <x v="79"/>
    <b v="0"/>
    <x v="7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n v="1432062215"/>
    <x v="0"/>
    <x v="78"/>
    <b v="0"/>
    <x v="7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n v="1405437623"/>
    <x v="0"/>
    <x v="62"/>
    <b v="0"/>
    <x v="7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n v="1406595056"/>
    <x v="0"/>
    <x v="78"/>
    <b v="0"/>
    <x v="7"/>
    <n v="0"/>
    <n v="0"/>
    <x v="2"/>
    <x v="7"/>
    <x v="604"/>
    <x v="604"/>
  </r>
  <r>
    <n v="605"/>
    <s v="Teach Your Parents iPad (Canceled)"/>
    <s v="An iPad support care package for your parents / seniors."/>
    <x v="10"/>
    <x v="449"/>
    <x v="1"/>
    <s v="US"/>
    <s v="USD"/>
    <x v="605"/>
    <n v="1436430908"/>
    <x v="0"/>
    <x v="22"/>
    <b v="0"/>
    <x v="7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n v="1428507409"/>
    <x v="0"/>
    <x v="29"/>
    <b v="0"/>
    <x v="7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n v="1445629736"/>
    <x v="0"/>
    <x v="78"/>
    <b v="0"/>
    <x v="7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n v="1431813980"/>
    <x v="0"/>
    <x v="81"/>
    <b v="0"/>
    <x v="7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n v="1446166144"/>
    <x v="0"/>
    <x v="29"/>
    <b v="0"/>
    <x v="7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n v="1427140586"/>
    <x v="0"/>
    <x v="78"/>
    <b v="0"/>
    <x v="7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n v="1448026037"/>
    <x v="0"/>
    <x v="78"/>
    <b v="0"/>
    <x v="7"/>
    <n v="0"/>
    <n v="0"/>
    <x v="2"/>
    <x v="7"/>
    <x v="611"/>
    <x v="611"/>
  </r>
  <r>
    <n v="612"/>
    <s v="Web Streaming 2.0 (Canceled)"/>
    <s v="A Fast and Reliable new Web platform to stream videos from Internet"/>
    <x v="3"/>
    <x v="117"/>
    <x v="1"/>
    <s v="IT"/>
    <s v="EUR"/>
    <x v="612"/>
    <n v="1470185146"/>
    <x v="0"/>
    <x v="78"/>
    <b v="0"/>
    <x v="7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n v="1441022120"/>
    <x v="0"/>
    <x v="212"/>
    <b v="0"/>
    <x v="7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n v="1464139740"/>
    <x v="0"/>
    <x v="78"/>
    <b v="0"/>
    <x v="7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n v="1440557759"/>
    <x v="0"/>
    <x v="78"/>
    <b v="0"/>
    <x v="7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n v="1485421307"/>
    <x v="0"/>
    <x v="78"/>
    <b v="0"/>
    <x v="7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n v="1427184843"/>
    <x v="0"/>
    <x v="83"/>
    <b v="0"/>
    <x v="7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n v="1447097203"/>
    <x v="0"/>
    <x v="78"/>
    <b v="0"/>
    <x v="7"/>
    <n v="0"/>
    <n v="0"/>
    <x v="2"/>
    <x v="7"/>
    <x v="618"/>
    <x v="618"/>
  </r>
  <r>
    <n v="619"/>
    <s v="Big Data (Canceled)"/>
    <s v="Big Data Sets for researchers interested in improving the quality of life."/>
    <x v="156"/>
    <x v="116"/>
    <x v="1"/>
    <s v="US"/>
    <s v="USD"/>
    <x v="619"/>
    <n v="1411745790"/>
    <x v="0"/>
    <x v="29"/>
    <b v="0"/>
    <x v="7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n v="1405098738"/>
    <x v="0"/>
    <x v="29"/>
    <b v="0"/>
    <x v="7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n v="1465342937"/>
    <x v="0"/>
    <x v="83"/>
    <b v="0"/>
    <x v="7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n v="1465670138"/>
    <x v="0"/>
    <x v="82"/>
    <b v="0"/>
    <x v="7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n v="1430179997"/>
    <x v="0"/>
    <x v="78"/>
    <b v="0"/>
    <x v="7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n v="1429055041"/>
    <x v="0"/>
    <x v="78"/>
    <b v="0"/>
    <x v="7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n v="1487971777"/>
    <x v="0"/>
    <x v="78"/>
    <b v="0"/>
    <x v="7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n v="1436793939"/>
    <x v="0"/>
    <x v="70"/>
    <b v="0"/>
    <x v="7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n v="1452842511"/>
    <x v="0"/>
    <x v="29"/>
    <b v="0"/>
    <x v="7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n v="1402677457"/>
    <x v="0"/>
    <x v="78"/>
    <b v="0"/>
    <x v="7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n v="1460647108"/>
    <x v="0"/>
    <x v="83"/>
    <b v="0"/>
    <x v="7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n v="1438959121"/>
    <x v="0"/>
    <x v="29"/>
    <b v="0"/>
    <x v="7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n v="1461954729"/>
    <x v="0"/>
    <x v="82"/>
    <b v="0"/>
    <x v="7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n v="1445874565"/>
    <x v="0"/>
    <x v="78"/>
    <b v="0"/>
    <x v="7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n v="1463469062"/>
    <x v="0"/>
    <x v="20"/>
    <b v="0"/>
    <x v="7"/>
    <n v="0.1245"/>
    <n v="49.8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s v="US"/>
    <s v="USD"/>
    <x v="634"/>
    <n v="1422397029"/>
    <x v="0"/>
    <x v="29"/>
    <b v="0"/>
    <x v="7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s v="US"/>
    <s v="USD"/>
    <x v="635"/>
    <n v="1426212762"/>
    <x v="0"/>
    <x v="29"/>
    <b v="0"/>
    <x v="7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n v="1430996150"/>
    <x v="0"/>
    <x v="29"/>
    <b v="0"/>
    <x v="7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n v="1485558318"/>
    <x v="0"/>
    <x v="78"/>
    <b v="0"/>
    <x v="7"/>
    <n v="0"/>
    <n v="0"/>
    <x v="2"/>
    <x v="7"/>
    <x v="637"/>
    <x v="637"/>
  </r>
  <r>
    <n v="638"/>
    <s v="W (Canceled)"/>
    <s v="O0"/>
    <x v="61"/>
    <x v="461"/>
    <x v="1"/>
    <s v="DE"/>
    <s v="EUR"/>
    <x v="638"/>
    <n v="1485267262"/>
    <x v="0"/>
    <x v="79"/>
    <b v="0"/>
    <x v="7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s v="US"/>
    <s v="USD"/>
    <x v="639"/>
    <n v="1408024795"/>
    <x v="0"/>
    <x v="29"/>
    <b v="0"/>
    <x v="7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n v="1478685915"/>
    <x v="0"/>
    <x v="84"/>
    <b v="1"/>
    <x v="8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n v="1436881248"/>
    <x v="0"/>
    <x v="213"/>
    <b v="1"/>
    <x v="8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n v="1436888274"/>
    <x v="0"/>
    <x v="214"/>
    <b v="1"/>
    <x v="8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n v="1428333875"/>
    <x v="0"/>
    <x v="215"/>
    <b v="1"/>
    <x v="8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n v="1410883139"/>
    <x v="0"/>
    <x v="216"/>
    <b v="1"/>
    <x v="8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x v="467"/>
    <x v="0"/>
    <s v="US"/>
    <s v="USD"/>
    <x v="645"/>
    <n v="1468370274"/>
    <x v="0"/>
    <x v="186"/>
    <b v="1"/>
    <x v="8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n v="1405196867"/>
    <x v="0"/>
    <x v="74"/>
    <b v="1"/>
    <x v="8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n v="1455647149"/>
    <x v="0"/>
    <x v="57"/>
    <b v="1"/>
    <x v="8"/>
    <n v="1.0705"/>
    <n v="125.94117647058823"/>
    <x v="2"/>
    <x v="8"/>
    <x v="647"/>
    <x v="647"/>
  </r>
  <r>
    <n v="648"/>
    <s v="Audio Jacket"/>
    <s v="Get ready for the next product that you canâ€™t live without"/>
    <x v="19"/>
    <x v="470"/>
    <x v="0"/>
    <s v="US"/>
    <s v="USD"/>
    <x v="648"/>
    <n v="1410280708"/>
    <x v="0"/>
    <x v="74"/>
    <b v="1"/>
    <x v="8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n v="1409090013"/>
    <x v="0"/>
    <x v="141"/>
    <b v="1"/>
    <x v="8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n v="1413766384"/>
    <x v="0"/>
    <x v="53"/>
    <b v="1"/>
    <x v="8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n v="1415838311"/>
    <x v="0"/>
    <x v="217"/>
    <b v="1"/>
    <x v="8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n v="1478018050"/>
    <x v="0"/>
    <x v="33"/>
    <b v="1"/>
    <x v="8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n v="1436885440"/>
    <x v="0"/>
    <x v="218"/>
    <b v="1"/>
    <x v="8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n v="1433804313"/>
    <x v="0"/>
    <x v="219"/>
    <b v="1"/>
    <x v="8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n v="1423609112"/>
    <x v="0"/>
    <x v="220"/>
    <b v="1"/>
    <x v="8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n v="1455736719"/>
    <x v="0"/>
    <x v="45"/>
    <b v="1"/>
    <x v="8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n v="1448309872"/>
    <x v="0"/>
    <x v="221"/>
    <b v="1"/>
    <x v="8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n v="1435117889"/>
    <x v="0"/>
    <x v="222"/>
    <b v="1"/>
    <x v="8"/>
    <n v="1.0446206037108834"/>
    <n v="109.33695652173913"/>
    <x v="2"/>
    <x v="8"/>
    <x v="658"/>
    <x v="658"/>
  </r>
  <r>
    <n v="659"/>
    <s v="Lulu Watch Designs - Apple Watch"/>
    <s v="Sync up your lifestyle"/>
    <x v="9"/>
    <x v="481"/>
    <x v="0"/>
    <s v="US"/>
    <s v="USD"/>
    <x v="659"/>
    <n v="1437747295"/>
    <x v="0"/>
    <x v="64"/>
    <b v="1"/>
    <x v="8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n v="1412963279"/>
    <x v="0"/>
    <x v="59"/>
    <b v="0"/>
    <x v="8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n v="1474644559"/>
    <x v="0"/>
    <x v="82"/>
    <b v="0"/>
    <x v="8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n v="1418812247"/>
    <x v="0"/>
    <x v="80"/>
    <b v="0"/>
    <x v="8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n v="1434658456"/>
    <x v="0"/>
    <x v="63"/>
    <b v="0"/>
    <x v="8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n v="1426348775"/>
    <x v="0"/>
    <x v="60"/>
    <b v="0"/>
    <x v="8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n v="1479143061"/>
    <x v="0"/>
    <x v="8"/>
    <b v="0"/>
    <x v="8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n v="1405713498"/>
    <x v="0"/>
    <x v="80"/>
    <b v="0"/>
    <x v="8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n v="1474275463"/>
    <x v="0"/>
    <x v="33"/>
    <b v="0"/>
    <x v="8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n v="1427486222"/>
    <x v="0"/>
    <x v="20"/>
    <b v="0"/>
    <x v="8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n v="1465225258"/>
    <x v="0"/>
    <x v="33"/>
    <b v="0"/>
    <x v="8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n v="1463418120"/>
    <x v="0"/>
    <x v="223"/>
    <b v="0"/>
    <x v="8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n v="1418315852"/>
    <x v="0"/>
    <x v="41"/>
    <b v="0"/>
    <x v="8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n v="1417410964"/>
    <x v="0"/>
    <x v="224"/>
    <b v="0"/>
    <x v="8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n v="1405714217"/>
    <x v="0"/>
    <x v="83"/>
    <b v="0"/>
    <x v="8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n v="1402627627"/>
    <x v="0"/>
    <x v="84"/>
    <b v="0"/>
    <x v="8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n v="1417558804"/>
    <x v="0"/>
    <x v="55"/>
    <b v="0"/>
    <x v="8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n v="1420741581"/>
    <x v="0"/>
    <x v="54"/>
    <b v="0"/>
    <x v="8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n v="1463218895"/>
    <x v="0"/>
    <x v="93"/>
    <b v="0"/>
    <x v="8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n v="1461229338"/>
    <x v="0"/>
    <x v="57"/>
    <b v="0"/>
    <x v="8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n v="1467736909"/>
    <x v="0"/>
    <x v="225"/>
    <b v="0"/>
    <x v="8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n v="1407931331"/>
    <x v="0"/>
    <x v="135"/>
    <b v="0"/>
    <x v="8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n v="1474917604"/>
    <x v="0"/>
    <x v="29"/>
    <b v="0"/>
    <x v="8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n v="1486923722"/>
    <x v="0"/>
    <x v="80"/>
    <b v="0"/>
    <x v="8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n v="1474493764"/>
    <x v="0"/>
    <x v="83"/>
    <b v="0"/>
    <x v="8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x v="163"/>
    <x v="502"/>
    <x v="2"/>
    <s v="US"/>
    <s v="USD"/>
    <x v="684"/>
    <n v="1403176891"/>
    <x v="0"/>
    <x v="125"/>
    <b v="0"/>
    <x v="8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n v="1417207672"/>
    <x v="0"/>
    <x v="73"/>
    <b v="0"/>
    <x v="8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n v="1436026170"/>
    <x v="0"/>
    <x v="78"/>
    <b v="0"/>
    <x v="8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n v="1481133653"/>
    <x v="0"/>
    <x v="79"/>
    <b v="0"/>
    <x v="8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n v="1442284253"/>
    <x v="0"/>
    <x v="17"/>
    <b v="0"/>
    <x v="8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n v="1478016097"/>
    <x v="0"/>
    <x v="226"/>
    <b v="0"/>
    <x v="8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x v="22"/>
    <x v="507"/>
    <x v="2"/>
    <s v="US"/>
    <s v="USD"/>
    <x v="690"/>
    <n v="1469718841"/>
    <x v="0"/>
    <x v="69"/>
    <b v="0"/>
    <x v="8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n v="1433292046"/>
    <x v="0"/>
    <x v="73"/>
    <b v="0"/>
    <x v="8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n v="1479805263"/>
    <x v="0"/>
    <x v="227"/>
    <b v="0"/>
    <x v="8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n v="1427829827"/>
    <x v="0"/>
    <x v="228"/>
    <b v="0"/>
    <x v="8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n v="1483372559"/>
    <x v="0"/>
    <x v="63"/>
    <b v="0"/>
    <x v="8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n v="1412166620"/>
    <x v="0"/>
    <x v="63"/>
    <b v="0"/>
    <x v="8"/>
    <n v="1.06E-2"/>
    <n v="90.857142857142861"/>
    <x v="2"/>
    <x v="8"/>
    <x v="695"/>
    <x v="695"/>
  </r>
  <r>
    <n v="696"/>
    <s v="trustee"/>
    <s v="Show your fidelity by wearing the Trustee rings! Show where you are (at)!"/>
    <x v="164"/>
    <x v="116"/>
    <x v="2"/>
    <s v="NL"/>
    <s v="EUR"/>
    <x v="696"/>
    <n v="1403734502"/>
    <x v="0"/>
    <x v="29"/>
    <b v="0"/>
    <x v="8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n v="1453206789"/>
    <x v="0"/>
    <x v="229"/>
    <b v="0"/>
    <x v="8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n v="1408141245"/>
    <x v="0"/>
    <x v="60"/>
    <b v="0"/>
    <x v="8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n v="1381923548"/>
    <x v="0"/>
    <x v="230"/>
    <b v="0"/>
    <x v="8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n v="1481473881"/>
    <x v="0"/>
    <x v="162"/>
    <b v="0"/>
    <x v="8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n v="1403538880"/>
    <x v="0"/>
    <x v="64"/>
    <b v="0"/>
    <x v="8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n v="1477416387"/>
    <x v="0"/>
    <x v="77"/>
    <b v="0"/>
    <x v="8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n v="1481150949"/>
    <x v="0"/>
    <x v="63"/>
    <b v="0"/>
    <x v="8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n v="1482381468"/>
    <x v="0"/>
    <x v="80"/>
    <b v="0"/>
    <x v="8"/>
    <n v="8.7454545454545458E-3"/>
    <n v="120.25"/>
    <x v="2"/>
    <x v="8"/>
    <x v="704"/>
    <x v="704"/>
  </r>
  <r>
    <n v="705"/>
    <s v="SomnoScope"/>
    <s v="The closest thing ever to the Holy Grail of wearables technology"/>
    <x v="57"/>
    <x v="518"/>
    <x v="2"/>
    <s v="NL"/>
    <s v="EUR"/>
    <x v="705"/>
    <n v="1482407278"/>
    <x v="0"/>
    <x v="81"/>
    <b v="0"/>
    <x v="8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n v="1478130783"/>
    <x v="0"/>
    <x v="78"/>
    <b v="0"/>
    <x v="8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n v="1479830127"/>
    <x v="0"/>
    <x v="231"/>
    <b v="0"/>
    <x v="8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n v="1405432600"/>
    <x v="0"/>
    <x v="232"/>
    <b v="0"/>
    <x v="8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x v="377"/>
    <x v="2"/>
    <s v="US"/>
    <s v="USD"/>
    <x v="709"/>
    <n v="1415149159"/>
    <x v="0"/>
    <x v="84"/>
    <b v="0"/>
    <x v="8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s v="CA"/>
    <s v="CAD"/>
    <x v="710"/>
    <n v="1405640302"/>
    <x v="0"/>
    <x v="78"/>
    <b v="0"/>
    <x v="8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n v="1478257268"/>
    <x v="0"/>
    <x v="233"/>
    <b v="0"/>
    <x v="8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n v="1452874832"/>
    <x v="0"/>
    <x v="80"/>
    <b v="0"/>
    <x v="8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n v="1462538532"/>
    <x v="0"/>
    <x v="29"/>
    <b v="0"/>
    <x v="8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n v="1483124082"/>
    <x v="0"/>
    <x v="33"/>
    <b v="0"/>
    <x v="8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n v="1443233440"/>
    <x v="0"/>
    <x v="8"/>
    <b v="0"/>
    <x v="8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n v="1414511307"/>
    <x v="0"/>
    <x v="38"/>
    <b v="0"/>
    <x v="8"/>
    <n v="0.10214285714285715"/>
    <n v="44.6875"/>
    <x v="2"/>
    <x v="8"/>
    <x v="716"/>
    <x v="716"/>
  </r>
  <r>
    <n v="717"/>
    <s v="cool air belt"/>
    <s v="Cool air flowing under clothing keeps you cool."/>
    <x v="57"/>
    <x v="527"/>
    <x v="2"/>
    <s v="US"/>
    <s v="USD"/>
    <x v="717"/>
    <n v="1407357002"/>
    <x v="0"/>
    <x v="80"/>
    <b v="0"/>
    <x v="8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n v="1484684247"/>
    <x v="0"/>
    <x v="80"/>
    <b v="0"/>
    <x v="8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n v="1454979476"/>
    <x v="0"/>
    <x v="73"/>
    <b v="0"/>
    <x v="8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n v="1325432091"/>
    <x v="0"/>
    <x v="14"/>
    <b v="1"/>
    <x v="9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n v="1403012607"/>
    <x v="0"/>
    <x v="46"/>
    <b v="1"/>
    <x v="9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n v="1331320778"/>
    <x v="0"/>
    <x v="234"/>
    <b v="1"/>
    <x v="9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n v="1435606549"/>
    <x v="0"/>
    <x v="61"/>
    <b v="1"/>
    <x v="9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n v="1306855163"/>
    <x v="0"/>
    <x v="235"/>
    <b v="1"/>
    <x v="9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n v="1447426912"/>
    <x v="0"/>
    <x v="205"/>
    <b v="1"/>
    <x v="9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n v="1363136487"/>
    <x v="0"/>
    <x v="2"/>
    <b v="1"/>
    <x v="9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n v="1354580949"/>
    <x v="0"/>
    <x v="184"/>
    <b v="1"/>
    <x v="9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n v="1310069157"/>
    <x v="0"/>
    <x v="208"/>
    <b v="1"/>
    <x v="9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n v="1342844861"/>
    <x v="0"/>
    <x v="148"/>
    <b v="1"/>
    <x v="9"/>
    <n v="1.3065"/>
    <n v="43.55"/>
    <x v="3"/>
    <x v="9"/>
    <x v="729"/>
    <x v="729"/>
  </r>
  <r>
    <n v="730"/>
    <s v="Encyclopedia of Surfing"/>
    <s v="A Massive but Cheerful Online Digital Archive of Surfing"/>
    <x v="22"/>
    <x v="539"/>
    <x v="0"/>
    <s v="US"/>
    <s v="USD"/>
    <x v="730"/>
    <n v="1320688391"/>
    <x v="0"/>
    <x v="236"/>
    <b v="1"/>
    <x v="9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n v="1322852747"/>
    <x v="0"/>
    <x v="26"/>
    <b v="1"/>
    <x v="9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n v="1375265461"/>
    <x v="0"/>
    <x v="62"/>
    <b v="1"/>
    <x v="9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n v="1384941892"/>
    <x v="0"/>
    <x v="39"/>
    <b v="1"/>
    <x v="9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s v="CA"/>
    <s v="CAD"/>
    <x v="734"/>
    <n v="1428465420"/>
    <x v="0"/>
    <x v="7"/>
    <b v="1"/>
    <x v="9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n v="1414975346"/>
    <x v="0"/>
    <x v="194"/>
    <b v="1"/>
    <x v="9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n v="1383327440"/>
    <x v="0"/>
    <x v="52"/>
    <b v="1"/>
    <x v="9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n v="1390890987"/>
    <x v="0"/>
    <x v="52"/>
    <b v="1"/>
    <x v="9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n v="1414765794"/>
    <x v="0"/>
    <x v="14"/>
    <b v="1"/>
    <x v="9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n v="1404907429"/>
    <x v="0"/>
    <x v="237"/>
    <b v="1"/>
    <x v="9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n v="1433647882"/>
    <x v="0"/>
    <x v="10"/>
    <b v="1"/>
    <x v="9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x v="93"/>
    <x v="550"/>
    <x v="0"/>
    <s v="US"/>
    <s v="USD"/>
    <x v="741"/>
    <n v="1367940806"/>
    <x v="0"/>
    <x v="225"/>
    <b v="1"/>
    <x v="9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n v="1392847312"/>
    <x v="0"/>
    <x v="23"/>
    <b v="1"/>
    <x v="9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n v="1332435685"/>
    <x v="0"/>
    <x v="41"/>
    <b v="1"/>
    <x v="9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n v="1352847503"/>
    <x v="0"/>
    <x v="95"/>
    <b v="1"/>
    <x v="9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n v="1364996645"/>
    <x v="0"/>
    <x v="142"/>
    <b v="1"/>
    <x v="9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x v="174"/>
    <x v="555"/>
    <x v="0"/>
    <s v="US"/>
    <s v="USD"/>
    <x v="746"/>
    <n v="1346806909"/>
    <x v="0"/>
    <x v="174"/>
    <b v="1"/>
    <x v="9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n v="1418649019"/>
    <x v="0"/>
    <x v="165"/>
    <b v="1"/>
    <x v="9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n v="1405109966"/>
    <x v="0"/>
    <x v="34"/>
    <b v="1"/>
    <x v="9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n v="1483050930"/>
    <x v="0"/>
    <x v="238"/>
    <b v="1"/>
    <x v="9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n v="1359147872"/>
    <x v="0"/>
    <x v="211"/>
    <b v="1"/>
    <x v="9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n v="1308496075"/>
    <x v="0"/>
    <x v="95"/>
    <b v="1"/>
    <x v="9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n v="1474884417"/>
    <x v="0"/>
    <x v="217"/>
    <b v="1"/>
    <x v="9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n v="1421330991"/>
    <x v="0"/>
    <x v="55"/>
    <b v="1"/>
    <x v="9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n v="1354816721"/>
    <x v="0"/>
    <x v="72"/>
    <b v="1"/>
    <x v="9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n v="1366381877"/>
    <x v="0"/>
    <x v="32"/>
    <b v="1"/>
    <x v="9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n v="1297880659"/>
    <x v="0"/>
    <x v="19"/>
    <b v="1"/>
    <x v="9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n v="1353547114"/>
    <x v="0"/>
    <x v="59"/>
    <b v="1"/>
    <x v="9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s v="US"/>
    <s v="USD"/>
    <x v="758"/>
    <n v="1283976268"/>
    <x v="0"/>
    <x v="10"/>
    <b v="1"/>
    <x v="9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n v="1401436539"/>
    <x v="0"/>
    <x v="221"/>
    <b v="1"/>
    <x v="9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n v="1477592413"/>
    <x v="0"/>
    <x v="78"/>
    <b v="0"/>
    <x v="10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n v="1388772126"/>
    <x v="0"/>
    <x v="79"/>
    <b v="0"/>
    <x v="10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n v="1479328570"/>
    <x v="0"/>
    <x v="78"/>
    <b v="0"/>
    <x v="10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n v="1373971408"/>
    <x v="0"/>
    <x v="29"/>
    <b v="0"/>
    <x v="10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n v="1439266161"/>
    <x v="0"/>
    <x v="78"/>
    <b v="0"/>
    <x v="10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n v="1411131684"/>
    <x v="0"/>
    <x v="34"/>
    <b v="0"/>
    <x v="10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n v="1421520483"/>
    <x v="0"/>
    <x v="78"/>
    <b v="0"/>
    <x v="10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n v="1429586810"/>
    <x v="0"/>
    <x v="83"/>
    <b v="0"/>
    <x v="10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n v="1384577890"/>
    <x v="0"/>
    <x v="78"/>
    <b v="0"/>
    <x v="10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n v="1385510094"/>
    <x v="0"/>
    <x v="47"/>
    <b v="0"/>
    <x v="10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n v="1358294369"/>
    <x v="0"/>
    <x v="78"/>
    <b v="0"/>
    <x v="10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n v="1449863202"/>
    <x v="0"/>
    <x v="29"/>
    <b v="0"/>
    <x v="10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n v="1252718519"/>
    <x v="0"/>
    <x v="29"/>
    <b v="0"/>
    <x v="10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n v="1428341985"/>
    <x v="0"/>
    <x v="84"/>
    <b v="0"/>
    <x v="10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n v="1390589018"/>
    <x v="0"/>
    <x v="82"/>
    <b v="0"/>
    <x v="10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n v="1321406795"/>
    <x v="0"/>
    <x v="81"/>
    <b v="0"/>
    <x v="10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n v="1441297645"/>
    <x v="0"/>
    <x v="7"/>
    <b v="0"/>
    <x v="10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n v="1372721577"/>
    <x v="0"/>
    <x v="83"/>
    <b v="0"/>
    <x v="10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n v="1396284680"/>
    <x v="0"/>
    <x v="29"/>
    <b v="0"/>
    <x v="10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n v="1284567905"/>
    <x v="0"/>
    <x v="79"/>
    <b v="0"/>
    <x v="10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n v="1301847025"/>
    <x v="0"/>
    <x v="74"/>
    <b v="1"/>
    <x v="11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n v="1368057674"/>
    <x v="0"/>
    <x v="20"/>
    <b v="1"/>
    <x v="11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n v="1343326302"/>
    <x v="0"/>
    <x v="25"/>
    <b v="1"/>
    <x v="11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n v="1332182049"/>
    <x v="0"/>
    <x v="2"/>
    <b v="1"/>
    <x v="11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n v="1391571319"/>
    <x v="0"/>
    <x v="73"/>
    <b v="1"/>
    <x v="11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n v="1359468915"/>
    <x v="0"/>
    <x v="60"/>
    <b v="1"/>
    <x v="11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n v="1331774434"/>
    <x v="0"/>
    <x v="34"/>
    <b v="1"/>
    <x v="11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n v="1380726226"/>
    <x v="0"/>
    <x v="57"/>
    <b v="1"/>
    <x v="11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n v="1338336588"/>
    <x v="0"/>
    <x v="69"/>
    <b v="1"/>
    <x v="11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n v="1357187280"/>
    <x v="0"/>
    <x v="25"/>
    <b v="1"/>
    <x v="11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n v="1357088939"/>
    <x v="0"/>
    <x v="239"/>
    <b v="1"/>
    <x v="11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n v="1381430646"/>
    <x v="0"/>
    <x v="130"/>
    <b v="1"/>
    <x v="11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s v="US"/>
    <s v="USD"/>
    <x v="792"/>
    <n v="1381265883"/>
    <x v="0"/>
    <x v="65"/>
    <b v="1"/>
    <x v="11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n v="1371491244"/>
    <x v="0"/>
    <x v="58"/>
    <b v="1"/>
    <x v="11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n v="1310438737"/>
    <x v="0"/>
    <x v="28"/>
    <b v="1"/>
    <x v="11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n v="1330094566"/>
    <x v="0"/>
    <x v="192"/>
    <b v="1"/>
    <x v="11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n v="1376687485"/>
    <x v="0"/>
    <x v="240"/>
    <b v="1"/>
    <x v="11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n v="1332978688"/>
    <x v="0"/>
    <x v="26"/>
    <b v="1"/>
    <x v="11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n v="1409494187"/>
    <x v="0"/>
    <x v="45"/>
    <b v="1"/>
    <x v="11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n v="1332950446"/>
    <x v="0"/>
    <x v="33"/>
    <b v="1"/>
    <x v="11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n v="1407839054"/>
    <x v="0"/>
    <x v="66"/>
    <b v="1"/>
    <x v="11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n v="1306955120"/>
    <x v="0"/>
    <x v="13"/>
    <b v="1"/>
    <x v="11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n v="1343867524"/>
    <x v="0"/>
    <x v="11"/>
    <b v="1"/>
    <x v="11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n v="1304376478"/>
    <x v="0"/>
    <x v="44"/>
    <b v="1"/>
    <x v="11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n v="1309919526"/>
    <x v="0"/>
    <x v="59"/>
    <b v="1"/>
    <x v="11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n v="1306525512"/>
    <x v="0"/>
    <x v="241"/>
    <b v="1"/>
    <x v="11"/>
    <n v="1.05"/>
    <n v="58.333333333333336"/>
    <x v="4"/>
    <x v="11"/>
    <x v="805"/>
    <x v="805"/>
  </r>
  <r>
    <n v="806"/>
    <s v="Golden Animals NEW Album!"/>
    <s v="Help Golden Animals finish their NEW Album!"/>
    <x v="6"/>
    <x v="603"/>
    <x v="0"/>
    <s v="US"/>
    <s v="USD"/>
    <x v="806"/>
    <n v="1312821339"/>
    <x v="0"/>
    <x v="26"/>
    <b v="1"/>
    <x v="11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x v="23"/>
    <x v="604"/>
    <x v="0"/>
    <s v="US"/>
    <s v="USD"/>
    <x v="807"/>
    <n v="1485270311"/>
    <x v="0"/>
    <x v="7"/>
    <b v="1"/>
    <x v="11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n v="1416363886"/>
    <x v="0"/>
    <x v="68"/>
    <b v="1"/>
    <x v="11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s v="US"/>
    <s v="USD"/>
    <x v="809"/>
    <n v="1387569630"/>
    <x v="0"/>
    <x v="47"/>
    <b v="1"/>
    <x v="11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n v="1343870462"/>
    <x v="0"/>
    <x v="74"/>
    <b v="1"/>
    <x v="11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s v="US"/>
    <s v="USD"/>
    <x v="811"/>
    <n v="1371569202"/>
    <x v="0"/>
    <x v="8"/>
    <b v="1"/>
    <x v="11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n v="1357604752"/>
    <x v="0"/>
    <x v="51"/>
    <b v="1"/>
    <x v="11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s v="US"/>
    <s v="USD"/>
    <x v="813"/>
    <n v="1340233365"/>
    <x v="0"/>
    <x v="93"/>
    <b v="1"/>
    <x v="11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n v="1305568201"/>
    <x v="0"/>
    <x v="33"/>
    <b v="1"/>
    <x v="11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x v="23"/>
    <x v="611"/>
    <x v="0"/>
    <s v="US"/>
    <s v="USD"/>
    <x v="815"/>
    <n v="1412287303"/>
    <x v="0"/>
    <x v="68"/>
    <b v="1"/>
    <x v="11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n v="1362776043"/>
    <x v="0"/>
    <x v="242"/>
    <b v="1"/>
    <x v="11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n v="1326810211"/>
    <x v="0"/>
    <x v="23"/>
    <b v="1"/>
    <x v="11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n v="1343682681"/>
    <x v="0"/>
    <x v="10"/>
    <b v="1"/>
    <x v="11"/>
    <n v="1.5571428571428572"/>
    <n v="28.684210526315791"/>
    <x v="4"/>
    <x v="11"/>
    <x v="818"/>
    <x v="818"/>
  </r>
  <r>
    <n v="819"/>
    <s v="Winter Tour"/>
    <s v="We are touring the Southeast in support of our new EP"/>
    <x v="44"/>
    <x v="140"/>
    <x v="0"/>
    <s v="US"/>
    <s v="USD"/>
    <x v="819"/>
    <n v="1386806254"/>
    <x v="0"/>
    <x v="25"/>
    <b v="1"/>
    <x v="11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n v="1399666342"/>
    <x v="0"/>
    <x v="44"/>
    <b v="1"/>
    <x v="11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n v="1427753265"/>
    <x v="0"/>
    <x v="76"/>
    <b v="1"/>
    <x v="11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n v="1346885050"/>
    <x v="0"/>
    <x v="50"/>
    <b v="1"/>
    <x v="11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n v="1424474452"/>
    <x v="0"/>
    <x v="51"/>
    <b v="1"/>
    <x v="11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n v="1268459318"/>
    <x v="0"/>
    <x v="241"/>
    <b v="1"/>
    <x v="11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s v="US"/>
    <s v="USD"/>
    <x v="825"/>
    <n v="1349335284"/>
    <x v="0"/>
    <x v="221"/>
    <b v="1"/>
    <x v="11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n v="1330908930"/>
    <x v="0"/>
    <x v="72"/>
    <b v="1"/>
    <x v="11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n v="1326972107"/>
    <x v="0"/>
    <x v="202"/>
    <b v="1"/>
    <x v="11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n v="1339549982"/>
    <x v="0"/>
    <x v="44"/>
    <b v="1"/>
    <x v="11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n v="1463253240"/>
    <x v="0"/>
    <x v="38"/>
    <b v="1"/>
    <x v="11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n v="1361363825"/>
    <x v="0"/>
    <x v="58"/>
    <b v="1"/>
    <x v="11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s v="US"/>
    <s v="USD"/>
    <x v="831"/>
    <n v="1332948694"/>
    <x v="0"/>
    <x v="9"/>
    <b v="1"/>
    <x v="11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n v="1321978335"/>
    <x v="0"/>
    <x v="243"/>
    <b v="1"/>
    <x v="11"/>
    <n v="1.0060706666666666"/>
    <n v="97.993896103896105"/>
    <x v="4"/>
    <x v="11"/>
    <x v="832"/>
    <x v="832"/>
  </r>
  <r>
    <n v="833"/>
    <s v="Ragman Rolls"/>
    <s v="This is an American rock album."/>
    <x v="12"/>
    <x v="627"/>
    <x v="0"/>
    <s v="US"/>
    <s v="USD"/>
    <x v="833"/>
    <n v="1395349475"/>
    <x v="0"/>
    <x v="14"/>
    <b v="1"/>
    <x v="11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n v="1369770292"/>
    <x v="0"/>
    <x v="11"/>
    <b v="1"/>
    <x v="11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n v="1333709958"/>
    <x v="0"/>
    <x v="244"/>
    <b v="1"/>
    <x v="11"/>
    <n v="1.1725000000000001"/>
    <n v="58.625"/>
    <x v="4"/>
    <x v="11"/>
    <x v="835"/>
    <x v="835"/>
  </r>
  <r>
    <n v="836"/>
    <s v="DESMADRE Full Album + Press Kit"/>
    <s v="An album you can bring home to mom."/>
    <x v="10"/>
    <x v="630"/>
    <x v="0"/>
    <s v="US"/>
    <s v="USD"/>
    <x v="836"/>
    <n v="1378516918"/>
    <x v="0"/>
    <x v="67"/>
    <b v="1"/>
    <x v="11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n v="1396396662"/>
    <x v="0"/>
    <x v="95"/>
    <b v="1"/>
    <x v="11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n v="1324243985"/>
    <x v="0"/>
    <x v="42"/>
    <b v="1"/>
    <x v="11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n v="1345745956"/>
    <x v="0"/>
    <x v="93"/>
    <b v="1"/>
    <x v="11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n v="1472102787"/>
    <x v="0"/>
    <x v="245"/>
    <b v="1"/>
    <x v="12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n v="1413058063"/>
    <x v="1"/>
    <x v="225"/>
    <b v="1"/>
    <x v="12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n v="1378735983"/>
    <x v="1"/>
    <x v="70"/>
    <b v="1"/>
    <x v="12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n v="1479708680"/>
    <x v="0"/>
    <x v="246"/>
    <b v="1"/>
    <x v="12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n v="1411489552"/>
    <x v="1"/>
    <x v="180"/>
    <b v="1"/>
    <x v="12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n v="1469595396"/>
    <x v="0"/>
    <x v="247"/>
    <b v="1"/>
    <x v="12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n v="1393233855"/>
    <x v="0"/>
    <x v="5"/>
    <b v="1"/>
    <x v="12"/>
    <n v="1.2200090909090908"/>
    <n v="28.553404255319148"/>
    <x v="4"/>
    <x v="12"/>
    <x v="846"/>
    <x v="846"/>
  </r>
  <r>
    <n v="847"/>
    <s v="CENTROPYMUSIC"/>
    <s v="MUSIC WITH MEANING!  MUSIC THAT MATTERS!!!"/>
    <x v="185"/>
    <x v="115"/>
    <x v="0"/>
    <s v="US"/>
    <s v="USD"/>
    <x v="847"/>
    <n v="1433963376"/>
    <x v="0"/>
    <x v="29"/>
    <b v="1"/>
    <x v="12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n v="1426446033"/>
    <x v="0"/>
    <x v="38"/>
    <b v="1"/>
    <x v="12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n v="1424057664"/>
    <x v="0"/>
    <x v="248"/>
    <b v="1"/>
    <x v="12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n v="1458762717"/>
    <x v="0"/>
    <x v="182"/>
    <b v="1"/>
    <x v="12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n v="1464815253"/>
    <x v="0"/>
    <x v="16"/>
    <b v="1"/>
    <x v="12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n v="1476386395"/>
    <x v="0"/>
    <x v="95"/>
    <b v="1"/>
    <x v="12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n v="1421524709"/>
    <x v="0"/>
    <x v="73"/>
    <b v="1"/>
    <x v="12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n v="1480309546"/>
    <x v="0"/>
    <x v="249"/>
    <b v="1"/>
    <x v="12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n v="1466737217"/>
    <x v="0"/>
    <x v="5"/>
    <b v="1"/>
    <x v="12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n v="1472282956"/>
    <x v="0"/>
    <x v="33"/>
    <b v="1"/>
    <x v="12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n v="1444831031"/>
    <x v="0"/>
    <x v="54"/>
    <b v="1"/>
    <x v="12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n v="1426528418"/>
    <x v="0"/>
    <x v="88"/>
    <b v="1"/>
    <x v="12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n v="1430768468"/>
    <x v="0"/>
    <x v="15"/>
    <b v="1"/>
    <x v="12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n v="1382528113"/>
    <x v="0"/>
    <x v="53"/>
    <b v="0"/>
    <x v="13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n v="1471475404"/>
    <x v="0"/>
    <x v="84"/>
    <b v="0"/>
    <x v="13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n v="1381583948"/>
    <x v="0"/>
    <x v="80"/>
    <b v="0"/>
    <x v="13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n v="1326422966"/>
    <x v="0"/>
    <x v="81"/>
    <b v="0"/>
    <x v="13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n v="1379990038"/>
    <x v="0"/>
    <x v="1"/>
    <b v="0"/>
    <x v="13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n v="1353177197"/>
    <x v="0"/>
    <x v="84"/>
    <b v="0"/>
    <x v="13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n v="1421853518"/>
    <x v="0"/>
    <x v="202"/>
    <b v="0"/>
    <x v="13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n v="1254450706"/>
    <x v="0"/>
    <x v="202"/>
    <b v="0"/>
    <x v="13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n v="1386463198"/>
    <x v="0"/>
    <x v="29"/>
    <b v="0"/>
    <x v="13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n v="1362860257"/>
    <x v="0"/>
    <x v="83"/>
    <b v="0"/>
    <x v="13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n v="1375403523"/>
    <x v="0"/>
    <x v="81"/>
    <b v="0"/>
    <x v="13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n v="1383139695"/>
    <x v="0"/>
    <x v="8"/>
    <b v="0"/>
    <x v="13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n v="1295898527"/>
    <x v="0"/>
    <x v="84"/>
    <b v="0"/>
    <x v="13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n v="1349150440"/>
    <x v="0"/>
    <x v="81"/>
    <b v="0"/>
    <x v="13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n v="1365084034"/>
    <x v="0"/>
    <x v="64"/>
    <b v="0"/>
    <x v="13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n v="1441128131"/>
    <x v="0"/>
    <x v="78"/>
    <b v="0"/>
    <x v="13"/>
    <n v="0"/>
    <n v="0"/>
    <x v="4"/>
    <x v="13"/>
    <x v="875"/>
    <x v="875"/>
  </r>
  <r>
    <n v="876"/>
    <s v="Sound Of Dobells"/>
    <s v="What was the greatest record shop ever?  DOBELLS!"/>
    <x v="189"/>
    <x v="656"/>
    <x v="2"/>
    <s v="GB"/>
    <s v="GBP"/>
    <x v="876"/>
    <n v="1357127727"/>
    <x v="0"/>
    <x v="43"/>
    <b v="0"/>
    <x v="13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n v="1384887360"/>
    <x v="0"/>
    <x v="60"/>
    <b v="0"/>
    <x v="13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n v="1290490524"/>
    <x v="0"/>
    <x v="84"/>
    <b v="0"/>
    <x v="13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n v="1336506905"/>
    <x v="0"/>
    <x v="209"/>
    <b v="0"/>
    <x v="13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n v="1348731738"/>
    <x v="0"/>
    <x v="22"/>
    <b v="0"/>
    <x v="14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n v="1322632886"/>
    <x v="0"/>
    <x v="29"/>
    <b v="0"/>
    <x v="14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n v="1312490350"/>
    <x v="0"/>
    <x v="25"/>
    <b v="0"/>
    <x v="14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n v="1451773635"/>
    <x v="0"/>
    <x v="54"/>
    <b v="0"/>
    <x v="14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n v="1331666146"/>
    <x v="0"/>
    <x v="84"/>
    <b v="0"/>
    <x v="14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n v="1481322911"/>
    <x v="0"/>
    <x v="64"/>
    <b v="0"/>
    <x v="14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n v="1471812813"/>
    <x v="0"/>
    <x v="63"/>
    <b v="0"/>
    <x v="14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n v="1335567655"/>
    <x v="0"/>
    <x v="78"/>
    <b v="0"/>
    <x v="14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n v="1311789885"/>
    <x v="0"/>
    <x v="80"/>
    <b v="0"/>
    <x v="14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n v="1409942943"/>
    <x v="0"/>
    <x v="58"/>
    <b v="0"/>
    <x v="14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n v="1382460379"/>
    <x v="0"/>
    <x v="80"/>
    <b v="0"/>
    <x v="14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n v="1405989930"/>
    <x v="0"/>
    <x v="82"/>
    <b v="0"/>
    <x v="14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n v="1273121283"/>
    <x v="0"/>
    <x v="57"/>
    <b v="0"/>
    <x v="14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n v="1425331963"/>
    <x v="0"/>
    <x v="81"/>
    <b v="0"/>
    <x v="14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n v="1462577610"/>
    <x v="0"/>
    <x v="28"/>
    <b v="0"/>
    <x v="14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n v="1284087829"/>
    <x v="0"/>
    <x v="63"/>
    <b v="0"/>
    <x v="14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n v="1438549026"/>
    <x v="0"/>
    <x v="250"/>
    <b v="0"/>
    <x v="14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n v="1351528308"/>
    <x v="0"/>
    <x v="78"/>
    <b v="0"/>
    <x v="14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n v="1322763110"/>
    <x v="0"/>
    <x v="84"/>
    <b v="0"/>
    <x v="14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n v="1302661362"/>
    <x v="0"/>
    <x v="22"/>
    <b v="0"/>
    <x v="14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n v="1456777402"/>
    <x v="0"/>
    <x v="84"/>
    <b v="0"/>
    <x v="13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n v="1272050914"/>
    <x v="0"/>
    <x v="78"/>
    <b v="0"/>
    <x v="13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n v="1404947422"/>
    <x v="0"/>
    <x v="83"/>
    <b v="0"/>
    <x v="13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n v="1346180780"/>
    <x v="0"/>
    <x v="80"/>
    <b v="0"/>
    <x v="13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n v="1449194137"/>
    <x v="0"/>
    <x v="83"/>
    <b v="0"/>
    <x v="13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n v="1290663926"/>
    <x v="0"/>
    <x v="79"/>
    <b v="0"/>
    <x v="13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s v="US"/>
    <s v="USD"/>
    <x v="906"/>
    <n v="1392093190"/>
    <x v="0"/>
    <x v="78"/>
    <b v="0"/>
    <x v="13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n v="1313123823"/>
    <x v="0"/>
    <x v="78"/>
    <b v="0"/>
    <x v="13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n v="1276283655"/>
    <x v="0"/>
    <x v="78"/>
    <b v="0"/>
    <x v="13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n v="1340296440"/>
    <x v="0"/>
    <x v="22"/>
    <b v="0"/>
    <x v="13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n v="1483362319"/>
    <x v="0"/>
    <x v="81"/>
    <b v="0"/>
    <x v="13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n v="1388707645"/>
    <x v="0"/>
    <x v="78"/>
    <b v="0"/>
    <x v="13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n v="1350009447"/>
    <x v="0"/>
    <x v="84"/>
    <b v="0"/>
    <x v="13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n v="1333596019"/>
    <x v="0"/>
    <x v="54"/>
    <b v="0"/>
    <x v="13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n v="1343326747"/>
    <x v="0"/>
    <x v="78"/>
    <b v="0"/>
    <x v="13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n v="1327853914"/>
    <x v="0"/>
    <x v="82"/>
    <b v="0"/>
    <x v="13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n v="1284409734"/>
    <x v="0"/>
    <x v="78"/>
    <b v="0"/>
    <x v="13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n v="1402612730"/>
    <x v="0"/>
    <x v="29"/>
    <b v="0"/>
    <x v="13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n v="1414879161"/>
    <x v="0"/>
    <x v="73"/>
    <b v="0"/>
    <x v="13"/>
    <n v="5.0256410256410255E-2"/>
    <n v="19.600000000000001"/>
    <x v="4"/>
    <x v="13"/>
    <x v="918"/>
    <x v="918"/>
  </r>
  <r>
    <n v="919"/>
    <s v="Jazz CD:  Out of The Blue"/>
    <s v="Cool jazz with a New Orleans flavor."/>
    <x v="22"/>
    <x v="173"/>
    <x v="2"/>
    <s v="US"/>
    <s v="USD"/>
    <x v="919"/>
    <n v="1352906645"/>
    <x v="0"/>
    <x v="29"/>
    <b v="0"/>
    <x v="13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n v="1381853222"/>
    <x v="0"/>
    <x v="78"/>
    <b v="0"/>
    <x v="13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n v="1320033976"/>
    <x v="0"/>
    <x v="9"/>
    <b v="0"/>
    <x v="13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n v="1409143393"/>
    <x v="0"/>
    <x v="209"/>
    <b v="0"/>
    <x v="13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n v="1414018923"/>
    <x v="0"/>
    <x v="79"/>
    <b v="0"/>
    <x v="13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n v="1358203069"/>
    <x v="0"/>
    <x v="41"/>
    <b v="0"/>
    <x v="13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n v="1382994511"/>
    <x v="0"/>
    <x v="81"/>
    <b v="0"/>
    <x v="13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n v="1276043330"/>
    <x v="0"/>
    <x v="78"/>
    <b v="0"/>
    <x v="13"/>
    <n v="0"/>
    <n v="0"/>
    <x v="4"/>
    <x v="13"/>
    <x v="926"/>
    <x v="926"/>
  </r>
  <r>
    <n v="927"/>
    <s v="JETRO DA SILVA FUNK PROJECT"/>
    <s v="Studio CD/DVD Solo project of Pianist &amp; Keyboardist Jetro da Silva"/>
    <x v="22"/>
    <x v="117"/>
    <x v="2"/>
    <s v="US"/>
    <s v="USD"/>
    <x v="927"/>
    <n v="1334432695"/>
    <x v="0"/>
    <x v="78"/>
    <b v="0"/>
    <x v="13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n v="1348864913"/>
    <x v="0"/>
    <x v="33"/>
    <b v="0"/>
    <x v="13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n v="1331358169"/>
    <x v="0"/>
    <x v="78"/>
    <b v="0"/>
    <x v="13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n v="1273874306"/>
    <x v="0"/>
    <x v="81"/>
    <b v="0"/>
    <x v="13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n v="1392021502"/>
    <x v="0"/>
    <x v="63"/>
    <b v="0"/>
    <x v="13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s v="US"/>
    <s v="USD"/>
    <x v="932"/>
    <n v="1360106145"/>
    <x v="0"/>
    <x v="209"/>
    <b v="0"/>
    <x v="13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n v="1394683409"/>
    <x v="0"/>
    <x v="84"/>
    <b v="0"/>
    <x v="13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n v="1396633284"/>
    <x v="0"/>
    <x v="209"/>
    <b v="0"/>
    <x v="13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n v="1451462429"/>
    <x v="0"/>
    <x v="84"/>
    <b v="0"/>
    <x v="13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n v="1323131689"/>
    <x v="0"/>
    <x v="78"/>
    <b v="0"/>
    <x v="13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n v="1380913757"/>
    <x v="0"/>
    <x v="84"/>
    <b v="0"/>
    <x v="13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n v="1343993448"/>
    <x v="0"/>
    <x v="29"/>
    <b v="0"/>
    <x v="13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n v="1369246738"/>
    <x v="0"/>
    <x v="84"/>
    <b v="0"/>
    <x v="13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n v="1435363926"/>
    <x v="0"/>
    <x v="25"/>
    <b v="0"/>
    <x v="8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n v="1484101145"/>
    <x v="0"/>
    <x v="162"/>
    <b v="0"/>
    <x v="8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n v="1452716060"/>
    <x v="0"/>
    <x v="38"/>
    <b v="0"/>
    <x v="8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x v="9"/>
    <x v="683"/>
    <x v="2"/>
    <s v="US"/>
    <s v="USD"/>
    <x v="943"/>
    <n v="1477843305"/>
    <x v="0"/>
    <x v="8"/>
    <b v="0"/>
    <x v="8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n v="1458050450"/>
    <x v="0"/>
    <x v="93"/>
    <b v="0"/>
    <x v="8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n v="1482958626"/>
    <x v="0"/>
    <x v="38"/>
    <b v="0"/>
    <x v="8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s v="US"/>
    <s v="USD"/>
    <x v="946"/>
    <n v="1470852048"/>
    <x v="0"/>
    <x v="81"/>
    <b v="0"/>
    <x v="8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n v="1462128306"/>
    <x v="0"/>
    <x v="78"/>
    <b v="0"/>
    <x v="8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n v="1455220364"/>
    <x v="0"/>
    <x v="22"/>
    <b v="0"/>
    <x v="8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n v="1450832576"/>
    <x v="0"/>
    <x v="63"/>
    <b v="0"/>
    <x v="8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n v="1450461661"/>
    <x v="0"/>
    <x v="54"/>
    <b v="0"/>
    <x v="8"/>
    <n v="0.28039999999999998"/>
    <n v="58.416666666666664"/>
    <x v="2"/>
    <x v="8"/>
    <x v="950"/>
    <x v="950"/>
  </r>
  <r>
    <n v="951"/>
    <s v="Smart Harness"/>
    <s v="Revolutionizing the way we walk our dogs!"/>
    <x v="63"/>
    <x v="689"/>
    <x v="2"/>
    <s v="US"/>
    <s v="USD"/>
    <x v="951"/>
    <n v="1461166872"/>
    <x v="0"/>
    <x v="212"/>
    <b v="0"/>
    <x v="8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s v="US"/>
    <s v="USD"/>
    <x v="952"/>
    <n v="1476888212"/>
    <x v="0"/>
    <x v="193"/>
    <b v="0"/>
    <x v="8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n v="1419566199"/>
    <x v="0"/>
    <x v="81"/>
    <b v="0"/>
    <x v="8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n v="1436472039"/>
    <x v="0"/>
    <x v="196"/>
    <b v="0"/>
    <x v="8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n v="1470294300"/>
    <x v="0"/>
    <x v="251"/>
    <b v="0"/>
    <x v="8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n v="1424901359"/>
    <x v="0"/>
    <x v="57"/>
    <b v="0"/>
    <x v="8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s v="US"/>
    <s v="USD"/>
    <x v="957"/>
    <n v="1476710133"/>
    <x v="0"/>
    <x v="63"/>
    <b v="0"/>
    <x v="8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n v="1426792563"/>
    <x v="0"/>
    <x v="57"/>
    <b v="0"/>
    <x v="8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n v="1419048665"/>
    <x v="0"/>
    <x v="199"/>
    <b v="0"/>
    <x v="8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n v="1485874955"/>
    <x v="0"/>
    <x v="101"/>
    <b v="0"/>
    <x v="8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n v="1483634335"/>
    <x v="0"/>
    <x v="238"/>
    <b v="0"/>
    <x v="8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n v="1451927153"/>
    <x v="0"/>
    <x v="77"/>
    <b v="0"/>
    <x v="8"/>
    <n v="0.2848"/>
    <n v="19.243243243243242"/>
    <x v="2"/>
    <x v="8"/>
    <x v="962"/>
    <x v="962"/>
  </r>
  <r>
    <n v="963"/>
    <s v="The Ultimate Learning Center"/>
    <s v="WE are molding an educated, motivated, non violent GENERATION!"/>
    <x v="19"/>
    <x v="700"/>
    <x v="2"/>
    <s v="US"/>
    <s v="USD"/>
    <x v="963"/>
    <n v="1473693319"/>
    <x v="0"/>
    <x v="82"/>
    <b v="0"/>
    <x v="8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n v="1437663919"/>
    <x v="0"/>
    <x v="60"/>
    <b v="0"/>
    <x v="8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n v="1474676646"/>
    <x v="0"/>
    <x v="79"/>
    <b v="0"/>
    <x v="8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n v="1473174932"/>
    <x v="0"/>
    <x v="209"/>
    <b v="0"/>
    <x v="8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s v="US"/>
    <s v="USD"/>
    <x v="967"/>
    <n v="1456121174"/>
    <x v="0"/>
    <x v="75"/>
    <b v="0"/>
    <x v="8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n v="1405542034"/>
    <x v="0"/>
    <x v="80"/>
    <b v="0"/>
    <x v="8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s v="MX"/>
    <s v="MXN"/>
    <x v="969"/>
    <n v="1483773407"/>
    <x v="0"/>
    <x v="202"/>
    <b v="0"/>
    <x v="8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n v="1481951853"/>
    <x v="0"/>
    <x v="25"/>
    <b v="0"/>
    <x v="8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n v="1429290060"/>
    <x v="0"/>
    <x v="81"/>
    <b v="0"/>
    <x v="8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n v="1407271598"/>
    <x v="0"/>
    <x v="43"/>
    <b v="0"/>
    <x v="8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n v="1441844493"/>
    <x v="0"/>
    <x v="22"/>
    <b v="0"/>
    <x v="8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n v="1456336756"/>
    <x v="0"/>
    <x v="83"/>
    <b v="0"/>
    <x v="8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n v="1461948185"/>
    <x v="0"/>
    <x v="54"/>
    <b v="0"/>
    <x v="8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n v="1435627497"/>
    <x v="0"/>
    <x v="59"/>
    <b v="0"/>
    <x v="8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n v="1453502197"/>
    <x v="0"/>
    <x v="8"/>
    <b v="0"/>
    <x v="8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n v="1453793101"/>
    <x v="0"/>
    <x v="252"/>
    <b v="0"/>
    <x v="8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n v="1463392828"/>
    <x v="0"/>
    <x v="93"/>
    <b v="0"/>
    <x v="8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n v="1413495722"/>
    <x v="0"/>
    <x v="162"/>
    <b v="0"/>
    <x v="8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n v="1405032222"/>
    <x v="0"/>
    <x v="80"/>
    <b v="0"/>
    <x v="8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n v="1472839486"/>
    <x v="0"/>
    <x v="83"/>
    <b v="0"/>
    <x v="8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n v="1469289685"/>
    <x v="0"/>
    <x v="122"/>
    <b v="0"/>
    <x v="8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n v="1424918808"/>
    <x v="0"/>
    <x v="83"/>
    <b v="0"/>
    <x v="8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n v="1449011610"/>
    <x v="0"/>
    <x v="23"/>
    <b v="0"/>
    <x v="8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n v="1447698300"/>
    <x v="0"/>
    <x v="23"/>
    <b v="0"/>
    <x v="8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n v="1400051050"/>
    <x v="0"/>
    <x v="14"/>
    <b v="0"/>
    <x v="8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n v="1472718825"/>
    <x v="0"/>
    <x v="78"/>
    <b v="0"/>
    <x v="8"/>
    <n v="0"/>
    <n v="0"/>
    <x v="2"/>
    <x v="8"/>
    <x v="988"/>
    <x v="988"/>
  </r>
  <r>
    <n v="989"/>
    <s v="Power Rope"/>
    <s v="The most useful phone charger you will ever buy"/>
    <x v="3"/>
    <x v="718"/>
    <x v="2"/>
    <s v="US"/>
    <s v="USD"/>
    <x v="989"/>
    <n v="1472509495"/>
    <x v="0"/>
    <x v="58"/>
    <b v="0"/>
    <x v="8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n v="1407178164"/>
    <x v="0"/>
    <x v="84"/>
    <b v="0"/>
    <x v="8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n v="1466186988"/>
    <x v="0"/>
    <x v="63"/>
    <b v="0"/>
    <x v="8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s v="US"/>
    <s v="USD"/>
    <x v="992"/>
    <n v="1457475119"/>
    <x v="0"/>
    <x v="80"/>
    <b v="0"/>
    <x v="8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n v="1476054568"/>
    <x v="0"/>
    <x v="193"/>
    <b v="0"/>
    <x v="8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n v="1412835530"/>
    <x v="0"/>
    <x v="202"/>
    <b v="0"/>
    <x v="8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n v="1415140480"/>
    <x v="0"/>
    <x v="82"/>
    <b v="0"/>
    <x v="8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n v="1403902060"/>
    <x v="0"/>
    <x v="81"/>
    <b v="0"/>
    <x v="8"/>
    <n v="1.6250000000000001E-2"/>
    <n v="13"/>
    <x v="2"/>
    <x v="8"/>
    <x v="996"/>
    <x v="996"/>
  </r>
  <r>
    <n v="997"/>
    <s v="iPhanny"/>
    <s v="The iPhanny keeps your iPhone 6 safe from bending in those dangerous pants pockets."/>
    <x v="10"/>
    <x v="654"/>
    <x v="2"/>
    <s v="US"/>
    <s v="USD"/>
    <x v="997"/>
    <n v="1414549697"/>
    <x v="0"/>
    <x v="22"/>
    <b v="0"/>
    <x v="8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n v="1444017801"/>
    <x v="0"/>
    <x v="194"/>
    <b v="0"/>
    <x v="8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n v="1413270690"/>
    <x v="0"/>
    <x v="244"/>
    <b v="0"/>
    <x v="8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n v="1484357160"/>
    <x v="0"/>
    <x v="79"/>
    <b v="0"/>
    <x v="8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n v="1481908613"/>
    <x v="0"/>
    <x v="80"/>
    <b v="0"/>
    <x v="8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n v="1447777514"/>
    <x v="0"/>
    <x v="19"/>
    <b v="0"/>
    <x v="8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n v="1487091661"/>
    <x v="0"/>
    <x v="41"/>
    <b v="0"/>
    <x v="8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n v="1453222827"/>
    <x v="0"/>
    <x v="195"/>
    <b v="0"/>
    <x v="8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n v="1443538783"/>
    <x v="0"/>
    <x v="253"/>
    <b v="0"/>
    <x v="8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n v="1417654672"/>
    <x v="0"/>
    <x v="22"/>
    <b v="0"/>
    <x v="8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n v="1478095223"/>
    <x v="0"/>
    <x v="88"/>
    <b v="0"/>
    <x v="8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n v="1480361115"/>
    <x v="0"/>
    <x v="29"/>
    <b v="0"/>
    <x v="8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n v="1463754646"/>
    <x v="0"/>
    <x v="21"/>
    <b v="0"/>
    <x v="8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n v="1468180462"/>
    <x v="0"/>
    <x v="80"/>
    <b v="0"/>
    <x v="8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n v="1415050395"/>
    <x v="0"/>
    <x v="29"/>
    <b v="0"/>
    <x v="8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n v="1481366052"/>
    <x v="0"/>
    <x v="254"/>
    <b v="0"/>
    <x v="8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n v="1449000056"/>
    <x v="0"/>
    <x v="240"/>
    <b v="0"/>
    <x v="8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n v="1415750615"/>
    <x v="0"/>
    <x v="38"/>
    <b v="0"/>
    <x v="8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n v="1445893495"/>
    <x v="0"/>
    <x v="79"/>
    <b v="0"/>
    <x v="8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n v="1456108456"/>
    <x v="0"/>
    <x v="44"/>
    <b v="0"/>
    <x v="8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n v="1444666335"/>
    <x v="0"/>
    <x v="255"/>
    <b v="0"/>
    <x v="8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n v="1465904933"/>
    <x v="0"/>
    <x v="63"/>
    <b v="0"/>
    <x v="8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n v="1420500149"/>
    <x v="0"/>
    <x v="256"/>
    <b v="0"/>
    <x v="8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n v="1430617209"/>
    <x v="0"/>
    <x v="209"/>
    <b v="1"/>
    <x v="15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n v="1443074571"/>
    <x v="1"/>
    <x v="257"/>
    <b v="1"/>
    <x v="15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s v="US"/>
    <s v="USD"/>
    <x v="1022"/>
    <n v="1429284677"/>
    <x v="1"/>
    <x v="142"/>
    <b v="1"/>
    <x v="15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n v="1432245861"/>
    <x v="0"/>
    <x v="132"/>
    <b v="1"/>
    <x v="15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n v="1451656563"/>
    <x v="1"/>
    <x v="42"/>
    <b v="1"/>
    <x v="15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s v="US"/>
    <s v="USD"/>
    <x v="1025"/>
    <n v="1423944037"/>
    <x v="1"/>
    <x v="258"/>
    <b v="1"/>
    <x v="15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n v="1456480016"/>
    <x v="1"/>
    <x v="259"/>
    <b v="1"/>
    <x v="15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n v="1411433347"/>
    <x v="1"/>
    <x v="112"/>
    <b v="1"/>
    <x v="15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n v="1484924605"/>
    <x v="1"/>
    <x v="260"/>
    <b v="1"/>
    <x v="15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n v="1423501507"/>
    <x v="0"/>
    <x v="261"/>
    <b v="1"/>
    <x v="15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x v="754"/>
    <x v="0"/>
    <s v="US"/>
    <s v="USD"/>
    <x v="1030"/>
    <n v="1472470549"/>
    <x v="0"/>
    <x v="180"/>
    <b v="1"/>
    <x v="15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n v="1447698010"/>
    <x v="0"/>
    <x v="221"/>
    <b v="1"/>
    <x v="15"/>
    <n v="1.0740000000000001"/>
    <n v="108.48484848484848"/>
    <x v="4"/>
    <x v="15"/>
    <x v="1031"/>
    <x v="1031"/>
  </r>
  <r>
    <n v="1032"/>
    <s v="Phantom Ship / Coastal (Album Preorder)"/>
    <s v="Ideal for living rooms and open spaces."/>
    <x v="105"/>
    <x v="756"/>
    <x v="0"/>
    <s v="US"/>
    <s v="USD"/>
    <x v="1032"/>
    <n v="1464105625"/>
    <x v="0"/>
    <x v="93"/>
    <b v="1"/>
    <x v="15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n v="1479144880"/>
    <x v="0"/>
    <x v="74"/>
    <b v="1"/>
    <x v="15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n v="1467604804"/>
    <x v="0"/>
    <x v="262"/>
    <b v="1"/>
    <x v="15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n v="1421076220"/>
    <x v="0"/>
    <x v="88"/>
    <b v="1"/>
    <x v="15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n v="1354790790"/>
    <x v="0"/>
    <x v="263"/>
    <b v="1"/>
    <x v="15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n v="1429991062"/>
    <x v="0"/>
    <x v="64"/>
    <b v="1"/>
    <x v="15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n v="1455773623"/>
    <x v="0"/>
    <x v="42"/>
    <b v="1"/>
    <x v="15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n v="1479436646"/>
    <x v="0"/>
    <x v="209"/>
    <b v="1"/>
    <x v="15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n v="1469725209"/>
    <x v="0"/>
    <x v="29"/>
    <b v="0"/>
    <x v="16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n v="1405041992"/>
    <x v="0"/>
    <x v="78"/>
    <b v="0"/>
    <x v="16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n v="1406824948"/>
    <x v="0"/>
    <x v="29"/>
    <b v="0"/>
    <x v="16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n v="1429509855"/>
    <x v="0"/>
    <x v="264"/>
    <b v="0"/>
    <x v="16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n v="1420668801"/>
    <x v="0"/>
    <x v="84"/>
    <b v="0"/>
    <x v="16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n v="1406235550"/>
    <x v="0"/>
    <x v="22"/>
    <b v="0"/>
    <x v="16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n v="1447273560"/>
    <x v="0"/>
    <x v="78"/>
    <b v="0"/>
    <x v="16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n v="1412624315"/>
    <x v="0"/>
    <x v="29"/>
    <b v="0"/>
    <x v="16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n v="1471310189"/>
    <x v="0"/>
    <x v="80"/>
    <b v="0"/>
    <x v="16"/>
    <n v="1.4133333333333333E-2"/>
    <n v="53"/>
    <x v="5"/>
    <x v="16"/>
    <x v="1048"/>
    <x v="1048"/>
  </r>
  <r>
    <n v="1049"/>
    <s v="J1 (Canceled)"/>
    <s v="------"/>
    <x v="14"/>
    <x v="117"/>
    <x v="1"/>
    <s v="US"/>
    <s v="USD"/>
    <x v="1049"/>
    <n v="1452680445"/>
    <x v="0"/>
    <x v="78"/>
    <b v="0"/>
    <x v="16"/>
    <n v="0"/>
    <n v="0"/>
    <x v="5"/>
    <x v="16"/>
    <x v="1049"/>
    <x v="1049"/>
  </r>
  <r>
    <n v="1050"/>
    <s v="The (Secular) Barbershop Podcast (Canceled)"/>
    <s v="Secularism is on the rise and I hear you.Talk to me."/>
    <x v="30"/>
    <x v="117"/>
    <x v="1"/>
    <s v="US"/>
    <s v="USD"/>
    <x v="1050"/>
    <n v="1439665677"/>
    <x v="0"/>
    <x v="78"/>
    <b v="0"/>
    <x v="16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n v="1406679625"/>
    <x v="0"/>
    <x v="78"/>
    <b v="0"/>
    <x v="16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n v="1461438495"/>
    <x v="0"/>
    <x v="78"/>
    <b v="0"/>
    <x v="16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n v="1486613332"/>
    <x v="0"/>
    <x v="29"/>
    <b v="0"/>
    <x v="16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n v="1405110399"/>
    <x v="0"/>
    <x v="78"/>
    <b v="0"/>
    <x v="16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n v="1454802545"/>
    <x v="0"/>
    <x v="78"/>
    <b v="0"/>
    <x v="16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n v="1424711777"/>
    <x v="0"/>
    <x v="78"/>
    <b v="0"/>
    <x v="16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n v="1478292883"/>
    <x v="0"/>
    <x v="78"/>
    <b v="0"/>
    <x v="16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n v="1423777043"/>
    <x v="0"/>
    <x v="78"/>
    <b v="0"/>
    <x v="16"/>
    <n v="0"/>
    <n v="0"/>
    <x v="5"/>
    <x v="16"/>
    <x v="1058"/>
    <x v="1058"/>
  </r>
  <r>
    <n v="1059"/>
    <s v="Voice Over Artist (Canceled)"/>
    <s v="Turning myself into a vocal artist."/>
    <x v="184"/>
    <x v="117"/>
    <x v="1"/>
    <s v="US"/>
    <s v="USD"/>
    <x v="1059"/>
    <n v="1423681056"/>
    <x v="0"/>
    <x v="78"/>
    <b v="0"/>
    <x v="16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n v="1426542893"/>
    <x v="0"/>
    <x v="29"/>
    <b v="0"/>
    <x v="16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n v="1456987108"/>
    <x v="0"/>
    <x v="78"/>
    <b v="0"/>
    <x v="16"/>
    <n v="0"/>
    <n v="0"/>
    <x v="5"/>
    <x v="16"/>
    <x v="1061"/>
    <x v="1061"/>
  </r>
  <r>
    <n v="1062"/>
    <s v="RETURNING AT A LATER DATE"/>
    <s v="SEE US ON PATREON www.badgirlartwork.com"/>
    <x v="212"/>
    <x v="121"/>
    <x v="1"/>
    <s v="US"/>
    <s v="USD"/>
    <x v="1062"/>
    <n v="1467746541"/>
    <x v="0"/>
    <x v="80"/>
    <b v="0"/>
    <x v="16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n v="1470012262"/>
    <x v="0"/>
    <x v="78"/>
    <b v="0"/>
    <x v="16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n v="1369286903"/>
    <x v="0"/>
    <x v="252"/>
    <b v="0"/>
    <x v="17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n v="1390381722"/>
    <x v="0"/>
    <x v="81"/>
    <b v="0"/>
    <x v="17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n v="1371769582"/>
    <x v="0"/>
    <x v="265"/>
    <b v="0"/>
    <x v="17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n v="1385065931"/>
    <x v="0"/>
    <x v="73"/>
    <b v="0"/>
    <x v="17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n v="1457686464"/>
    <x v="0"/>
    <x v="80"/>
    <b v="0"/>
    <x v="17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n v="1382679059"/>
    <x v="0"/>
    <x v="64"/>
    <b v="0"/>
    <x v="17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n v="1347322622"/>
    <x v="0"/>
    <x v="84"/>
    <b v="0"/>
    <x v="17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n v="1445191493"/>
    <x v="0"/>
    <x v="78"/>
    <b v="0"/>
    <x v="17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n v="1389038297"/>
    <x v="0"/>
    <x v="80"/>
    <b v="0"/>
    <x v="17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n v="1316214541"/>
    <x v="0"/>
    <x v="29"/>
    <b v="0"/>
    <x v="17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n v="1386216545"/>
    <x v="0"/>
    <x v="209"/>
    <b v="0"/>
    <x v="17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s v="US"/>
    <s v="USD"/>
    <x v="1075"/>
    <n v="1333748516"/>
    <x v="0"/>
    <x v="83"/>
    <b v="0"/>
    <x v="17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n v="1405674250"/>
    <x v="0"/>
    <x v="266"/>
    <b v="0"/>
    <x v="17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n v="1450152011"/>
    <x v="0"/>
    <x v="157"/>
    <b v="0"/>
    <x v="17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n v="1307421721"/>
    <x v="0"/>
    <x v="81"/>
    <b v="0"/>
    <x v="17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n v="1461072936"/>
    <x v="0"/>
    <x v="59"/>
    <b v="0"/>
    <x v="17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n v="1397186333"/>
    <x v="0"/>
    <x v="15"/>
    <b v="0"/>
    <x v="17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n v="1419891292"/>
    <x v="0"/>
    <x v="80"/>
    <b v="0"/>
    <x v="17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n v="1342043088"/>
    <x v="0"/>
    <x v="83"/>
    <b v="0"/>
    <x v="17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n v="1401810583"/>
    <x v="0"/>
    <x v="29"/>
    <b v="0"/>
    <x v="17"/>
    <n v="8.2000000000000007E-3"/>
    <n v="410"/>
    <x v="6"/>
    <x v="17"/>
    <x v="1083"/>
    <x v="1083"/>
  </r>
  <r>
    <n v="1084"/>
    <s v="My own channel"/>
    <s v="I want to start my own channel for gaming"/>
    <x v="131"/>
    <x v="117"/>
    <x v="2"/>
    <s v="US"/>
    <s v="USD"/>
    <x v="1084"/>
    <n v="1404942804"/>
    <x v="0"/>
    <x v="78"/>
    <b v="0"/>
    <x v="17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n v="1455379575"/>
    <x v="0"/>
    <x v="82"/>
    <b v="0"/>
    <x v="17"/>
    <n v="3.4200000000000001E-2"/>
    <n v="114"/>
    <x v="6"/>
    <x v="17"/>
    <x v="1085"/>
    <x v="1085"/>
  </r>
  <r>
    <n v="1086"/>
    <s v="Cyber Universe Online"/>
    <s v="Humanity's future in the Galaxy"/>
    <x v="102"/>
    <x v="493"/>
    <x v="2"/>
    <s v="US"/>
    <s v="USD"/>
    <x v="1086"/>
    <n v="1406321291"/>
    <x v="0"/>
    <x v="84"/>
    <b v="0"/>
    <x v="17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n v="1400260087"/>
    <x v="0"/>
    <x v="78"/>
    <b v="0"/>
    <x v="17"/>
    <n v="0"/>
    <n v="0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s v="US"/>
    <s v="USD"/>
    <x v="1088"/>
    <n v="1395774667"/>
    <x v="0"/>
    <x v="206"/>
    <b v="0"/>
    <x v="17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x v="36"/>
    <x v="774"/>
    <x v="2"/>
    <s v="FR"/>
    <s v="EUR"/>
    <x v="1089"/>
    <n v="1432701175"/>
    <x v="0"/>
    <x v="72"/>
    <b v="0"/>
    <x v="17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n v="1430281653"/>
    <x v="0"/>
    <x v="29"/>
    <b v="0"/>
    <x v="17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n v="1457725272"/>
    <x v="0"/>
    <x v="84"/>
    <b v="0"/>
    <x v="17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n v="1354840638"/>
    <x v="0"/>
    <x v="63"/>
    <b v="0"/>
    <x v="17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n v="1453936937"/>
    <x v="0"/>
    <x v="80"/>
    <b v="0"/>
    <x v="17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n v="1315588033"/>
    <x v="0"/>
    <x v="74"/>
    <b v="0"/>
    <x v="17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n v="1375275220"/>
    <x v="0"/>
    <x v="225"/>
    <b v="0"/>
    <x v="17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n v="1409747154"/>
    <x v="0"/>
    <x v="60"/>
    <b v="0"/>
    <x v="17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n v="1390330877"/>
    <x v="0"/>
    <x v="63"/>
    <b v="0"/>
    <x v="17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s v="US"/>
    <s v="USD"/>
    <x v="1098"/>
    <n v="1394821095"/>
    <x v="0"/>
    <x v="19"/>
    <b v="0"/>
    <x v="17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n v="1428955468"/>
    <x v="0"/>
    <x v="29"/>
    <b v="0"/>
    <x v="17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n v="1452825571"/>
    <x v="0"/>
    <x v="73"/>
    <b v="0"/>
    <x v="17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s v="US"/>
    <s v="USD"/>
    <x v="1101"/>
    <n v="1466188338"/>
    <x v="0"/>
    <x v="79"/>
    <b v="0"/>
    <x v="17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n v="1383095125"/>
    <x v="0"/>
    <x v="54"/>
    <b v="0"/>
    <x v="17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n v="1461043190"/>
    <x v="0"/>
    <x v="41"/>
    <b v="0"/>
    <x v="17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n v="1399888221"/>
    <x v="0"/>
    <x v="77"/>
    <b v="0"/>
    <x v="17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n v="1393038927"/>
    <x v="0"/>
    <x v="9"/>
    <b v="0"/>
    <x v="17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n v="1330969575"/>
    <x v="0"/>
    <x v="63"/>
    <b v="0"/>
    <x v="17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n v="1403556024"/>
    <x v="0"/>
    <x v="78"/>
    <b v="0"/>
    <x v="17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n v="1329146235"/>
    <x v="0"/>
    <x v="64"/>
    <b v="0"/>
    <x v="17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n v="1476900190"/>
    <x v="0"/>
    <x v="83"/>
    <b v="0"/>
    <x v="17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n v="1352327022"/>
    <x v="0"/>
    <x v="202"/>
    <b v="0"/>
    <x v="17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n v="1449636790"/>
    <x v="0"/>
    <x v="29"/>
    <b v="0"/>
    <x v="17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n v="1416507211"/>
    <x v="0"/>
    <x v="267"/>
    <b v="0"/>
    <x v="17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n v="1405466820"/>
    <x v="0"/>
    <x v="29"/>
    <b v="0"/>
    <x v="17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n v="1378714687"/>
    <x v="0"/>
    <x v="83"/>
    <b v="0"/>
    <x v="17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n v="1456764095"/>
    <x v="0"/>
    <x v="80"/>
    <b v="0"/>
    <x v="17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n v="1334089208"/>
    <x v="0"/>
    <x v="73"/>
    <b v="0"/>
    <x v="17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n v="1448461313"/>
    <x v="0"/>
    <x v="22"/>
    <b v="0"/>
    <x v="17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n v="1394078379"/>
    <x v="0"/>
    <x v="83"/>
    <b v="0"/>
    <x v="17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n v="1395687664"/>
    <x v="0"/>
    <x v="29"/>
    <b v="0"/>
    <x v="17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n v="1315947400"/>
    <x v="0"/>
    <x v="78"/>
    <b v="0"/>
    <x v="17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n v="1455315916"/>
    <x v="0"/>
    <x v="81"/>
    <b v="0"/>
    <x v="17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n v="1368723225"/>
    <x v="0"/>
    <x v="78"/>
    <b v="0"/>
    <x v="17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n v="1395318848"/>
    <x v="0"/>
    <x v="83"/>
    <b v="0"/>
    <x v="17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n v="1427817651"/>
    <x v="0"/>
    <x v="63"/>
    <b v="0"/>
    <x v="18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n v="1438009130"/>
    <x v="0"/>
    <x v="78"/>
    <b v="0"/>
    <x v="18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n v="1465890694"/>
    <x v="0"/>
    <x v="84"/>
    <b v="0"/>
    <x v="18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n v="1413318600"/>
    <x v="0"/>
    <x v="23"/>
    <b v="0"/>
    <x v="18"/>
    <n v="1.6714285714285713E-2"/>
    <n v="25.434782608695652"/>
    <x v="6"/>
    <x v="18"/>
    <x v="1127"/>
    <x v="1127"/>
  </r>
  <r>
    <n v="1128"/>
    <s v="Flying Turds"/>
    <s v="#havingfunFTW"/>
    <x v="28"/>
    <x v="116"/>
    <x v="2"/>
    <s v="GB"/>
    <s v="GBP"/>
    <x v="1128"/>
    <n v="1404833717"/>
    <x v="0"/>
    <x v="29"/>
    <b v="0"/>
    <x v="18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n v="1462515693"/>
    <x v="0"/>
    <x v="84"/>
    <b v="0"/>
    <x v="18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n v="1411775700"/>
    <x v="0"/>
    <x v="83"/>
    <b v="0"/>
    <x v="18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n v="1448401668"/>
    <x v="0"/>
    <x v="78"/>
    <b v="0"/>
    <x v="18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n v="1480646771"/>
    <x v="0"/>
    <x v="62"/>
    <b v="0"/>
    <x v="18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n v="1404207981"/>
    <x v="0"/>
    <x v="29"/>
    <b v="0"/>
    <x v="18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n v="1416034228"/>
    <x v="0"/>
    <x v="29"/>
    <b v="0"/>
    <x v="18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n v="1467935094"/>
    <x v="0"/>
    <x v="29"/>
    <b v="0"/>
    <x v="18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n v="1447949229"/>
    <x v="0"/>
    <x v="79"/>
    <b v="0"/>
    <x v="18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n v="1458848421"/>
    <x v="0"/>
    <x v="70"/>
    <b v="0"/>
    <x v="18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n v="1483307131"/>
    <x v="0"/>
    <x v="80"/>
    <b v="0"/>
    <x v="18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n v="1417508426"/>
    <x v="0"/>
    <x v="29"/>
    <b v="0"/>
    <x v="18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n v="1436267121"/>
    <x v="0"/>
    <x v="78"/>
    <b v="0"/>
    <x v="18"/>
    <n v="0"/>
    <n v="0"/>
    <x v="6"/>
    <x v="18"/>
    <x v="1140"/>
    <x v="1140"/>
  </r>
  <r>
    <n v="1141"/>
    <s v="Arena Z - Zombie Survival"/>
    <s v="I think this will be a great game!"/>
    <x v="2"/>
    <x v="117"/>
    <x v="2"/>
    <s v="DE"/>
    <s v="EUR"/>
    <x v="1141"/>
    <n v="1433868450"/>
    <x v="0"/>
    <x v="78"/>
    <b v="0"/>
    <x v="18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n v="1421539727"/>
    <x v="0"/>
    <x v="78"/>
    <b v="0"/>
    <x v="18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n v="1447735126"/>
    <x v="0"/>
    <x v="22"/>
    <b v="0"/>
    <x v="18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n v="1427689320"/>
    <x v="0"/>
    <x v="78"/>
    <b v="0"/>
    <x v="19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n v="1407088592"/>
    <x v="0"/>
    <x v="29"/>
    <b v="0"/>
    <x v="19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n v="1395787973"/>
    <x v="0"/>
    <x v="8"/>
    <b v="0"/>
    <x v="19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n v="1408576783"/>
    <x v="0"/>
    <x v="78"/>
    <b v="0"/>
    <x v="19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n v="1477973181"/>
    <x v="0"/>
    <x v="83"/>
    <b v="0"/>
    <x v="19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x v="63"/>
    <x v="735"/>
    <x v="2"/>
    <s v="US"/>
    <s v="USD"/>
    <x v="1149"/>
    <n v="1463504566"/>
    <x v="0"/>
    <x v="84"/>
    <b v="0"/>
    <x v="19"/>
    <n v="1.5E-3"/>
    <n v="37.5"/>
    <x v="7"/>
    <x v="19"/>
    <x v="1149"/>
    <x v="1149"/>
  </r>
  <r>
    <n v="1150"/>
    <s v="Chef Po's Food Truck"/>
    <s v="Bringing delicious authentic and fusion Taiwanese Food to the West Coast."/>
    <x v="30"/>
    <x v="800"/>
    <x v="2"/>
    <s v="US"/>
    <s v="USD"/>
    <x v="1150"/>
    <n v="1447109675"/>
    <x v="0"/>
    <x v="79"/>
    <b v="0"/>
    <x v="19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n v="1439000863"/>
    <x v="0"/>
    <x v="78"/>
    <b v="0"/>
    <x v="19"/>
    <n v="0"/>
    <n v="0"/>
    <x v="7"/>
    <x v="19"/>
    <x v="1151"/>
    <x v="1151"/>
  </r>
  <r>
    <n v="1152"/>
    <s v="Peruvian King Food Truck"/>
    <s v="Peruvian food truck with an LA twist."/>
    <x v="194"/>
    <x v="608"/>
    <x v="2"/>
    <s v="US"/>
    <s v="USD"/>
    <x v="1152"/>
    <n v="1429117312"/>
    <x v="0"/>
    <x v="41"/>
    <b v="0"/>
    <x v="19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s v="US"/>
    <s v="USD"/>
    <x v="1153"/>
    <n v="1432055305"/>
    <x v="0"/>
    <x v="29"/>
    <b v="0"/>
    <x v="19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n v="1438915006"/>
    <x v="0"/>
    <x v="83"/>
    <b v="0"/>
    <x v="19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n v="1405448408"/>
    <x v="0"/>
    <x v="22"/>
    <b v="0"/>
    <x v="19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n v="1422150162"/>
    <x v="0"/>
    <x v="78"/>
    <b v="0"/>
    <x v="19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n v="1412607880"/>
    <x v="0"/>
    <x v="83"/>
    <b v="0"/>
    <x v="19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n v="1415499128"/>
    <x v="0"/>
    <x v="83"/>
    <b v="0"/>
    <x v="19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n v="1433006765"/>
    <x v="0"/>
    <x v="78"/>
    <b v="0"/>
    <x v="19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n v="1424922186"/>
    <x v="0"/>
    <x v="10"/>
    <b v="0"/>
    <x v="19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n v="1430233589"/>
    <x v="0"/>
    <x v="78"/>
    <b v="0"/>
    <x v="19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n v="1408983864"/>
    <x v="0"/>
    <x v="84"/>
    <b v="0"/>
    <x v="19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n v="1405012920"/>
    <x v="0"/>
    <x v="78"/>
    <b v="0"/>
    <x v="19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n v="1463678582"/>
    <x v="0"/>
    <x v="78"/>
    <b v="0"/>
    <x v="19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n v="1401685730"/>
    <x v="0"/>
    <x v="20"/>
    <b v="0"/>
    <x v="19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n v="1432640342"/>
    <x v="0"/>
    <x v="22"/>
    <b v="0"/>
    <x v="19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n v="1407865095"/>
    <x v="0"/>
    <x v="38"/>
    <b v="0"/>
    <x v="19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n v="1471915065"/>
    <x v="0"/>
    <x v="83"/>
    <b v="0"/>
    <x v="19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n v="1422001763"/>
    <x v="0"/>
    <x v="83"/>
    <b v="0"/>
    <x v="19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n v="1430429171"/>
    <x v="0"/>
    <x v="84"/>
    <b v="0"/>
    <x v="19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n v="1414351127"/>
    <x v="0"/>
    <x v="29"/>
    <b v="0"/>
    <x v="19"/>
    <n v="1E-3"/>
    <n v="25"/>
    <x v="7"/>
    <x v="19"/>
    <x v="1171"/>
    <x v="1171"/>
  </r>
  <r>
    <n v="1172"/>
    <s v="let your dayz take you to the dogs."/>
    <s v="Bringing YOUR favorite dog recipes to the streets."/>
    <x v="7"/>
    <x v="117"/>
    <x v="2"/>
    <s v="US"/>
    <s v="USD"/>
    <x v="1172"/>
    <n v="1405959752"/>
    <x v="0"/>
    <x v="78"/>
    <b v="0"/>
    <x v="19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n v="1435552057"/>
    <x v="0"/>
    <x v="29"/>
    <b v="0"/>
    <x v="19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n v="1460146327"/>
    <x v="0"/>
    <x v="10"/>
    <b v="0"/>
    <x v="19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n v="1434389339"/>
    <x v="0"/>
    <x v="82"/>
    <b v="0"/>
    <x v="19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n v="1484094498"/>
    <x v="0"/>
    <x v="29"/>
    <b v="0"/>
    <x v="19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n v="1410796296"/>
    <x v="0"/>
    <x v="78"/>
    <b v="0"/>
    <x v="19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n v="1405633452"/>
    <x v="0"/>
    <x v="29"/>
    <b v="0"/>
    <x v="19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n v="1443460627"/>
    <x v="0"/>
    <x v="81"/>
    <b v="0"/>
    <x v="19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n v="1400786514"/>
    <x v="0"/>
    <x v="268"/>
    <b v="0"/>
    <x v="19"/>
    <n v="0.11749999999999999"/>
    <n v="69.117647058823536"/>
    <x v="7"/>
    <x v="19"/>
    <x v="1180"/>
    <x v="1180"/>
  </r>
  <r>
    <n v="1181"/>
    <s v="Gringo Loco Tacos Food Truck"/>
    <s v="Bringing the best tacos to the streets of Chicago!"/>
    <x v="63"/>
    <x v="460"/>
    <x v="2"/>
    <s v="US"/>
    <s v="USD"/>
    <x v="1181"/>
    <n v="1422605321"/>
    <x v="0"/>
    <x v="83"/>
    <b v="0"/>
    <x v="19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n v="1482609088"/>
    <x v="0"/>
    <x v="80"/>
    <b v="0"/>
    <x v="19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n v="1476391223"/>
    <x v="0"/>
    <x v="83"/>
    <b v="0"/>
    <x v="19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n v="1483712611"/>
    <x v="0"/>
    <x v="269"/>
    <b v="1"/>
    <x v="20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n v="1430945149"/>
    <x v="0"/>
    <x v="112"/>
    <b v="1"/>
    <x v="20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n v="1430340195"/>
    <x v="0"/>
    <x v="252"/>
    <b v="1"/>
    <x v="20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n v="1429133323"/>
    <x v="0"/>
    <x v="16"/>
    <b v="1"/>
    <x v="20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n v="1481129340"/>
    <x v="0"/>
    <x v="268"/>
    <b v="1"/>
    <x v="20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n v="1465428595"/>
    <x v="0"/>
    <x v="48"/>
    <b v="1"/>
    <x v="20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n v="1406908725"/>
    <x v="0"/>
    <x v="62"/>
    <b v="1"/>
    <x v="20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n v="1455892160"/>
    <x v="0"/>
    <x v="51"/>
    <b v="1"/>
    <x v="20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n v="1484222978"/>
    <x v="0"/>
    <x v="41"/>
    <b v="1"/>
    <x v="20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n v="1455043053"/>
    <x v="0"/>
    <x v="270"/>
    <b v="1"/>
    <x v="20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n v="1425901379"/>
    <x v="0"/>
    <x v="271"/>
    <b v="1"/>
    <x v="20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n v="1445415653"/>
    <x v="0"/>
    <x v="203"/>
    <b v="1"/>
    <x v="20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n v="1447875539"/>
    <x v="0"/>
    <x v="272"/>
    <b v="1"/>
    <x v="20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n v="1463155034"/>
    <x v="0"/>
    <x v="100"/>
    <b v="1"/>
    <x v="20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n v="1448463086"/>
    <x v="0"/>
    <x v="157"/>
    <b v="1"/>
    <x v="20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n v="1433615400"/>
    <x v="0"/>
    <x v="82"/>
    <b v="1"/>
    <x v="20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n v="1427369256"/>
    <x v="0"/>
    <x v="273"/>
    <b v="1"/>
    <x v="20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n v="1466001246"/>
    <x v="0"/>
    <x v="112"/>
    <b v="1"/>
    <x v="20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n v="1432796154"/>
    <x v="0"/>
    <x v="197"/>
    <b v="1"/>
    <x v="20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n v="1430491527"/>
    <x v="0"/>
    <x v="21"/>
    <b v="1"/>
    <x v="20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n v="1445363833"/>
    <x v="0"/>
    <x v="7"/>
    <b v="1"/>
    <x v="20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n v="1431605351"/>
    <x v="0"/>
    <x v="95"/>
    <b v="1"/>
    <x v="20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n v="1486406253"/>
    <x v="0"/>
    <x v="58"/>
    <b v="1"/>
    <x v="20"/>
    <n v="1.1499999999999999"/>
    <n v="32.34375"/>
    <x v="8"/>
    <x v="20"/>
    <x v="1206"/>
    <x v="1206"/>
  </r>
  <r>
    <n v="1207"/>
    <s v="ITALIANA"/>
    <s v="A humanistic photo book about ancestral &amp; post-modern Italy."/>
    <x v="227"/>
    <x v="832"/>
    <x v="0"/>
    <s v="IT"/>
    <s v="EUR"/>
    <x v="1207"/>
    <n v="1456827573"/>
    <x v="0"/>
    <x v="261"/>
    <b v="1"/>
    <x v="20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n v="1456246864"/>
    <x v="0"/>
    <x v="11"/>
    <b v="1"/>
    <x v="20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n v="1485461905"/>
    <x v="0"/>
    <x v="67"/>
    <b v="1"/>
    <x v="20"/>
    <n v="1.06"/>
    <n v="138.2608695652174"/>
    <x v="8"/>
    <x v="20"/>
    <x v="1209"/>
    <x v="1209"/>
  </r>
  <r>
    <n v="1210"/>
    <s v="Det Andra GÃ¶teborg"/>
    <s v="En fotobok om livet i det enda andra GÃ¶teborg i vÃ¤rlden"/>
    <x v="22"/>
    <x v="835"/>
    <x v="0"/>
    <s v="SE"/>
    <s v="SEK"/>
    <x v="1210"/>
    <n v="1431124572"/>
    <x v="0"/>
    <x v="273"/>
    <b v="1"/>
    <x v="20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n v="1464209261"/>
    <x v="0"/>
    <x v="79"/>
    <b v="1"/>
    <x v="20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n v="1447195695"/>
    <x v="0"/>
    <x v="183"/>
    <b v="1"/>
    <x v="20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n v="1482862100"/>
    <x v="0"/>
    <x v="52"/>
    <b v="1"/>
    <x v="20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n v="1428696605"/>
    <x v="0"/>
    <x v="20"/>
    <b v="1"/>
    <x v="20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n v="1398895756"/>
    <x v="0"/>
    <x v="274"/>
    <b v="1"/>
    <x v="20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s v="US"/>
    <s v="USD"/>
    <x v="1216"/>
    <n v="1441032457"/>
    <x v="0"/>
    <x v="147"/>
    <b v="1"/>
    <x v="20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n v="1465932340"/>
    <x v="0"/>
    <x v="275"/>
    <b v="1"/>
    <x v="20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n v="1443714800"/>
    <x v="0"/>
    <x v="30"/>
    <b v="1"/>
    <x v="20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x v="843"/>
    <x v="0"/>
    <s v="US"/>
    <s v="USD"/>
    <x v="1219"/>
    <n v="1474369513"/>
    <x v="0"/>
    <x v="35"/>
    <b v="1"/>
    <x v="20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n v="1437923112"/>
    <x v="0"/>
    <x v="205"/>
    <b v="1"/>
    <x v="20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n v="1478431488"/>
    <x v="0"/>
    <x v="273"/>
    <b v="1"/>
    <x v="20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x v="846"/>
    <x v="0"/>
    <s v="CA"/>
    <s v="CAD"/>
    <x v="1222"/>
    <n v="1456852647"/>
    <x v="0"/>
    <x v="276"/>
    <b v="1"/>
    <x v="20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s v="US"/>
    <s v="USD"/>
    <x v="1223"/>
    <n v="1476159309"/>
    <x v="0"/>
    <x v="277"/>
    <b v="1"/>
    <x v="20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n v="1396876302"/>
    <x v="0"/>
    <x v="59"/>
    <b v="0"/>
    <x v="21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n v="1377294278"/>
    <x v="0"/>
    <x v="83"/>
    <b v="0"/>
    <x v="21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n v="1395089981"/>
    <x v="0"/>
    <x v="244"/>
    <b v="0"/>
    <x v="21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n v="1404770616"/>
    <x v="0"/>
    <x v="78"/>
    <b v="0"/>
    <x v="21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n v="1312047008"/>
    <x v="0"/>
    <x v="54"/>
    <b v="0"/>
    <x v="21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n v="1331982127"/>
    <x v="0"/>
    <x v="29"/>
    <b v="0"/>
    <x v="21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n v="1295997630"/>
    <x v="0"/>
    <x v="78"/>
    <b v="0"/>
    <x v="21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n v="1436394968"/>
    <x v="0"/>
    <x v="78"/>
    <b v="0"/>
    <x v="21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n v="1377030070"/>
    <x v="0"/>
    <x v="29"/>
    <b v="0"/>
    <x v="21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n v="1328049974"/>
    <x v="0"/>
    <x v="79"/>
    <b v="0"/>
    <x v="21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n v="1420311342"/>
    <x v="0"/>
    <x v="78"/>
    <b v="0"/>
    <x v="21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n v="1383621299"/>
    <x v="0"/>
    <x v="79"/>
    <b v="0"/>
    <x v="21"/>
    <n v="2.787363950092912E-2"/>
    <n v="35"/>
    <x v="4"/>
    <x v="21"/>
    <x v="1235"/>
    <x v="1235"/>
  </r>
  <r>
    <n v="1236"/>
    <s v="&quot;Volando&quot; CD Release (Canceled)"/>
    <s v="Raising money to give the musicians their due."/>
    <x v="30"/>
    <x v="117"/>
    <x v="1"/>
    <s v="US"/>
    <s v="USD"/>
    <x v="1236"/>
    <n v="1342801164"/>
    <x v="0"/>
    <x v="78"/>
    <b v="0"/>
    <x v="21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n v="1344062865"/>
    <x v="0"/>
    <x v="78"/>
    <b v="0"/>
    <x v="21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n v="1310049536"/>
    <x v="0"/>
    <x v="83"/>
    <b v="0"/>
    <x v="21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s v="US"/>
    <s v="USD"/>
    <x v="1239"/>
    <n v="1323212767"/>
    <x v="0"/>
    <x v="78"/>
    <b v="0"/>
    <x v="21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n v="1368579457"/>
    <x v="0"/>
    <x v="22"/>
    <b v="0"/>
    <x v="21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n v="1413057980"/>
    <x v="0"/>
    <x v="69"/>
    <b v="0"/>
    <x v="21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n v="1314417502"/>
    <x v="0"/>
    <x v="29"/>
    <b v="0"/>
    <x v="21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n v="1304888771"/>
    <x v="0"/>
    <x v="44"/>
    <b v="0"/>
    <x v="21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n v="1363981723"/>
    <x v="1"/>
    <x v="43"/>
    <b v="1"/>
    <x v="11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n v="1400163834"/>
    <x v="1"/>
    <x v="57"/>
    <b v="1"/>
    <x v="11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n v="1319245349"/>
    <x v="1"/>
    <x v="162"/>
    <b v="1"/>
    <x v="11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n v="1365231655"/>
    <x v="1"/>
    <x v="133"/>
    <b v="1"/>
    <x v="11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n v="1399563953"/>
    <x v="1"/>
    <x v="211"/>
    <b v="1"/>
    <x v="11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n v="1339091211"/>
    <x v="1"/>
    <x v="75"/>
    <b v="1"/>
    <x v="11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n v="1406129131"/>
    <x v="1"/>
    <x v="278"/>
    <b v="1"/>
    <x v="11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n v="1311795167"/>
    <x v="1"/>
    <x v="142"/>
    <b v="1"/>
    <x v="11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n v="1380238969"/>
    <x v="1"/>
    <x v="261"/>
    <b v="1"/>
    <x v="11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n v="1407178107"/>
    <x v="1"/>
    <x v="279"/>
    <b v="1"/>
    <x v="11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n v="1288968886"/>
    <x v="1"/>
    <x v="261"/>
    <b v="1"/>
    <x v="11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n v="1383337052"/>
    <x v="1"/>
    <x v="280"/>
    <b v="1"/>
    <x v="11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n v="1326492231"/>
    <x v="1"/>
    <x v="281"/>
    <b v="1"/>
    <x v="11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n v="1297562590"/>
    <x v="1"/>
    <x v="282"/>
    <b v="1"/>
    <x v="11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n v="1375368012"/>
    <x v="1"/>
    <x v="283"/>
    <b v="1"/>
    <x v="11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n v="1399504664"/>
    <x v="1"/>
    <x v="93"/>
    <b v="1"/>
    <x v="11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n v="1390853620"/>
    <x v="1"/>
    <x v="142"/>
    <b v="1"/>
    <x v="11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n v="1388391227"/>
    <x v="1"/>
    <x v="47"/>
    <b v="1"/>
    <x v="11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n v="1389982692"/>
    <x v="1"/>
    <x v="217"/>
    <b v="1"/>
    <x v="11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n v="1393034470"/>
    <x v="1"/>
    <x v="14"/>
    <b v="1"/>
    <x v="11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n v="1380556483"/>
    <x v="1"/>
    <x v="69"/>
    <b v="1"/>
    <x v="11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n v="1287071015"/>
    <x v="1"/>
    <x v="36"/>
    <b v="1"/>
    <x v="11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n v="1386882145"/>
    <x v="1"/>
    <x v="133"/>
    <b v="1"/>
    <x v="11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n v="1372082558"/>
    <x v="1"/>
    <x v="180"/>
    <b v="1"/>
    <x v="11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n v="1377116247"/>
    <x v="1"/>
    <x v="0"/>
    <b v="1"/>
    <x v="11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n v="1458157512"/>
    <x v="1"/>
    <x v="190"/>
    <b v="1"/>
    <x v="11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n v="1327523642"/>
    <x v="1"/>
    <x v="39"/>
    <b v="1"/>
    <x v="11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n v="1381767859"/>
    <x v="1"/>
    <x v="162"/>
    <b v="1"/>
    <x v="11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n v="1270576379"/>
    <x v="1"/>
    <x v="33"/>
    <b v="1"/>
    <x v="11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n v="1406914291"/>
    <x v="1"/>
    <x v="241"/>
    <b v="1"/>
    <x v="11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n v="1343320425"/>
    <x v="1"/>
    <x v="284"/>
    <b v="1"/>
    <x v="11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n v="1372884587"/>
    <x v="1"/>
    <x v="285"/>
    <b v="1"/>
    <x v="11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x v="9"/>
    <x v="887"/>
    <x v="0"/>
    <s v="US"/>
    <s v="USD"/>
    <x v="1276"/>
    <n v="1247504047"/>
    <x v="1"/>
    <x v="32"/>
    <b v="1"/>
    <x v="11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n v="1343741347"/>
    <x v="1"/>
    <x v="286"/>
    <b v="1"/>
    <x v="11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n v="1401196766"/>
    <x v="1"/>
    <x v="245"/>
    <b v="1"/>
    <x v="11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n v="1392171770"/>
    <x v="1"/>
    <x v="143"/>
    <b v="1"/>
    <x v="11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n v="1291227054"/>
    <x v="1"/>
    <x v="208"/>
    <b v="1"/>
    <x v="11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n v="1373305836"/>
    <x v="1"/>
    <x v="142"/>
    <b v="1"/>
    <x v="11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n v="1383909855"/>
    <x v="1"/>
    <x v="220"/>
    <b v="1"/>
    <x v="11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n v="1360948389"/>
    <x v="1"/>
    <x v="19"/>
    <b v="1"/>
    <x v="11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n v="1481175482"/>
    <x v="0"/>
    <x v="162"/>
    <b v="1"/>
    <x v="6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n v="1433512775"/>
    <x v="0"/>
    <x v="287"/>
    <b v="1"/>
    <x v="6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n v="1423041227"/>
    <x v="0"/>
    <x v="9"/>
    <b v="1"/>
    <x v="6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n v="1428936856"/>
    <x v="0"/>
    <x v="20"/>
    <b v="1"/>
    <x v="6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n v="1468122163"/>
    <x v="0"/>
    <x v="42"/>
    <b v="1"/>
    <x v="6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n v="1480907645"/>
    <x v="0"/>
    <x v="47"/>
    <b v="1"/>
    <x v="6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x v="900"/>
    <x v="0"/>
    <s v="US"/>
    <s v="USD"/>
    <x v="1290"/>
    <n v="1427121931"/>
    <x v="0"/>
    <x v="48"/>
    <b v="1"/>
    <x v="6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n v="1425224391"/>
    <x v="0"/>
    <x v="288"/>
    <b v="1"/>
    <x v="6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n v="1441822828"/>
    <x v="0"/>
    <x v="47"/>
    <b v="1"/>
    <x v="6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n v="1444927771"/>
    <x v="0"/>
    <x v="148"/>
    <b v="1"/>
    <x v="6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n v="1443696797"/>
    <x v="0"/>
    <x v="19"/>
    <b v="1"/>
    <x v="6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n v="1435585497"/>
    <x v="0"/>
    <x v="31"/>
    <b v="1"/>
    <x v="6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n v="1456189973"/>
    <x v="0"/>
    <x v="23"/>
    <b v="1"/>
    <x v="6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n v="1459533358"/>
    <x v="0"/>
    <x v="146"/>
    <b v="1"/>
    <x v="6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n v="1459268432"/>
    <x v="0"/>
    <x v="51"/>
    <b v="1"/>
    <x v="6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n v="1434310359"/>
    <x v="0"/>
    <x v="58"/>
    <b v="1"/>
    <x v="6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n v="1461427938"/>
    <x v="0"/>
    <x v="54"/>
    <b v="1"/>
    <x v="6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n v="1436551178"/>
    <x v="0"/>
    <x v="60"/>
    <b v="1"/>
    <x v="6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n v="1477963411"/>
    <x v="0"/>
    <x v="133"/>
    <b v="1"/>
    <x v="6"/>
    <n v="1"/>
    <n v="50"/>
    <x v="1"/>
    <x v="6"/>
    <x v="1302"/>
    <x v="1302"/>
  </r>
  <r>
    <n v="1303"/>
    <s v="Forward Arena Theatre Company: Summer Season"/>
    <s v="Groundbreaking queer theatre."/>
    <x v="8"/>
    <x v="912"/>
    <x v="0"/>
    <s v="GB"/>
    <s v="GBP"/>
    <x v="1303"/>
    <n v="1468578920"/>
    <x v="0"/>
    <x v="52"/>
    <b v="1"/>
    <x v="6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n v="1484196005"/>
    <x v="0"/>
    <x v="201"/>
    <b v="0"/>
    <x v="8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n v="1466611108"/>
    <x v="0"/>
    <x v="48"/>
    <b v="0"/>
    <x v="8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n v="1415098734"/>
    <x v="0"/>
    <x v="289"/>
    <b v="0"/>
    <x v="8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s v="US"/>
    <s v="USD"/>
    <x v="1307"/>
    <n v="1453118679"/>
    <x v="0"/>
    <x v="43"/>
    <b v="0"/>
    <x v="8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x v="917"/>
    <x v="1"/>
    <s v="US"/>
    <s v="USD"/>
    <x v="1308"/>
    <n v="1472481812"/>
    <x v="0"/>
    <x v="44"/>
    <b v="0"/>
    <x v="8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n v="1441919468"/>
    <x v="0"/>
    <x v="2"/>
    <b v="0"/>
    <x v="8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n v="1467734450"/>
    <x v="0"/>
    <x v="54"/>
    <b v="0"/>
    <x v="8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n v="1477509319"/>
    <x v="0"/>
    <x v="61"/>
    <b v="0"/>
    <x v="8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n v="1426783922"/>
    <x v="0"/>
    <x v="29"/>
    <b v="0"/>
    <x v="8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n v="1454432514"/>
    <x v="0"/>
    <x v="259"/>
    <b v="0"/>
    <x v="8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n v="1471881860"/>
    <x v="0"/>
    <x v="202"/>
    <b v="0"/>
    <x v="8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n v="1443700648"/>
    <x v="0"/>
    <x v="290"/>
    <b v="0"/>
    <x v="8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n v="1453676709"/>
    <x v="0"/>
    <x v="29"/>
    <b v="0"/>
    <x v="8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n v="1464586746"/>
    <x v="0"/>
    <x v="10"/>
    <b v="0"/>
    <x v="8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n v="1418346172"/>
    <x v="0"/>
    <x v="125"/>
    <b v="0"/>
    <x v="8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n v="1403810965"/>
    <x v="0"/>
    <x v="82"/>
    <b v="0"/>
    <x v="8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n v="1480610046"/>
    <x v="0"/>
    <x v="83"/>
    <b v="0"/>
    <x v="8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n v="1479923937"/>
    <x v="0"/>
    <x v="63"/>
    <b v="0"/>
    <x v="8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n v="1429631125"/>
    <x v="0"/>
    <x v="80"/>
    <b v="0"/>
    <x v="8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n v="1458665146"/>
    <x v="0"/>
    <x v="34"/>
    <b v="0"/>
    <x v="8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n v="1473779552"/>
    <x v="0"/>
    <x v="240"/>
    <b v="0"/>
    <x v="8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n v="1480471435"/>
    <x v="0"/>
    <x v="22"/>
    <b v="0"/>
    <x v="8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n v="1417460428"/>
    <x v="0"/>
    <x v="202"/>
    <b v="0"/>
    <x v="8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n v="1430324235"/>
    <x v="0"/>
    <x v="14"/>
    <b v="0"/>
    <x v="8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n v="1472570734"/>
    <x v="0"/>
    <x v="41"/>
    <b v="0"/>
    <x v="8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n v="1414041545"/>
    <x v="0"/>
    <x v="82"/>
    <b v="0"/>
    <x v="8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n v="1464763109"/>
    <x v="0"/>
    <x v="133"/>
    <b v="0"/>
    <x v="8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n v="1468843554"/>
    <x v="0"/>
    <x v="69"/>
    <b v="0"/>
    <x v="8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n v="1482888408"/>
    <x v="0"/>
    <x v="78"/>
    <b v="0"/>
    <x v="8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n v="1402886025"/>
    <x v="0"/>
    <x v="78"/>
    <b v="0"/>
    <x v="8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n v="1455129287"/>
    <x v="0"/>
    <x v="222"/>
    <b v="0"/>
    <x v="8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n v="1446762502"/>
    <x v="0"/>
    <x v="38"/>
    <b v="0"/>
    <x v="8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n v="1415825028"/>
    <x v="0"/>
    <x v="291"/>
    <b v="0"/>
    <x v="8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n v="1485957079"/>
    <x v="0"/>
    <x v="205"/>
    <b v="0"/>
    <x v="8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n v="1435951033"/>
    <x v="0"/>
    <x v="41"/>
    <b v="0"/>
    <x v="8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x v="63"/>
    <x v="943"/>
    <x v="1"/>
    <s v="US"/>
    <s v="USD"/>
    <x v="1339"/>
    <n v="1414164715"/>
    <x v="0"/>
    <x v="77"/>
    <b v="0"/>
    <x v="8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n v="1405520253"/>
    <x v="0"/>
    <x v="78"/>
    <b v="0"/>
    <x v="8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n v="1472569117"/>
    <x v="0"/>
    <x v="67"/>
    <b v="0"/>
    <x v="8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n v="1434569739"/>
    <x v="0"/>
    <x v="29"/>
    <b v="0"/>
    <x v="8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n v="1466512683"/>
    <x v="0"/>
    <x v="292"/>
    <b v="0"/>
    <x v="8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n v="1464807439"/>
    <x v="0"/>
    <x v="237"/>
    <b v="1"/>
    <x v="9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n v="1402342359"/>
    <x v="0"/>
    <x v="63"/>
    <b v="1"/>
    <x v="9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n v="1369705751"/>
    <x v="0"/>
    <x v="184"/>
    <b v="1"/>
    <x v="9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n v="1423149525"/>
    <x v="0"/>
    <x v="162"/>
    <b v="1"/>
    <x v="9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n v="1416485333"/>
    <x v="0"/>
    <x v="55"/>
    <b v="1"/>
    <x v="9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n v="1447055935"/>
    <x v="0"/>
    <x v="293"/>
    <b v="1"/>
    <x v="9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n v="1448497134"/>
    <x v="0"/>
    <x v="76"/>
    <b v="1"/>
    <x v="9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n v="1452707144"/>
    <x v="0"/>
    <x v="148"/>
    <b v="1"/>
    <x v="9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n v="1436968366"/>
    <x v="0"/>
    <x v="294"/>
    <b v="1"/>
    <x v="9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n v="1359946188"/>
    <x v="0"/>
    <x v="288"/>
    <b v="1"/>
    <x v="9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n v="1463080979"/>
    <x v="0"/>
    <x v="31"/>
    <b v="1"/>
    <x v="9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n v="1351663605"/>
    <x v="0"/>
    <x v="212"/>
    <b v="1"/>
    <x v="9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n v="1370393760"/>
    <x v="0"/>
    <x v="45"/>
    <b v="1"/>
    <x v="9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n v="1359587137"/>
    <x v="0"/>
    <x v="71"/>
    <b v="1"/>
    <x v="9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n v="1306417323"/>
    <x v="0"/>
    <x v="72"/>
    <b v="1"/>
    <x v="9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n v="1304623990"/>
    <x v="0"/>
    <x v="10"/>
    <b v="1"/>
    <x v="9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n v="1341524220"/>
    <x v="0"/>
    <x v="75"/>
    <b v="1"/>
    <x v="9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n v="1400778772"/>
    <x v="0"/>
    <x v="295"/>
    <b v="1"/>
    <x v="9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n v="1373408731"/>
    <x v="0"/>
    <x v="20"/>
    <b v="1"/>
    <x v="9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n v="1453925727"/>
    <x v="0"/>
    <x v="81"/>
    <b v="1"/>
    <x v="9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n v="1415464906"/>
    <x v="0"/>
    <x v="296"/>
    <b v="1"/>
    <x v="11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n v="1423935352"/>
    <x v="0"/>
    <x v="297"/>
    <b v="1"/>
    <x v="11"/>
    <n v="1.0026666666666666"/>
    <n v="81.739130434782609"/>
    <x v="4"/>
    <x v="11"/>
    <x v="1365"/>
    <x v="1365"/>
  </r>
  <r>
    <n v="1366"/>
    <s v="Kick It! A Tribute to the A.K.s"/>
    <s v="A musical memorial for Alexi Petersen."/>
    <x v="51"/>
    <x v="966"/>
    <x v="0"/>
    <s v="US"/>
    <s v="USD"/>
    <x v="1366"/>
    <n v="1413158063"/>
    <x v="0"/>
    <x v="206"/>
    <b v="1"/>
    <x v="11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n v="1444867450"/>
    <x v="0"/>
    <x v="240"/>
    <b v="1"/>
    <x v="11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n v="1432269294"/>
    <x v="0"/>
    <x v="45"/>
    <b v="1"/>
    <x v="11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n v="1394633746"/>
    <x v="0"/>
    <x v="298"/>
    <b v="1"/>
    <x v="11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n v="1380585890"/>
    <x v="0"/>
    <x v="9"/>
    <b v="1"/>
    <x v="11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n v="1428430342"/>
    <x v="0"/>
    <x v="16"/>
    <b v="1"/>
    <x v="11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s v="US"/>
    <s v="USD"/>
    <x v="1372"/>
    <n v="1339523132"/>
    <x v="0"/>
    <x v="38"/>
    <b v="1"/>
    <x v="11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n v="1480546233"/>
    <x v="0"/>
    <x v="47"/>
    <b v="1"/>
    <x v="11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n v="1456285988"/>
    <x v="0"/>
    <x v="36"/>
    <b v="1"/>
    <x v="11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n v="1481852119"/>
    <x v="0"/>
    <x v="280"/>
    <b v="1"/>
    <x v="11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n v="1478189006"/>
    <x v="0"/>
    <x v="129"/>
    <b v="1"/>
    <x v="11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n v="1484198170"/>
    <x v="0"/>
    <x v="162"/>
    <b v="1"/>
    <x v="11"/>
    <n v="1.1615384615384616"/>
    <n v="48.70967741935484"/>
    <x v="4"/>
    <x v="11"/>
    <x v="1377"/>
    <x v="1377"/>
  </r>
  <r>
    <n v="1378"/>
    <s v="SIX BY SEVEN"/>
    <s v="A psychedelic post rock masterpiece!"/>
    <x v="13"/>
    <x v="976"/>
    <x v="0"/>
    <s v="GB"/>
    <s v="GBP"/>
    <x v="1378"/>
    <n v="1468779210"/>
    <x v="0"/>
    <x v="182"/>
    <b v="1"/>
    <x v="11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x v="3"/>
    <x v="977"/>
    <x v="0"/>
    <s v="US"/>
    <s v="USD"/>
    <x v="1379"/>
    <n v="1430912876"/>
    <x v="0"/>
    <x v="299"/>
    <b v="1"/>
    <x v="11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s v="US"/>
    <s v="USD"/>
    <x v="1380"/>
    <n v="1431886706"/>
    <x v="0"/>
    <x v="81"/>
    <b v="1"/>
    <x v="11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n v="1480396125"/>
    <x v="0"/>
    <x v="196"/>
    <b v="1"/>
    <x v="11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n v="1365275536"/>
    <x v="0"/>
    <x v="265"/>
    <b v="1"/>
    <x v="11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n v="1480729678"/>
    <x v="0"/>
    <x v="251"/>
    <b v="1"/>
    <x v="11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n v="1433525922"/>
    <x v="0"/>
    <x v="287"/>
    <b v="1"/>
    <x v="11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n v="1457109121"/>
    <x v="0"/>
    <x v="179"/>
    <b v="1"/>
    <x v="11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s v="US"/>
    <s v="USD"/>
    <x v="1386"/>
    <n v="1435591889"/>
    <x v="0"/>
    <x v="25"/>
    <b v="1"/>
    <x v="11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n v="1430604395"/>
    <x v="0"/>
    <x v="76"/>
    <b v="1"/>
    <x v="11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n v="1474469117"/>
    <x v="0"/>
    <x v="300"/>
    <b v="1"/>
    <x v="11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n v="1468495957"/>
    <x v="0"/>
    <x v="69"/>
    <b v="1"/>
    <x v="11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n v="1427224606"/>
    <x v="0"/>
    <x v="10"/>
    <b v="1"/>
    <x v="11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n v="1436369818"/>
    <x v="0"/>
    <x v="62"/>
    <b v="1"/>
    <x v="11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n v="1454298186"/>
    <x v="0"/>
    <x v="201"/>
    <b v="1"/>
    <x v="11"/>
    <n v="1.1364000000000001"/>
    <n v="27.317307692307693"/>
    <x v="4"/>
    <x v="11"/>
    <x v="1392"/>
    <x v="1392"/>
  </r>
  <r>
    <n v="1393"/>
    <s v="WolfHunt | Social Commentary Rock Project"/>
    <s v="Rock n' Roll tales of our times"/>
    <x v="3"/>
    <x v="990"/>
    <x v="0"/>
    <s v="US"/>
    <s v="USD"/>
    <x v="1393"/>
    <n v="1467476523"/>
    <x v="0"/>
    <x v="47"/>
    <b v="1"/>
    <x v="11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n v="1484623726"/>
    <x v="0"/>
    <x v="57"/>
    <b v="1"/>
    <x v="11"/>
    <n v="1.2213333333333334"/>
    <n v="53.882352941176471"/>
    <x v="4"/>
    <x v="11"/>
    <x v="1394"/>
    <x v="1394"/>
  </r>
  <r>
    <n v="1395"/>
    <s v="Quiet Oaks Full Length Album"/>
    <s v="Help Quiet Oaks record their debut album!!!"/>
    <x v="8"/>
    <x v="992"/>
    <x v="0"/>
    <s v="US"/>
    <s v="USD"/>
    <x v="1395"/>
    <n v="1481838481"/>
    <x v="0"/>
    <x v="141"/>
    <b v="1"/>
    <x v="11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n v="1421279882"/>
    <x v="0"/>
    <x v="196"/>
    <b v="1"/>
    <x v="11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n v="1475013710"/>
    <x v="0"/>
    <x v="150"/>
    <b v="1"/>
    <x v="11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n v="1465160334"/>
    <x v="0"/>
    <x v="71"/>
    <b v="1"/>
    <x v="11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n v="1410048373"/>
    <x v="0"/>
    <x v="192"/>
    <b v="1"/>
    <x v="11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n v="1462695073"/>
    <x v="0"/>
    <x v="69"/>
    <b v="1"/>
    <x v="11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n v="1367798074"/>
    <x v="0"/>
    <x v="301"/>
    <b v="1"/>
    <x v="11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n v="1425259011"/>
    <x v="0"/>
    <x v="116"/>
    <b v="1"/>
    <x v="11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n v="1372210235"/>
    <x v="0"/>
    <x v="36"/>
    <b v="1"/>
    <x v="11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n v="1422447285"/>
    <x v="1"/>
    <x v="81"/>
    <b v="0"/>
    <x v="22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s v="US"/>
    <s v="USD"/>
    <x v="1405"/>
    <n v="1414599601"/>
    <x v="1"/>
    <x v="57"/>
    <b v="0"/>
    <x v="22"/>
    <n v="4.1999999999999997E-3"/>
    <n v="6.1764705882352944"/>
    <x v="3"/>
    <x v="22"/>
    <x v="1405"/>
    <x v="1405"/>
  </r>
  <r>
    <n v="1406"/>
    <s v="Man Down! Translation project"/>
    <s v="The White coat and the battle dress uniform"/>
    <x v="14"/>
    <x v="493"/>
    <x v="2"/>
    <s v="IT"/>
    <s v="EUR"/>
    <x v="1406"/>
    <n v="1445336607"/>
    <x v="0"/>
    <x v="83"/>
    <b v="0"/>
    <x v="22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n v="1405687978"/>
    <x v="0"/>
    <x v="84"/>
    <b v="0"/>
    <x v="22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n v="1444856156"/>
    <x v="0"/>
    <x v="79"/>
    <b v="0"/>
    <x v="22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n v="1414897935"/>
    <x v="0"/>
    <x v="78"/>
    <b v="0"/>
    <x v="22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n v="1461051520"/>
    <x v="0"/>
    <x v="29"/>
    <b v="0"/>
    <x v="22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n v="1420766700"/>
    <x v="0"/>
    <x v="83"/>
    <b v="0"/>
    <x v="22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n v="1415064699"/>
    <x v="0"/>
    <x v="62"/>
    <b v="0"/>
    <x v="22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n v="1450780170"/>
    <x v="0"/>
    <x v="29"/>
    <b v="0"/>
    <x v="22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n v="1480831467"/>
    <x v="0"/>
    <x v="29"/>
    <b v="0"/>
    <x v="22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n v="1436285591"/>
    <x v="0"/>
    <x v="82"/>
    <b v="0"/>
    <x v="22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n v="1445552019"/>
    <x v="0"/>
    <x v="78"/>
    <b v="0"/>
    <x v="22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n v="1439696174"/>
    <x v="0"/>
    <x v="84"/>
    <b v="0"/>
    <x v="22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n v="1453805834"/>
    <x v="0"/>
    <x v="29"/>
    <b v="0"/>
    <x v="22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n v="1473418619"/>
    <x v="0"/>
    <x v="73"/>
    <b v="0"/>
    <x v="22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x v="252"/>
    <x v="158"/>
    <x v="2"/>
    <s v="US"/>
    <s v="USD"/>
    <x v="1420"/>
    <n v="1464969686"/>
    <x v="0"/>
    <x v="83"/>
    <b v="0"/>
    <x v="22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n v="1420840709"/>
    <x v="0"/>
    <x v="84"/>
    <b v="0"/>
    <x v="22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n v="1471844704"/>
    <x v="0"/>
    <x v="84"/>
    <b v="0"/>
    <x v="22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n v="1449045531"/>
    <x v="0"/>
    <x v="29"/>
    <b v="0"/>
    <x v="22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n v="1478106802"/>
    <x v="0"/>
    <x v="25"/>
    <b v="0"/>
    <x v="22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n v="1427684959"/>
    <x v="0"/>
    <x v="78"/>
    <b v="0"/>
    <x v="22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n v="1435224120"/>
    <x v="0"/>
    <x v="78"/>
    <b v="0"/>
    <x v="22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n v="1471638385"/>
    <x v="0"/>
    <x v="80"/>
    <b v="0"/>
    <x v="22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n v="1456996017"/>
    <x v="0"/>
    <x v="83"/>
    <b v="0"/>
    <x v="22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n v="1426037242"/>
    <x v="0"/>
    <x v="78"/>
    <b v="0"/>
    <x v="22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n v="1416339088"/>
    <x v="0"/>
    <x v="81"/>
    <b v="0"/>
    <x v="22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n v="1445922216"/>
    <x v="0"/>
    <x v="5"/>
    <b v="0"/>
    <x v="22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n v="1434825828"/>
    <x v="0"/>
    <x v="78"/>
    <b v="0"/>
    <x v="22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n v="1477839675"/>
    <x v="0"/>
    <x v="73"/>
    <b v="0"/>
    <x v="22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n v="1431973478"/>
    <x v="0"/>
    <x v="202"/>
    <b v="0"/>
    <x v="22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n v="1441997020"/>
    <x v="0"/>
    <x v="84"/>
    <b v="0"/>
    <x v="22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n v="1453451057"/>
    <x v="0"/>
    <x v="84"/>
    <b v="0"/>
    <x v="22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n v="1402058739"/>
    <x v="0"/>
    <x v="19"/>
    <b v="0"/>
    <x v="22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n v="1459198499"/>
    <x v="0"/>
    <x v="22"/>
    <b v="0"/>
    <x v="22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n v="1423166101"/>
    <x v="0"/>
    <x v="79"/>
    <b v="0"/>
    <x v="22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n v="1461693463"/>
    <x v="0"/>
    <x v="29"/>
    <b v="0"/>
    <x v="22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n v="1436811769"/>
    <x v="0"/>
    <x v="83"/>
    <b v="0"/>
    <x v="22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n v="1461598158"/>
    <x v="0"/>
    <x v="78"/>
    <b v="0"/>
    <x v="22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n v="1480803209"/>
    <x v="0"/>
    <x v="78"/>
    <b v="0"/>
    <x v="22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n v="1436907462"/>
    <x v="0"/>
    <x v="78"/>
    <b v="0"/>
    <x v="22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n v="1431694855"/>
    <x v="0"/>
    <x v="78"/>
    <b v="0"/>
    <x v="22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n v="1459507478"/>
    <x v="0"/>
    <x v="78"/>
    <b v="0"/>
    <x v="22"/>
    <n v="0"/>
    <n v="0"/>
    <x v="3"/>
    <x v="22"/>
    <x v="1446"/>
    <x v="1446"/>
  </r>
  <r>
    <n v="1447"/>
    <s v="Indian Language Dictionary"/>
    <s v="I'm creating a dictionary of multiple Indian languages."/>
    <x v="69"/>
    <x v="735"/>
    <x v="2"/>
    <s v="US"/>
    <s v="USD"/>
    <x v="1447"/>
    <n v="1465407134"/>
    <x v="0"/>
    <x v="83"/>
    <b v="0"/>
    <x v="22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n v="1429655318"/>
    <x v="0"/>
    <x v="78"/>
    <b v="0"/>
    <x v="22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n v="1427138905"/>
    <x v="0"/>
    <x v="78"/>
    <b v="0"/>
    <x v="22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n v="1453349197"/>
    <x v="0"/>
    <x v="29"/>
    <b v="0"/>
    <x v="22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n v="1413759659"/>
    <x v="0"/>
    <x v="84"/>
    <b v="0"/>
    <x v="22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n v="1403974363"/>
    <x v="0"/>
    <x v="78"/>
    <b v="0"/>
    <x v="22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n v="1488386547"/>
    <x v="0"/>
    <x v="78"/>
    <b v="0"/>
    <x v="22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n v="1459716480"/>
    <x v="0"/>
    <x v="29"/>
    <b v="0"/>
    <x v="22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n v="1405181320"/>
    <x v="0"/>
    <x v="63"/>
    <b v="0"/>
    <x v="22"/>
    <n v="0.105"/>
    <n v="225"/>
    <x v="3"/>
    <x v="22"/>
    <x v="1455"/>
    <x v="1455"/>
  </r>
  <r>
    <n v="1456"/>
    <s v="Sometimes you don't need love (Canceled)"/>
    <s v="English Version of my auto-published novel"/>
    <x v="10"/>
    <x v="1011"/>
    <x v="1"/>
    <s v="IT"/>
    <s v="EUR"/>
    <x v="1456"/>
    <n v="1480867365"/>
    <x v="0"/>
    <x v="83"/>
    <b v="0"/>
    <x v="22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n v="1444685444"/>
    <x v="0"/>
    <x v="78"/>
    <b v="0"/>
    <x v="22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n v="1405097760"/>
    <x v="0"/>
    <x v="78"/>
    <b v="0"/>
    <x v="22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n v="1446612896"/>
    <x v="0"/>
    <x v="78"/>
    <b v="0"/>
    <x v="22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n v="1412371898"/>
    <x v="0"/>
    <x v="78"/>
    <b v="0"/>
    <x v="22"/>
    <n v="0"/>
    <n v="0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s v="US"/>
    <s v="USD"/>
    <x v="1461"/>
    <n v="1410967754"/>
    <x v="1"/>
    <x v="158"/>
    <b v="1"/>
    <x v="23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s v="US"/>
    <s v="USD"/>
    <x v="1462"/>
    <n v="1363017271"/>
    <x v="1"/>
    <x v="3"/>
    <b v="1"/>
    <x v="23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n v="1361483538"/>
    <x v="1"/>
    <x v="20"/>
    <b v="1"/>
    <x v="23"/>
    <n v="1.4766666666666666"/>
    <n v="35.44"/>
    <x v="3"/>
    <x v="23"/>
    <x v="1463"/>
    <x v="1463"/>
  </r>
  <r>
    <n v="1464"/>
    <s v="Science Studio"/>
    <s v="The Best Science Media on the Web"/>
    <x v="10"/>
    <x v="1014"/>
    <x v="0"/>
    <s v="US"/>
    <s v="USD"/>
    <x v="1464"/>
    <n v="1358437958"/>
    <x v="1"/>
    <x v="302"/>
    <b v="1"/>
    <x v="23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n v="1329759452"/>
    <x v="1"/>
    <x v="303"/>
    <b v="1"/>
    <x v="23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n v="1449029266"/>
    <x v="1"/>
    <x v="290"/>
    <b v="1"/>
    <x v="23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x v="1017"/>
    <x v="0"/>
    <s v="US"/>
    <s v="USD"/>
    <x v="1467"/>
    <n v="1327518885"/>
    <x v="1"/>
    <x v="304"/>
    <b v="1"/>
    <x v="23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n v="1302654049"/>
    <x v="1"/>
    <x v="305"/>
    <b v="1"/>
    <x v="23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n v="1358346109"/>
    <x v="1"/>
    <x v="306"/>
    <b v="1"/>
    <x v="23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n v="1354909863"/>
    <x v="1"/>
    <x v="75"/>
    <b v="1"/>
    <x v="23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n v="1426028334"/>
    <x v="1"/>
    <x v="307"/>
    <b v="1"/>
    <x v="23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n v="1379336503"/>
    <x v="1"/>
    <x v="226"/>
    <b v="1"/>
    <x v="23"/>
    <n v="1.3870400000000001"/>
    <n v="103.20238095238095"/>
    <x v="3"/>
    <x v="23"/>
    <x v="1472"/>
    <x v="1472"/>
  </r>
  <r>
    <n v="1473"/>
    <s v="ONE LOVES ONLY FORM"/>
    <s v="Public Radio Project"/>
    <x v="15"/>
    <x v="1023"/>
    <x v="0"/>
    <s v="US"/>
    <s v="USD"/>
    <x v="1473"/>
    <n v="1328052639"/>
    <x v="1"/>
    <x v="5"/>
    <b v="1"/>
    <x v="23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n v="1376501292"/>
    <x v="1"/>
    <x v="88"/>
    <b v="1"/>
    <x v="23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n v="1416244863"/>
    <x v="1"/>
    <x v="308"/>
    <b v="1"/>
    <x v="23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s v="US"/>
    <s v="USD"/>
    <x v="1476"/>
    <n v="1313024422"/>
    <x v="1"/>
    <x v="309"/>
    <b v="1"/>
    <x v="23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n v="1319467604"/>
    <x v="1"/>
    <x v="232"/>
    <b v="1"/>
    <x v="23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n v="1367355313"/>
    <x v="1"/>
    <x v="310"/>
    <b v="1"/>
    <x v="23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n v="1398448389"/>
    <x v="1"/>
    <x v="26"/>
    <b v="1"/>
    <x v="23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n v="1373408699"/>
    <x v="1"/>
    <x v="311"/>
    <b v="1"/>
    <x v="23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n v="1380838145"/>
    <x v="0"/>
    <x v="79"/>
    <b v="0"/>
    <x v="10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n v="1345062936"/>
    <x v="0"/>
    <x v="29"/>
    <b v="0"/>
    <x v="10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n v="1467002275"/>
    <x v="0"/>
    <x v="84"/>
    <b v="0"/>
    <x v="10"/>
    <n v="7.1428571428571426E-3"/>
    <n v="25"/>
    <x v="3"/>
    <x v="10"/>
    <x v="1483"/>
    <x v="1483"/>
  </r>
  <r>
    <n v="1484"/>
    <s v="a book called filtered down thru the stars"/>
    <s v="The mussings of an old wizard"/>
    <x v="13"/>
    <x v="117"/>
    <x v="2"/>
    <s v="US"/>
    <s v="USD"/>
    <x v="1484"/>
    <n v="1337834963"/>
    <x v="0"/>
    <x v="78"/>
    <b v="0"/>
    <x v="10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n v="1430939173"/>
    <x v="0"/>
    <x v="83"/>
    <b v="0"/>
    <x v="10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n v="1422417761"/>
    <x v="0"/>
    <x v="83"/>
    <b v="0"/>
    <x v="10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n v="1467583271"/>
    <x v="0"/>
    <x v="78"/>
    <b v="0"/>
    <x v="10"/>
    <n v="0"/>
    <n v="0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n v="1386336660"/>
    <x v="0"/>
    <x v="79"/>
    <b v="0"/>
    <x v="10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n v="1350398452"/>
    <x v="0"/>
    <x v="78"/>
    <b v="0"/>
    <x v="10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n v="1378214874"/>
    <x v="0"/>
    <x v="10"/>
    <b v="0"/>
    <x v="10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n v="1418922443"/>
    <x v="0"/>
    <x v="29"/>
    <b v="0"/>
    <x v="10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n v="1305839646"/>
    <x v="0"/>
    <x v="84"/>
    <b v="0"/>
    <x v="10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n v="1368823675"/>
    <x v="0"/>
    <x v="78"/>
    <b v="0"/>
    <x v="10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n v="1425489613"/>
    <x v="0"/>
    <x v="202"/>
    <b v="0"/>
    <x v="10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n v="1311879431"/>
    <x v="0"/>
    <x v="78"/>
    <b v="0"/>
    <x v="10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n v="1405682659"/>
    <x v="0"/>
    <x v="78"/>
    <b v="0"/>
    <x v="10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n v="1371655522"/>
    <x v="0"/>
    <x v="29"/>
    <b v="0"/>
    <x v="10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n v="1405899378"/>
    <x v="0"/>
    <x v="83"/>
    <b v="0"/>
    <x v="10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n v="1465171833"/>
    <x v="0"/>
    <x v="29"/>
    <b v="0"/>
    <x v="10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n v="1364852557"/>
    <x v="0"/>
    <x v="41"/>
    <b v="0"/>
    <x v="10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s v="CA"/>
    <s v="CAD"/>
    <x v="1501"/>
    <n v="1433772023"/>
    <x v="1"/>
    <x v="312"/>
    <b v="1"/>
    <x v="20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n v="1456491680"/>
    <x v="1"/>
    <x v="313"/>
    <b v="1"/>
    <x v="20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n v="1472026801"/>
    <x v="1"/>
    <x v="26"/>
    <b v="1"/>
    <x v="20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s v="GB"/>
    <s v="GBP"/>
    <x v="1504"/>
    <n v="1399996024"/>
    <x v="1"/>
    <x v="314"/>
    <b v="1"/>
    <x v="20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n v="1455446303"/>
    <x v="1"/>
    <x v="315"/>
    <b v="1"/>
    <x v="20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n v="1403635904"/>
    <x v="1"/>
    <x v="68"/>
    <b v="1"/>
    <x v="20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n v="1268822909"/>
    <x v="1"/>
    <x v="51"/>
    <b v="1"/>
    <x v="20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n v="1401201881"/>
    <x v="1"/>
    <x v="263"/>
    <b v="1"/>
    <x v="20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n v="1484570885"/>
    <x v="1"/>
    <x v="193"/>
    <b v="1"/>
    <x v="20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n v="1403169278"/>
    <x v="1"/>
    <x v="316"/>
    <b v="1"/>
    <x v="20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n v="1445263204"/>
    <x v="1"/>
    <x v="190"/>
    <b v="1"/>
    <x v="20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n v="1483719939"/>
    <x v="1"/>
    <x v="317"/>
    <b v="1"/>
    <x v="20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n v="1402931866"/>
    <x v="1"/>
    <x v="224"/>
    <b v="1"/>
    <x v="20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n v="1439907640"/>
    <x v="1"/>
    <x v="282"/>
    <b v="1"/>
    <x v="20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n v="1455516297"/>
    <x v="1"/>
    <x v="160"/>
    <b v="1"/>
    <x v="20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n v="1473160292"/>
    <x v="1"/>
    <x v="318"/>
    <b v="1"/>
    <x v="20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n v="1415194553"/>
    <x v="1"/>
    <x v="319"/>
    <b v="1"/>
    <x v="20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n v="1398973252"/>
    <x v="1"/>
    <x v="163"/>
    <b v="1"/>
    <x v="20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n v="1400867283"/>
    <x v="1"/>
    <x v="108"/>
    <b v="1"/>
    <x v="20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x v="1054"/>
    <x v="0"/>
    <s v="US"/>
    <s v="USD"/>
    <x v="1520"/>
    <n v="1415824513"/>
    <x v="1"/>
    <x v="157"/>
    <b v="1"/>
    <x v="20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n v="1462248091"/>
    <x v="1"/>
    <x v="97"/>
    <b v="1"/>
    <x v="20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n v="1410983739"/>
    <x v="1"/>
    <x v="320"/>
    <b v="1"/>
    <x v="20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n v="1416592916"/>
    <x v="1"/>
    <x v="198"/>
    <b v="1"/>
    <x v="20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n v="1485000090"/>
    <x v="1"/>
    <x v="33"/>
    <b v="1"/>
    <x v="20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n v="1468947138"/>
    <x v="1"/>
    <x v="205"/>
    <b v="1"/>
    <x v="20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n v="1448951847"/>
    <x v="1"/>
    <x v="321"/>
    <b v="1"/>
    <x v="20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n v="1487082286"/>
    <x v="1"/>
    <x v="16"/>
    <b v="1"/>
    <x v="20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n v="1483292122"/>
    <x v="1"/>
    <x v="322"/>
    <b v="1"/>
    <x v="20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n v="1424185520"/>
    <x v="1"/>
    <x v="261"/>
    <b v="1"/>
    <x v="20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n v="1443464695"/>
    <x v="1"/>
    <x v="323"/>
    <b v="1"/>
    <x v="20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n v="1414610126"/>
    <x v="1"/>
    <x v="196"/>
    <b v="1"/>
    <x v="20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n v="1453461865"/>
    <x v="1"/>
    <x v="324"/>
    <b v="1"/>
    <x v="20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n v="1457913777"/>
    <x v="1"/>
    <x v="325"/>
    <b v="1"/>
    <x v="20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n v="1438791062"/>
    <x v="1"/>
    <x v="232"/>
    <b v="1"/>
    <x v="20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n v="1461527631"/>
    <x v="1"/>
    <x v="238"/>
    <b v="1"/>
    <x v="20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n v="1438110910"/>
    <x v="1"/>
    <x v="326"/>
    <b v="1"/>
    <x v="20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n v="1467358427"/>
    <x v="1"/>
    <x v="291"/>
    <b v="1"/>
    <x v="20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n v="1418064370"/>
    <x v="1"/>
    <x v="67"/>
    <b v="1"/>
    <x v="20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n v="1480629819"/>
    <x v="0"/>
    <x v="4"/>
    <b v="1"/>
    <x v="20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n v="1414368616"/>
    <x v="1"/>
    <x v="15"/>
    <b v="1"/>
    <x v="20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n v="1417453538"/>
    <x v="0"/>
    <x v="84"/>
    <b v="0"/>
    <x v="24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n v="1434412500"/>
    <x v="0"/>
    <x v="29"/>
    <b v="0"/>
    <x v="24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n v="1414066434"/>
    <x v="0"/>
    <x v="29"/>
    <b v="0"/>
    <x v="24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n v="1424222024"/>
    <x v="0"/>
    <x v="78"/>
    <b v="0"/>
    <x v="24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n v="1422393234"/>
    <x v="0"/>
    <x v="29"/>
    <b v="0"/>
    <x v="24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n v="1405746399"/>
    <x v="0"/>
    <x v="202"/>
    <b v="0"/>
    <x v="24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n v="1487240082"/>
    <x v="0"/>
    <x v="78"/>
    <b v="0"/>
    <x v="24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n v="1444425020"/>
    <x v="0"/>
    <x v="29"/>
    <b v="0"/>
    <x v="24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n v="1443928559"/>
    <x v="0"/>
    <x v="79"/>
    <b v="0"/>
    <x v="24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n v="1460458034"/>
    <x v="0"/>
    <x v="63"/>
    <b v="0"/>
    <x v="24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n v="1430164039"/>
    <x v="0"/>
    <x v="78"/>
    <b v="0"/>
    <x v="24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n v="1410366708"/>
    <x v="0"/>
    <x v="38"/>
    <b v="0"/>
    <x v="24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n v="1438584447"/>
    <x v="0"/>
    <x v="78"/>
    <b v="0"/>
    <x v="24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n v="1435903390"/>
    <x v="0"/>
    <x v="78"/>
    <b v="0"/>
    <x v="24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n v="1440513832"/>
    <x v="0"/>
    <x v="78"/>
    <b v="0"/>
    <x v="24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n v="1465011624"/>
    <x v="0"/>
    <x v="8"/>
    <b v="0"/>
    <x v="24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n v="1408549233"/>
    <x v="0"/>
    <x v="29"/>
    <b v="0"/>
    <x v="24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n v="1435656759"/>
    <x v="0"/>
    <x v="83"/>
    <b v="0"/>
    <x v="24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n v="1428974199"/>
    <x v="0"/>
    <x v="29"/>
    <b v="0"/>
    <x v="24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n v="1414110593"/>
    <x v="0"/>
    <x v="80"/>
    <b v="0"/>
    <x v="24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n v="1381194003"/>
    <x v="0"/>
    <x v="29"/>
    <b v="0"/>
    <x v="25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n v="1253712916"/>
    <x v="0"/>
    <x v="78"/>
    <b v="0"/>
    <x v="25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n v="1389635351"/>
    <x v="0"/>
    <x v="84"/>
    <b v="0"/>
    <x v="25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n v="1430124509"/>
    <x v="0"/>
    <x v="29"/>
    <b v="0"/>
    <x v="25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n v="1304962261"/>
    <x v="0"/>
    <x v="29"/>
    <b v="0"/>
    <x v="25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n v="1467151204"/>
    <x v="0"/>
    <x v="211"/>
    <b v="0"/>
    <x v="25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n v="1391293745"/>
    <x v="0"/>
    <x v="62"/>
    <b v="0"/>
    <x v="25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n v="1416360585"/>
    <x v="0"/>
    <x v="19"/>
    <b v="0"/>
    <x v="25"/>
    <n v="0.13639999999999999"/>
    <n v="155"/>
    <x v="3"/>
    <x v="25"/>
    <x v="1568"/>
    <x v="1567"/>
  </r>
  <r>
    <n v="1569"/>
    <s v="to be removed (Canceled)"/>
    <s v="to be removed"/>
    <x v="11"/>
    <x v="117"/>
    <x v="1"/>
    <s v="US"/>
    <s v="USD"/>
    <x v="1568"/>
    <n v="1366906714"/>
    <x v="0"/>
    <x v="78"/>
    <b v="0"/>
    <x v="25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n v="1457551882"/>
    <x v="0"/>
    <x v="47"/>
    <b v="0"/>
    <x v="25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n v="1432146483"/>
    <x v="0"/>
    <x v="80"/>
    <b v="0"/>
    <x v="25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n v="1454546859"/>
    <x v="0"/>
    <x v="83"/>
    <b v="0"/>
    <x v="25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n v="1487548802"/>
    <x v="0"/>
    <x v="83"/>
    <b v="0"/>
    <x v="25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n v="1421187329"/>
    <x v="0"/>
    <x v="79"/>
    <b v="0"/>
    <x v="25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n v="1402317296"/>
    <x v="0"/>
    <x v="2"/>
    <b v="0"/>
    <x v="25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n v="1431810368"/>
    <x v="0"/>
    <x v="73"/>
    <b v="0"/>
    <x v="25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n v="1337977248"/>
    <x v="0"/>
    <x v="84"/>
    <b v="0"/>
    <x v="25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n v="1281317691"/>
    <x v="0"/>
    <x v="80"/>
    <b v="0"/>
    <x v="25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n v="1374882891"/>
    <x v="0"/>
    <x v="84"/>
    <b v="0"/>
    <x v="25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n v="1332378726"/>
    <x v="0"/>
    <x v="78"/>
    <b v="0"/>
    <x v="25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n v="1447757190"/>
    <x v="0"/>
    <x v="29"/>
    <b v="0"/>
    <x v="26"/>
    <n v="5.0000000000000001E-3"/>
    <n v="5"/>
    <x v="8"/>
    <x v="26"/>
    <x v="1581"/>
    <x v="1580"/>
  </r>
  <r>
    <n v="1582"/>
    <s v="Scenes from New Orleans"/>
    <s v="I create canvas prints of images from in and around New Orleans"/>
    <x v="28"/>
    <x v="1085"/>
    <x v="2"/>
    <s v="US"/>
    <s v="USD"/>
    <x v="1581"/>
    <n v="1440961053"/>
    <x v="0"/>
    <x v="83"/>
    <b v="0"/>
    <x v="26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n v="1409089391"/>
    <x v="0"/>
    <x v="29"/>
    <b v="0"/>
    <x v="26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n v="1400600101"/>
    <x v="0"/>
    <x v="78"/>
    <b v="0"/>
    <x v="26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n v="1480800568"/>
    <x v="0"/>
    <x v="8"/>
    <b v="0"/>
    <x v="26"/>
    <n v="0.79"/>
    <n v="131.66666666666666"/>
    <x v="8"/>
    <x v="26"/>
    <x v="1585"/>
    <x v="1584"/>
  </r>
  <r>
    <n v="1586"/>
    <s v="Missouri In Pictures"/>
    <s v="Show the world the beauty that is in all of our back yards!"/>
    <x v="15"/>
    <x v="117"/>
    <x v="2"/>
    <s v="US"/>
    <s v="USD"/>
    <x v="1585"/>
    <n v="1425609022"/>
    <x v="0"/>
    <x v="78"/>
    <b v="0"/>
    <x v="26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n v="1415918965"/>
    <x v="0"/>
    <x v="29"/>
    <b v="0"/>
    <x v="26"/>
    <n v="1.3333333333333334E-4"/>
    <n v="1"/>
    <x v="8"/>
    <x v="26"/>
    <x v="1587"/>
    <x v="1586"/>
  </r>
  <r>
    <n v="1588"/>
    <s v="The Right Side of Texas"/>
    <s v="Southeast Texas as seen through the lens of a cell phone camera"/>
    <x v="274"/>
    <x v="117"/>
    <x v="2"/>
    <s v="US"/>
    <s v="USD"/>
    <x v="1587"/>
    <n v="1420091999"/>
    <x v="0"/>
    <x v="78"/>
    <b v="0"/>
    <x v="26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n v="1441841886"/>
    <x v="0"/>
    <x v="78"/>
    <b v="0"/>
    <x v="26"/>
    <n v="0"/>
    <n v="0"/>
    <x v="8"/>
    <x v="26"/>
    <x v="1589"/>
    <x v="1588"/>
  </r>
  <r>
    <n v="1590"/>
    <s v="An Italian Adventure"/>
    <s v="Discover Italy through photography."/>
    <x v="127"/>
    <x v="806"/>
    <x v="2"/>
    <s v="IT"/>
    <s v="EUR"/>
    <x v="1589"/>
    <n v="1440448464"/>
    <x v="0"/>
    <x v="84"/>
    <b v="0"/>
    <x v="26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n v="1457112341"/>
    <x v="0"/>
    <x v="297"/>
    <b v="0"/>
    <x v="26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x v="117"/>
    <x v="2"/>
    <s v="US"/>
    <s v="USD"/>
    <x v="1591"/>
    <n v="1423619085"/>
    <x v="0"/>
    <x v="78"/>
    <b v="0"/>
    <x v="26"/>
    <n v="0"/>
    <n v="0"/>
    <x v="8"/>
    <x v="26"/>
    <x v="1592"/>
    <x v="1591"/>
  </r>
  <r>
    <n v="1593"/>
    <s v="Picturing Italy"/>
    <s v="A trip to fulfill a dream of capturing the wonders and history of ancient Italy in person."/>
    <x v="29"/>
    <x v="158"/>
    <x v="2"/>
    <s v="US"/>
    <s v="USD"/>
    <x v="1592"/>
    <n v="1422562655"/>
    <x v="0"/>
    <x v="83"/>
    <b v="0"/>
    <x v="26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n v="1458147982"/>
    <x v="0"/>
    <x v="73"/>
    <b v="0"/>
    <x v="26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n v="1400634728"/>
    <x v="0"/>
    <x v="63"/>
    <b v="0"/>
    <x v="26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n v="1414577969"/>
    <x v="0"/>
    <x v="83"/>
    <b v="0"/>
    <x v="26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n v="1471768197"/>
    <x v="0"/>
    <x v="78"/>
    <b v="0"/>
    <x v="26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n v="1432742458"/>
    <x v="0"/>
    <x v="29"/>
    <b v="0"/>
    <x v="26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n v="1457528176"/>
    <x v="0"/>
    <x v="78"/>
    <b v="0"/>
    <x v="26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n v="1401585752"/>
    <x v="0"/>
    <x v="82"/>
    <b v="0"/>
    <x v="26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n v="1301969633"/>
    <x v="0"/>
    <x v="66"/>
    <b v="1"/>
    <x v="11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n v="1314947317"/>
    <x v="0"/>
    <x v="58"/>
    <b v="1"/>
    <x v="11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x v="1091"/>
    <x v="0"/>
    <s v="US"/>
    <s v="USD"/>
    <x v="1602"/>
    <n v="1322539459"/>
    <x v="0"/>
    <x v="209"/>
    <b v="1"/>
    <x v="11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n v="1328559435"/>
    <x v="0"/>
    <x v="16"/>
    <b v="1"/>
    <x v="11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n v="1311380313"/>
    <x v="0"/>
    <x v="34"/>
    <b v="1"/>
    <x v="11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n v="1293158438"/>
    <x v="0"/>
    <x v="297"/>
    <b v="1"/>
    <x v="11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n v="1337887451"/>
    <x v="0"/>
    <x v="242"/>
    <b v="1"/>
    <x v="11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n v="1385754986"/>
    <x v="0"/>
    <x v="23"/>
    <b v="1"/>
    <x v="11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n v="1315612909"/>
    <x v="0"/>
    <x v="80"/>
    <b v="1"/>
    <x v="11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n v="1353017510"/>
    <x v="0"/>
    <x v="300"/>
    <b v="1"/>
    <x v="11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x v="134"/>
    <x v="1099"/>
    <x v="0"/>
    <s v="US"/>
    <s v="USD"/>
    <x v="1610"/>
    <n v="1368576032"/>
    <x v="0"/>
    <x v="74"/>
    <b v="1"/>
    <x v="11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n v="1354568384"/>
    <x v="0"/>
    <x v="202"/>
    <b v="1"/>
    <x v="11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n v="1340329202"/>
    <x v="0"/>
    <x v="55"/>
    <b v="1"/>
    <x v="11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n v="1401924769"/>
    <x v="0"/>
    <x v="99"/>
    <b v="1"/>
    <x v="11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n v="1319850796"/>
    <x v="0"/>
    <x v="327"/>
    <b v="1"/>
    <x v="11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n v="1350061821"/>
    <x v="0"/>
    <x v="328"/>
    <b v="1"/>
    <x v="11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n v="1380470188"/>
    <x v="0"/>
    <x v="150"/>
    <b v="1"/>
    <x v="11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x v="1105"/>
    <x v="0"/>
    <s v="US"/>
    <s v="USD"/>
    <x v="1617"/>
    <n v="1359301335"/>
    <x v="0"/>
    <x v="74"/>
    <b v="1"/>
    <x v="11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n v="1408940886"/>
    <x v="0"/>
    <x v="23"/>
    <b v="1"/>
    <x v="11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x v="932"/>
    <x v="0"/>
    <s v="US"/>
    <s v="USD"/>
    <x v="1619"/>
    <n v="1361002140"/>
    <x v="0"/>
    <x v="57"/>
    <b v="1"/>
    <x v="11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n v="1333550015"/>
    <x v="0"/>
    <x v="77"/>
    <b v="1"/>
    <x v="11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n v="1415343874"/>
    <x v="0"/>
    <x v="71"/>
    <b v="1"/>
    <x v="11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n v="1372437089"/>
    <x v="0"/>
    <x v="59"/>
    <b v="1"/>
    <x v="11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n v="1354265335"/>
    <x v="0"/>
    <x v="20"/>
    <b v="1"/>
    <x v="11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n v="1344962853"/>
    <x v="0"/>
    <x v="201"/>
    <b v="1"/>
    <x v="11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n v="1383337267"/>
    <x v="0"/>
    <x v="52"/>
    <b v="1"/>
    <x v="11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n v="1351011489"/>
    <x v="0"/>
    <x v="44"/>
    <b v="1"/>
    <x v="11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n v="1400175682"/>
    <x v="0"/>
    <x v="106"/>
    <b v="1"/>
    <x v="11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n v="1389041333"/>
    <x v="0"/>
    <x v="141"/>
    <b v="1"/>
    <x v="11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n v="1328040375"/>
    <x v="0"/>
    <x v="149"/>
    <b v="1"/>
    <x v="11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n v="1347482261"/>
    <x v="0"/>
    <x v="182"/>
    <b v="1"/>
    <x v="11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n v="1311667854"/>
    <x v="0"/>
    <x v="5"/>
    <b v="1"/>
    <x v="11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n v="1324329156"/>
    <x v="0"/>
    <x v="6"/>
    <b v="1"/>
    <x v="11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n v="1303706001"/>
    <x v="0"/>
    <x v="58"/>
    <b v="1"/>
    <x v="11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n v="1463086261"/>
    <x v="0"/>
    <x v="77"/>
    <b v="1"/>
    <x v="11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n v="1304129088"/>
    <x v="0"/>
    <x v="45"/>
    <b v="1"/>
    <x v="11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n v="1257444140"/>
    <x v="0"/>
    <x v="41"/>
    <b v="1"/>
    <x v="11"/>
    <n v="1.038"/>
    <n v="34.6"/>
    <x v="4"/>
    <x v="11"/>
    <x v="1637"/>
    <x v="1636"/>
  </r>
  <r>
    <n v="1638"/>
    <s v="Avenues EP 2013"/>
    <s v="Avenues will be going in to the studio to record a new EP with Matt Allison!"/>
    <x v="28"/>
    <x v="1121"/>
    <x v="0"/>
    <s v="US"/>
    <s v="USD"/>
    <x v="1637"/>
    <n v="1358180968"/>
    <x v="0"/>
    <x v="74"/>
    <b v="1"/>
    <x v="11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n v="1328197165"/>
    <x v="0"/>
    <x v="10"/>
    <b v="1"/>
    <x v="11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n v="1279603955"/>
    <x v="0"/>
    <x v="57"/>
    <b v="1"/>
    <x v="11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x v="535"/>
    <x v="0"/>
    <s v="US"/>
    <s v="USD"/>
    <x v="1640"/>
    <n v="1416406744"/>
    <x v="0"/>
    <x v="55"/>
    <b v="1"/>
    <x v="27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n v="1306283727"/>
    <x v="0"/>
    <x v="33"/>
    <b v="1"/>
    <x v="27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n v="1345924012"/>
    <x v="0"/>
    <x v="77"/>
    <b v="1"/>
    <x v="27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n v="1348363560"/>
    <x v="0"/>
    <x v="130"/>
    <b v="1"/>
    <x v="27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n v="1378306140"/>
    <x v="0"/>
    <x v="73"/>
    <b v="1"/>
    <x v="27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n v="1405248503"/>
    <x v="0"/>
    <x v="183"/>
    <b v="1"/>
    <x v="27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n v="1336643377"/>
    <x v="0"/>
    <x v="67"/>
    <b v="1"/>
    <x v="27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n v="1298048082"/>
    <x v="0"/>
    <x v="240"/>
    <b v="1"/>
    <x v="27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n v="1396974355"/>
    <x v="0"/>
    <x v="75"/>
    <b v="1"/>
    <x v="27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n v="1378722437"/>
    <x v="0"/>
    <x v="58"/>
    <b v="1"/>
    <x v="27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n v="1300916220"/>
    <x v="0"/>
    <x v="9"/>
    <b v="1"/>
    <x v="27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n v="1382701793"/>
    <x v="0"/>
    <x v="16"/>
    <b v="1"/>
    <x v="27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n v="1300996896"/>
    <x v="0"/>
    <x v="129"/>
    <b v="1"/>
    <x v="27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n v="1332192160"/>
    <x v="0"/>
    <x v="69"/>
    <b v="1"/>
    <x v="27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x v="1136"/>
    <x v="0"/>
    <s v="US"/>
    <s v="USD"/>
    <x v="1654"/>
    <n v="1331060420"/>
    <x v="0"/>
    <x v="53"/>
    <b v="1"/>
    <x v="27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n v="1352845052"/>
    <x v="0"/>
    <x v="53"/>
    <b v="1"/>
    <x v="27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n v="1335293168"/>
    <x v="0"/>
    <x v="170"/>
    <b v="1"/>
    <x v="27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n v="1352524767"/>
    <x v="0"/>
    <x v="329"/>
    <b v="1"/>
    <x v="27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n v="1384811721"/>
    <x v="0"/>
    <x v="43"/>
    <b v="1"/>
    <x v="27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n v="1459355950"/>
    <x v="0"/>
    <x v="17"/>
    <b v="1"/>
    <x v="27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n v="1449359831"/>
    <x v="0"/>
    <x v="21"/>
    <b v="1"/>
    <x v="27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n v="1320122736"/>
    <x v="0"/>
    <x v="95"/>
    <b v="1"/>
    <x v="27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n v="1420158707"/>
    <x v="0"/>
    <x v="58"/>
    <b v="1"/>
    <x v="27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n v="1328033818"/>
    <x v="0"/>
    <x v="30"/>
    <b v="1"/>
    <x v="27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n v="1295624113"/>
    <x v="0"/>
    <x v="251"/>
    <b v="1"/>
    <x v="27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n v="1361858673"/>
    <x v="0"/>
    <x v="15"/>
    <b v="1"/>
    <x v="27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n v="1392169298"/>
    <x v="0"/>
    <x v="141"/>
    <b v="1"/>
    <x v="27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n v="1319859339"/>
    <x v="0"/>
    <x v="318"/>
    <b v="1"/>
    <x v="27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n v="1459545276"/>
    <x v="0"/>
    <x v="47"/>
    <b v="1"/>
    <x v="27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n v="1273961999"/>
    <x v="0"/>
    <x v="23"/>
    <b v="1"/>
    <x v="27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x v="1150"/>
    <x v="0"/>
    <s v="US"/>
    <s v="USD"/>
    <x v="1670"/>
    <n v="1467464614"/>
    <x v="0"/>
    <x v="99"/>
    <b v="1"/>
    <x v="27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n v="1336232730"/>
    <x v="0"/>
    <x v="72"/>
    <b v="1"/>
    <x v="27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n v="1423083892"/>
    <x v="0"/>
    <x v="211"/>
    <b v="1"/>
    <x v="27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n v="1468852306"/>
    <x v="0"/>
    <x v="116"/>
    <b v="1"/>
    <x v="27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n v="1316194540"/>
    <x v="0"/>
    <x v="69"/>
    <b v="1"/>
    <x v="27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n v="1330968347"/>
    <x v="0"/>
    <x v="288"/>
    <b v="1"/>
    <x v="27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n v="1455615976"/>
    <x v="0"/>
    <x v="288"/>
    <b v="1"/>
    <x v="27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n v="1390509071"/>
    <x v="0"/>
    <x v="72"/>
    <b v="1"/>
    <x v="27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n v="1309311545"/>
    <x v="0"/>
    <x v="66"/>
    <b v="1"/>
    <x v="27"/>
    <n v="1.75"/>
    <n v="62.5"/>
    <x v="4"/>
    <x v="27"/>
    <x v="1679"/>
    <x v="1678"/>
  </r>
  <r>
    <n v="1680"/>
    <s v="Kick Out a Record"/>
    <s v="Working Musician dilemma #164: how the taxman put Kick the Record 2.0 on hold"/>
    <x v="28"/>
    <x v="1156"/>
    <x v="0"/>
    <s v="US"/>
    <s v="USD"/>
    <x v="1679"/>
    <n v="1402596667"/>
    <x v="0"/>
    <x v="20"/>
    <b v="1"/>
    <x v="27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n v="1486522484"/>
    <x v="0"/>
    <x v="330"/>
    <b v="0"/>
    <x v="28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n v="1486962460"/>
    <x v="0"/>
    <x v="78"/>
    <b v="0"/>
    <x v="28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n v="1489517138"/>
    <x v="0"/>
    <x v="73"/>
    <b v="0"/>
    <x v="28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n v="1487360041"/>
    <x v="0"/>
    <x v="21"/>
    <b v="0"/>
    <x v="28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n v="1487743223"/>
    <x v="0"/>
    <x v="41"/>
    <b v="0"/>
    <x v="28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n v="1488140119"/>
    <x v="0"/>
    <x v="29"/>
    <b v="0"/>
    <x v="28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n v="1488935245"/>
    <x v="0"/>
    <x v="70"/>
    <b v="0"/>
    <x v="28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n v="1489150194"/>
    <x v="0"/>
    <x v="63"/>
    <b v="0"/>
    <x v="28"/>
    <n v="0.443"/>
    <n v="253.14285714285714"/>
    <x v="4"/>
    <x v="28"/>
    <x v="1688"/>
    <x v="1687"/>
  </r>
  <r>
    <n v="1689"/>
    <s v="Fly Away"/>
    <s v="Praising the Living God in the second half of life."/>
    <x v="262"/>
    <x v="1162"/>
    <x v="3"/>
    <s v="US"/>
    <s v="USD"/>
    <x v="1688"/>
    <n v="1487111830"/>
    <x v="0"/>
    <x v="25"/>
    <b v="0"/>
    <x v="28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n v="1488882042"/>
    <x v="0"/>
    <x v="202"/>
    <b v="0"/>
    <x v="28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n v="1488387008"/>
    <x v="0"/>
    <x v="44"/>
    <b v="0"/>
    <x v="28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n v="1487734667"/>
    <x v="0"/>
    <x v="41"/>
    <b v="0"/>
    <x v="28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n v="1489097112"/>
    <x v="0"/>
    <x v="22"/>
    <b v="0"/>
    <x v="28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n v="1488038674"/>
    <x v="0"/>
    <x v="29"/>
    <b v="0"/>
    <x v="28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n v="1488847514"/>
    <x v="0"/>
    <x v="23"/>
    <b v="0"/>
    <x v="28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n v="1488418811"/>
    <x v="0"/>
    <x v="78"/>
    <b v="0"/>
    <x v="28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n v="1489193248"/>
    <x v="0"/>
    <x v="19"/>
    <b v="0"/>
    <x v="28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n v="1488430760"/>
    <x v="0"/>
    <x v="78"/>
    <b v="0"/>
    <x v="28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n v="1489351445"/>
    <x v="0"/>
    <x v="80"/>
    <b v="0"/>
    <x v="28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n v="1488418990"/>
    <x v="0"/>
    <x v="1"/>
    <b v="0"/>
    <x v="28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n v="1418745405"/>
    <x v="0"/>
    <x v="84"/>
    <b v="0"/>
    <x v="28"/>
    <n v="1.9801980198019802E-3"/>
    <n v="5"/>
    <x v="4"/>
    <x v="28"/>
    <x v="1701"/>
    <x v="1700"/>
  </r>
  <r>
    <n v="1702"/>
    <s v="lyndale lewis and new vision prosper cd release"/>
    <s v="I can do all things through christ jesus"/>
    <x v="281"/>
    <x v="116"/>
    <x v="2"/>
    <s v="US"/>
    <s v="USD"/>
    <x v="1701"/>
    <n v="1425156750"/>
    <x v="0"/>
    <x v="29"/>
    <b v="0"/>
    <x v="28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n v="1435819537"/>
    <x v="0"/>
    <x v="84"/>
    <b v="0"/>
    <x v="28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n v="1421464873"/>
    <x v="0"/>
    <x v="202"/>
    <b v="0"/>
    <x v="28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n v="1440807846"/>
    <x v="0"/>
    <x v="78"/>
    <b v="0"/>
    <x v="28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n v="1435130472"/>
    <x v="0"/>
    <x v="78"/>
    <b v="0"/>
    <x v="28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n v="1456593495"/>
    <x v="0"/>
    <x v="82"/>
    <b v="0"/>
    <x v="28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n v="1458679706"/>
    <x v="0"/>
    <x v="78"/>
    <b v="0"/>
    <x v="28"/>
    <n v="0"/>
    <n v="0"/>
    <x v="4"/>
    <x v="28"/>
    <x v="1708"/>
    <x v="1707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n v="1405949514"/>
    <x v="0"/>
    <x v="80"/>
    <b v="0"/>
    <x v="28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n v="1449151888"/>
    <x v="0"/>
    <x v="29"/>
    <b v="0"/>
    <x v="28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n v="1406907034"/>
    <x v="0"/>
    <x v="84"/>
    <b v="0"/>
    <x v="28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n v="1430517353"/>
    <x v="0"/>
    <x v="78"/>
    <b v="0"/>
    <x v="28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n v="1409944412"/>
    <x v="0"/>
    <x v="29"/>
    <b v="0"/>
    <x v="28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n v="1427925761"/>
    <x v="0"/>
    <x v="57"/>
    <b v="0"/>
    <x v="28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n v="1425186785"/>
    <x v="0"/>
    <x v="84"/>
    <b v="0"/>
    <x v="28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n v="1477835499"/>
    <x v="0"/>
    <x v="83"/>
    <b v="0"/>
    <x v="28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n v="1459467238"/>
    <x v="0"/>
    <x v="14"/>
    <b v="0"/>
    <x v="28"/>
    <n v="0.42725880551301687"/>
    <n v="34.024390243902438"/>
    <x v="4"/>
    <x v="28"/>
    <x v="1717"/>
    <x v="1716"/>
  </r>
  <r>
    <n v="1718"/>
    <s v="The Prodigal Son"/>
    <s v="A melody for the galaxy."/>
    <x v="19"/>
    <x v="735"/>
    <x v="2"/>
    <s v="US"/>
    <s v="USD"/>
    <x v="1717"/>
    <n v="1459435149"/>
    <x v="0"/>
    <x v="84"/>
    <b v="0"/>
    <x v="28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n v="1408366191"/>
    <x v="0"/>
    <x v="83"/>
    <b v="0"/>
    <x v="28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n v="1412966871"/>
    <x v="0"/>
    <x v="22"/>
    <b v="0"/>
    <x v="28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n v="1447239863"/>
    <x v="0"/>
    <x v="78"/>
    <b v="0"/>
    <x v="28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n v="1456441429"/>
    <x v="0"/>
    <x v="29"/>
    <b v="0"/>
    <x v="28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n v="1430855315"/>
    <x v="0"/>
    <x v="83"/>
    <b v="0"/>
    <x v="28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n v="1412115762"/>
    <x v="0"/>
    <x v="80"/>
    <b v="0"/>
    <x v="28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n v="1406330049"/>
    <x v="0"/>
    <x v="82"/>
    <b v="0"/>
    <x v="28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n v="1401401064"/>
    <x v="0"/>
    <x v="38"/>
    <b v="0"/>
    <x v="28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n v="1423520177"/>
    <x v="0"/>
    <x v="29"/>
    <b v="0"/>
    <x v="28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n v="1442847674"/>
    <x v="0"/>
    <x v="63"/>
    <b v="0"/>
    <x v="28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n v="1460337306"/>
    <x v="0"/>
    <x v="78"/>
    <b v="0"/>
    <x v="28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n v="1443146783"/>
    <x v="0"/>
    <x v="78"/>
    <b v="0"/>
    <x v="28"/>
    <n v="0"/>
    <n v="0"/>
    <x v="4"/>
    <x v="28"/>
    <x v="1730"/>
    <x v="1729"/>
  </r>
  <r>
    <n v="1731"/>
    <s v="Sam Cox Band First Christian Tour"/>
    <s v="We are a Christin Worship band looking to midwest tour. God Bless!"/>
    <x v="28"/>
    <x v="117"/>
    <x v="2"/>
    <s v="US"/>
    <s v="USD"/>
    <x v="1730"/>
    <n v="1432849552"/>
    <x v="0"/>
    <x v="78"/>
    <b v="0"/>
    <x v="28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n v="1447777481"/>
    <x v="0"/>
    <x v="78"/>
    <b v="0"/>
    <x v="28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n v="1472746374"/>
    <x v="0"/>
    <x v="78"/>
    <b v="0"/>
    <x v="28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n v="1428454356"/>
    <x v="0"/>
    <x v="29"/>
    <b v="0"/>
    <x v="28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n v="1468006345"/>
    <x v="0"/>
    <x v="84"/>
    <b v="0"/>
    <x v="28"/>
    <n v="0.11"/>
    <n v="55"/>
    <x v="4"/>
    <x v="28"/>
    <x v="1735"/>
    <x v="1734"/>
  </r>
  <r>
    <n v="1736"/>
    <s v="In His Presence"/>
    <s v="A unique meditative album reflecting on the life of Christ, inviting Him into your presence"/>
    <x v="9"/>
    <x v="1178"/>
    <x v="2"/>
    <s v="US"/>
    <s v="USD"/>
    <x v="1735"/>
    <n v="1444423233"/>
    <x v="0"/>
    <x v="29"/>
    <b v="0"/>
    <x v="28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n v="1434840392"/>
    <x v="0"/>
    <x v="41"/>
    <b v="0"/>
    <x v="28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x v="170"/>
    <x v="2"/>
    <s v="US"/>
    <s v="USD"/>
    <x v="1737"/>
    <n v="1409691542"/>
    <x v="0"/>
    <x v="29"/>
    <b v="0"/>
    <x v="28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n v="1457297932"/>
    <x v="0"/>
    <x v="29"/>
    <b v="0"/>
    <x v="28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n v="1434483422"/>
    <x v="0"/>
    <x v="78"/>
    <b v="0"/>
    <x v="28"/>
    <n v="0"/>
    <n v="0"/>
    <x v="4"/>
    <x v="28"/>
    <x v="1740"/>
    <x v="1739"/>
  </r>
  <r>
    <n v="1741"/>
    <s v="Caught off Guard"/>
    <s v="A photo journal documenting my experiences and travels across New Zealand"/>
    <x v="38"/>
    <x v="414"/>
    <x v="0"/>
    <s v="GB"/>
    <s v="GBP"/>
    <x v="1740"/>
    <n v="1430060671"/>
    <x v="0"/>
    <x v="47"/>
    <b v="1"/>
    <x v="20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n v="1481058170"/>
    <x v="0"/>
    <x v="69"/>
    <b v="1"/>
    <x v="20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n v="1470348775"/>
    <x v="0"/>
    <x v="85"/>
    <b v="1"/>
    <x v="20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n v="1421937077"/>
    <x v="0"/>
    <x v="16"/>
    <b v="1"/>
    <x v="20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n v="1479276838"/>
    <x v="0"/>
    <x v="30"/>
    <b v="1"/>
    <x v="20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n v="1477368867"/>
    <x v="0"/>
    <x v="329"/>
    <b v="1"/>
    <x v="20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n v="1444904830"/>
    <x v="0"/>
    <x v="180"/>
    <b v="1"/>
    <x v="20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x v="1184"/>
    <x v="0"/>
    <s v="CA"/>
    <s v="CAD"/>
    <x v="1747"/>
    <n v="1438642143"/>
    <x v="0"/>
    <x v="331"/>
    <b v="1"/>
    <x v="20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n v="1485213921"/>
    <x v="0"/>
    <x v="132"/>
    <b v="1"/>
    <x v="20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n v="1458936304"/>
    <x v="0"/>
    <x v="207"/>
    <b v="1"/>
    <x v="20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n v="1424198723"/>
    <x v="0"/>
    <x v="42"/>
    <b v="1"/>
    <x v="20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x v="1188"/>
    <x v="0"/>
    <s v="GB"/>
    <s v="GBP"/>
    <x v="1751"/>
    <n v="1473833082"/>
    <x v="0"/>
    <x v="240"/>
    <b v="1"/>
    <x v="20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n v="1455991168"/>
    <x v="0"/>
    <x v="2"/>
    <b v="1"/>
    <x v="20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n v="1425502953"/>
    <x v="0"/>
    <x v="240"/>
    <b v="1"/>
    <x v="20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n v="1441479361"/>
    <x v="0"/>
    <x v="80"/>
    <b v="1"/>
    <x v="20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n v="1468987269"/>
    <x v="0"/>
    <x v="148"/>
    <b v="1"/>
    <x v="20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n v="1483041083"/>
    <x v="0"/>
    <x v="25"/>
    <b v="1"/>
    <x v="20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n v="1463352992"/>
    <x v="0"/>
    <x v="74"/>
    <b v="1"/>
    <x v="20"/>
    <n v="1.147"/>
    <n v="42.481481481481481"/>
    <x v="8"/>
    <x v="20"/>
    <x v="1758"/>
    <x v="1757"/>
  </r>
  <r>
    <n v="1759"/>
    <s v="Death Valley"/>
    <s v="Death Valley will be the first photo book of Andi State"/>
    <x v="10"/>
    <x v="1194"/>
    <x v="0"/>
    <s v="US"/>
    <s v="USD"/>
    <x v="1758"/>
    <n v="1425585229"/>
    <x v="0"/>
    <x v="72"/>
    <b v="1"/>
    <x v="20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n v="1454688513"/>
    <x v="0"/>
    <x v="332"/>
    <b v="1"/>
    <x v="20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x v="1196"/>
    <x v="0"/>
    <s v="GB"/>
    <s v="GBP"/>
    <x v="1760"/>
    <n v="1437745060"/>
    <x v="0"/>
    <x v="83"/>
    <b v="1"/>
    <x v="20"/>
    <n v="1.55"/>
    <n v="51.666666666666664"/>
    <x v="8"/>
    <x v="20"/>
    <x v="1761"/>
    <x v="1760"/>
  </r>
  <r>
    <n v="1762"/>
    <s v="&quot;The Naked Pixel&quot; Ali Pakele"/>
    <s v="Project rewards $25 gets you 190+ digital images"/>
    <x v="213"/>
    <x v="1197"/>
    <x v="0"/>
    <s v="US"/>
    <s v="USD"/>
    <x v="1761"/>
    <n v="1455147245"/>
    <x v="0"/>
    <x v="20"/>
    <b v="1"/>
    <x v="20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n v="1474663840"/>
    <x v="0"/>
    <x v="115"/>
    <b v="1"/>
    <x v="20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n v="1404560379"/>
    <x v="1"/>
    <x v="70"/>
    <b v="0"/>
    <x v="20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n v="1405380712"/>
    <x v="1"/>
    <x v="273"/>
    <b v="0"/>
    <x v="20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n v="1407184688"/>
    <x v="1"/>
    <x v="78"/>
    <b v="0"/>
    <x v="20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n v="1404488884"/>
    <x v="1"/>
    <x v="70"/>
    <b v="0"/>
    <x v="20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n v="1406640444"/>
    <x v="1"/>
    <x v="41"/>
    <b v="0"/>
    <x v="20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n v="1418585959"/>
    <x v="1"/>
    <x v="19"/>
    <b v="0"/>
    <x v="20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n v="1410288194"/>
    <x v="1"/>
    <x v="297"/>
    <b v="0"/>
    <x v="20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n v="1411515040"/>
    <x v="1"/>
    <x v="20"/>
    <b v="0"/>
    <x v="20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x v="1205"/>
    <x v="2"/>
    <s v="GB"/>
    <s v="GBP"/>
    <x v="1771"/>
    <n v="1399482836"/>
    <x v="1"/>
    <x v="10"/>
    <b v="0"/>
    <x v="20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n v="1417803298"/>
    <x v="1"/>
    <x v="10"/>
    <b v="0"/>
    <x v="20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n v="1413609292"/>
    <x v="1"/>
    <x v="62"/>
    <b v="0"/>
    <x v="20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n v="1410305160"/>
    <x v="1"/>
    <x v="204"/>
    <b v="0"/>
    <x v="20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n v="1411513071"/>
    <x v="1"/>
    <x v="80"/>
    <b v="0"/>
    <x v="20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n v="1421829253"/>
    <x v="1"/>
    <x v="73"/>
    <b v="0"/>
    <x v="20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n v="1423600995"/>
    <x v="1"/>
    <x v="41"/>
    <b v="0"/>
    <x v="20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n v="1470242180"/>
    <x v="1"/>
    <x v="44"/>
    <b v="0"/>
    <x v="20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n v="1462285510"/>
    <x v="1"/>
    <x v="215"/>
    <b v="0"/>
    <x v="20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n v="1471272545"/>
    <x v="1"/>
    <x v="54"/>
    <b v="0"/>
    <x v="20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n v="1453211289"/>
    <x v="1"/>
    <x v="88"/>
    <b v="0"/>
    <x v="20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n v="1429656478"/>
    <x v="1"/>
    <x v="333"/>
    <b v="0"/>
    <x v="20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n v="1419954240"/>
    <x v="1"/>
    <x v="51"/>
    <b v="0"/>
    <x v="20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n v="1410750855"/>
    <x v="1"/>
    <x v="52"/>
    <b v="0"/>
    <x v="20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n v="1416057177"/>
    <x v="1"/>
    <x v="60"/>
    <b v="0"/>
    <x v="20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n v="1425570237"/>
    <x v="1"/>
    <x v="54"/>
    <b v="0"/>
    <x v="20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n v="1412203542"/>
    <x v="1"/>
    <x v="80"/>
    <b v="0"/>
    <x v="20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n v="1415858403"/>
    <x v="1"/>
    <x v="80"/>
    <b v="0"/>
    <x v="20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n v="1420560678"/>
    <x v="1"/>
    <x v="41"/>
    <b v="0"/>
    <x v="20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x v="1220"/>
    <x v="2"/>
    <s v="GB"/>
    <s v="GBP"/>
    <x v="1790"/>
    <n v="1417369565"/>
    <x v="1"/>
    <x v="80"/>
    <b v="0"/>
    <x v="20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n v="1435970682"/>
    <x v="1"/>
    <x v="237"/>
    <b v="0"/>
    <x v="20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n v="1414531440"/>
    <x v="1"/>
    <x v="84"/>
    <b v="0"/>
    <x v="20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n v="1420636422"/>
    <x v="1"/>
    <x v="59"/>
    <b v="0"/>
    <x v="20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n v="1473922541"/>
    <x v="1"/>
    <x v="75"/>
    <b v="0"/>
    <x v="20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n v="1464172366"/>
    <x v="1"/>
    <x v="48"/>
    <b v="0"/>
    <x v="20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n v="1479217189"/>
    <x v="1"/>
    <x v="205"/>
    <b v="0"/>
    <x v="20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n v="1449388233"/>
    <x v="1"/>
    <x v="77"/>
    <b v="0"/>
    <x v="20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x v="23"/>
    <x v="1227"/>
    <x v="2"/>
    <s v="GB"/>
    <s v="GBP"/>
    <x v="1798"/>
    <n v="1414008808"/>
    <x v="1"/>
    <x v="79"/>
    <b v="0"/>
    <x v="20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n v="1473517970"/>
    <x v="1"/>
    <x v="116"/>
    <b v="0"/>
    <x v="20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n v="1447429868"/>
    <x v="1"/>
    <x v="77"/>
    <b v="0"/>
    <x v="20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x v="1230"/>
    <x v="2"/>
    <s v="DE"/>
    <s v="EUR"/>
    <x v="1801"/>
    <n v="1433416830"/>
    <x v="1"/>
    <x v="59"/>
    <b v="0"/>
    <x v="20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n v="1421199782"/>
    <x v="1"/>
    <x v="11"/>
    <b v="0"/>
    <x v="20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n v="1444061804"/>
    <x v="1"/>
    <x v="47"/>
    <b v="0"/>
    <x v="20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n v="1441048658"/>
    <x v="1"/>
    <x v="259"/>
    <b v="0"/>
    <x v="20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n v="1409066349"/>
    <x v="1"/>
    <x v="22"/>
    <b v="0"/>
    <x v="20"/>
    <n v="2.955E-2"/>
    <n v="73.875"/>
    <x v="8"/>
    <x v="20"/>
    <x v="1806"/>
    <x v="1805"/>
  </r>
  <r>
    <n v="1807"/>
    <s v="Anywhere but Here"/>
    <s v="I want to explore alternative cultures and lifestyles in America."/>
    <x v="10"/>
    <x v="503"/>
    <x v="2"/>
    <s v="US"/>
    <s v="USD"/>
    <x v="1806"/>
    <n v="1409276313"/>
    <x v="1"/>
    <x v="22"/>
    <b v="0"/>
    <x v="20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n v="1483806030"/>
    <x v="1"/>
    <x v="93"/>
    <b v="0"/>
    <x v="20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n v="1422222439"/>
    <x v="1"/>
    <x v="82"/>
    <b v="0"/>
    <x v="20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x v="493"/>
    <x v="2"/>
    <s v="US"/>
    <s v="USD"/>
    <x v="1809"/>
    <n v="1407621026"/>
    <x v="0"/>
    <x v="84"/>
    <b v="0"/>
    <x v="20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n v="1408962270"/>
    <x v="0"/>
    <x v="55"/>
    <b v="0"/>
    <x v="20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n v="1464939536"/>
    <x v="0"/>
    <x v="23"/>
    <b v="0"/>
    <x v="20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n v="1404940812"/>
    <x v="0"/>
    <x v="78"/>
    <b v="0"/>
    <x v="20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n v="1422516736"/>
    <x v="0"/>
    <x v="205"/>
    <b v="0"/>
    <x v="20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n v="1434577537"/>
    <x v="0"/>
    <x v="78"/>
    <b v="0"/>
    <x v="20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n v="1467061303"/>
    <x v="0"/>
    <x v="79"/>
    <b v="0"/>
    <x v="20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n v="1480607607"/>
    <x v="0"/>
    <x v="61"/>
    <b v="0"/>
    <x v="20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n v="1425447450"/>
    <x v="0"/>
    <x v="78"/>
    <b v="0"/>
    <x v="20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n v="1404151396"/>
    <x v="0"/>
    <x v="80"/>
    <b v="0"/>
    <x v="20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n v="1425261690"/>
    <x v="0"/>
    <x v="22"/>
    <b v="0"/>
    <x v="20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n v="1326872367"/>
    <x v="0"/>
    <x v="7"/>
    <b v="1"/>
    <x v="11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n v="1388084862"/>
    <x v="0"/>
    <x v="202"/>
    <b v="1"/>
    <x v="11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n v="1348503976"/>
    <x v="0"/>
    <x v="51"/>
    <b v="1"/>
    <x v="11"/>
    <n v="1.1585714285714286"/>
    <n v="24.575757575757574"/>
    <x v="4"/>
    <x v="11"/>
    <x v="1823"/>
    <x v="1822"/>
  </r>
  <r>
    <n v="1824"/>
    <s v="Tin Man's Broken Wisdom Fund"/>
    <s v="cd fund raiser"/>
    <x v="9"/>
    <x v="1243"/>
    <x v="0"/>
    <s v="US"/>
    <s v="USD"/>
    <x v="1823"/>
    <n v="1387403967"/>
    <x v="0"/>
    <x v="244"/>
    <b v="1"/>
    <x v="11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n v="1371585703"/>
    <x v="0"/>
    <x v="133"/>
    <b v="1"/>
    <x v="11"/>
    <n v="1.0505"/>
    <n v="42.02"/>
    <x v="4"/>
    <x v="11"/>
    <x v="1825"/>
    <x v="1824"/>
  </r>
  <r>
    <n v="1826"/>
    <s v="BEAR GHOST! Professional Recording! Yay!"/>
    <s v="Hear your favorite Bear Ghost in eargasmic quality!"/>
    <x v="13"/>
    <x v="895"/>
    <x v="0"/>
    <s v="US"/>
    <s v="USD"/>
    <x v="1825"/>
    <n v="1390083017"/>
    <x v="0"/>
    <x v="44"/>
    <b v="1"/>
    <x v="11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n v="1294818561"/>
    <x v="0"/>
    <x v="93"/>
    <b v="1"/>
    <x v="11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n v="1396906530"/>
    <x v="0"/>
    <x v="53"/>
    <b v="1"/>
    <x v="11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n v="1291428371"/>
    <x v="0"/>
    <x v="51"/>
    <b v="1"/>
    <x v="11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n v="1390667107"/>
    <x v="0"/>
    <x v="334"/>
    <b v="1"/>
    <x v="11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n v="1335570863"/>
    <x v="0"/>
    <x v="25"/>
    <b v="1"/>
    <x v="11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n v="1296651427"/>
    <x v="0"/>
    <x v="9"/>
    <b v="1"/>
    <x v="11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n v="1359421403"/>
    <x v="0"/>
    <x v="20"/>
    <b v="1"/>
    <x v="11"/>
    <n v="2.625"/>
    <n v="42"/>
    <x v="4"/>
    <x v="11"/>
    <x v="1833"/>
    <x v="1832"/>
  </r>
  <r>
    <n v="1834"/>
    <s v="TDJ - All Part of the Plan EP/Tour"/>
    <s v="Help us fund our first tour and promote our new EP!"/>
    <x v="3"/>
    <x v="1250"/>
    <x v="0"/>
    <s v="US"/>
    <s v="USD"/>
    <x v="1833"/>
    <n v="1418684895"/>
    <x v="0"/>
    <x v="240"/>
    <b v="1"/>
    <x v="11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n v="1456851071"/>
    <x v="0"/>
    <x v="202"/>
    <b v="1"/>
    <x v="11"/>
    <n v="1.04"/>
    <n v="47.272727272727273"/>
    <x v="4"/>
    <x v="11"/>
    <x v="1835"/>
    <x v="1834"/>
  </r>
  <r>
    <n v="1836"/>
    <s v="KICKSTART OUR &lt;+3"/>
    <s v="Help fund our 2013 Sound &amp; Lighting Touring rig!"/>
    <x v="10"/>
    <x v="1251"/>
    <x v="0"/>
    <s v="US"/>
    <s v="USD"/>
    <x v="1835"/>
    <n v="1359660329"/>
    <x v="0"/>
    <x v="165"/>
    <b v="1"/>
    <x v="11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n v="1326848935"/>
    <x v="0"/>
    <x v="209"/>
    <b v="1"/>
    <x v="11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n v="1314989557"/>
    <x v="0"/>
    <x v="33"/>
    <b v="1"/>
    <x v="11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n v="1472750382"/>
    <x v="0"/>
    <x v="43"/>
    <b v="1"/>
    <x v="11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n v="1366251510"/>
    <x v="0"/>
    <x v="62"/>
    <b v="1"/>
    <x v="11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x v="1256"/>
    <x v="0"/>
    <s v="US"/>
    <s v="USD"/>
    <x v="1840"/>
    <n v="1397679445"/>
    <x v="0"/>
    <x v="244"/>
    <b v="1"/>
    <x v="11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n v="1422371381"/>
    <x v="0"/>
    <x v="64"/>
    <b v="1"/>
    <x v="11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n v="1295653954"/>
    <x v="0"/>
    <x v="179"/>
    <b v="1"/>
    <x v="11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n v="1304464914"/>
    <x v="0"/>
    <x v="9"/>
    <b v="1"/>
    <x v="11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n v="1464854398"/>
    <x v="0"/>
    <x v="10"/>
    <b v="1"/>
    <x v="11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n v="1352993777"/>
    <x v="0"/>
    <x v="335"/>
    <b v="1"/>
    <x v="11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n v="1427780432"/>
    <x v="0"/>
    <x v="44"/>
    <b v="1"/>
    <x v="11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n v="1306608888"/>
    <x v="0"/>
    <x v="54"/>
    <b v="1"/>
    <x v="11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x v="356"/>
    <x v="0"/>
    <s v="US"/>
    <s v="USD"/>
    <x v="1848"/>
    <n v="1347913059"/>
    <x v="0"/>
    <x v="22"/>
    <b v="1"/>
    <x v="11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n v="1402441300"/>
    <x v="0"/>
    <x v="122"/>
    <b v="1"/>
    <x v="11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n v="1404769538"/>
    <x v="0"/>
    <x v="55"/>
    <b v="1"/>
    <x v="11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n v="1426703452"/>
    <x v="0"/>
    <x v="132"/>
    <b v="1"/>
    <x v="11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n v="1348536417"/>
    <x v="0"/>
    <x v="25"/>
    <b v="1"/>
    <x v="11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n v="1366763437"/>
    <x v="0"/>
    <x v="49"/>
    <b v="1"/>
    <x v="11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n v="1385124940"/>
    <x v="0"/>
    <x v="277"/>
    <b v="1"/>
    <x v="11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n v="1403901072"/>
    <x v="0"/>
    <x v="44"/>
    <b v="1"/>
    <x v="11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n v="1407954413"/>
    <x v="0"/>
    <x v="19"/>
    <b v="1"/>
    <x v="11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n v="1318826921"/>
    <x v="0"/>
    <x v="184"/>
    <b v="1"/>
    <x v="11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x v="9"/>
    <x v="1270"/>
    <x v="0"/>
    <s v="US"/>
    <s v="USD"/>
    <x v="1858"/>
    <n v="1314124129"/>
    <x v="0"/>
    <x v="66"/>
    <b v="1"/>
    <x v="11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n v="1389891684"/>
    <x v="0"/>
    <x v="10"/>
    <b v="1"/>
    <x v="11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n v="1419664341"/>
    <x v="0"/>
    <x v="78"/>
    <b v="0"/>
    <x v="18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n v="1484912974"/>
    <x v="0"/>
    <x v="38"/>
    <b v="0"/>
    <x v="18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n v="1400008085"/>
    <x v="0"/>
    <x v="84"/>
    <b v="0"/>
    <x v="18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n v="1396631500"/>
    <x v="0"/>
    <x v="53"/>
    <b v="0"/>
    <x v="18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n v="1475398147"/>
    <x v="0"/>
    <x v="84"/>
    <b v="0"/>
    <x v="18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n v="1483768497"/>
    <x v="0"/>
    <x v="84"/>
    <b v="0"/>
    <x v="18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n v="1475791912"/>
    <x v="0"/>
    <x v="29"/>
    <b v="0"/>
    <x v="18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n v="1448044925"/>
    <x v="0"/>
    <x v="57"/>
    <b v="0"/>
    <x v="18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n v="1480896249"/>
    <x v="0"/>
    <x v="78"/>
    <b v="0"/>
    <x v="18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n v="1451723535"/>
    <x v="0"/>
    <x v="202"/>
    <b v="0"/>
    <x v="18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n v="1413053301"/>
    <x v="0"/>
    <x v="195"/>
    <b v="0"/>
    <x v="18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n v="1433041602"/>
    <x v="0"/>
    <x v="62"/>
    <b v="0"/>
    <x v="18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n v="1433861210"/>
    <x v="0"/>
    <x v="84"/>
    <b v="0"/>
    <x v="18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n v="1465427733"/>
    <x v="0"/>
    <x v="84"/>
    <b v="0"/>
    <x v="18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n v="1465335308"/>
    <x v="0"/>
    <x v="83"/>
    <b v="0"/>
    <x v="18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n v="1400309405"/>
    <x v="0"/>
    <x v="78"/>
    <b v="0"/>
    <x v="18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n v="1422664925"/>
    <x v="0"/>
    <x v="78"/>
    <b v="0"/>
    <x v="18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n v="1400026355"/>
    <x v="0"/>
    <x v="78"/>
    <b v="0"/>
    <x v="18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n v="1455377729"/>
    <x v="0"/>
    <x v="84"/>
    <b v="0"/>
    <x v="18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x v="10"/>
    <x v="1276"/>
    <x v="2"/>
    <s v="GB"/>
    <s v="GBP"/>
    <x v="1879"/>
    <n v="1456839380"/>
    <x v="0"/>
    <x v="54"/>
    <b v="0"/>
    <x v="18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n v="1423366789"/>
    <x v="0"/>
    <x v="16"/>
    <b v="1"/>
    <x v="14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n v="1339109212"/>
    <x v="0"/>
    <x v="75"/>
    <b v="1"/>
    <x v="14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n v="1331333108"/>
    <x v="0"/>
    <x v="58"/>
    <b v="1"/>
    <x v="14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n v="1350967535"/>
    <x v="0"/>
    <x v="55"/>
    <b v="1"/>
    <x v="14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n v="1341800110"/>
    <x v="0"/>
    <x v="217"/>
    <b v="1"/>
    <x v="14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n v="1413236738"/>
    <x v="0"/>
    <x v="60"/>
    <b v="1"/>
    <x v="14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n v="1447614732"/>
    <x v="0"/>
    <x v="22"/>
    <b v="1"/>
    <x v="14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n v="1272692732"/>
    <x v="0"/>
    <x v="30"/>
    <b v="1"/>
    <x v="14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n v="1359140546"/>
    <x v="0"/>
    <x v="34"/>
    <b v="1"/>
    <x v="14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n v="1353005528"/>
    <x v="0"/>
    <x v="336"/>
    <b v="1"/>
    <x v="14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n v="1275851354"/>
    <x v="0"/>
    <x v="148"/>
    <b v="1"/>
    <x v="14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n v="1304867881"/>
    <x v="0"/>
    <x v="55"/>
    <b v="1"/>
    <x v="14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n v="1301524585"/>
    <x v="0"/>
    <x v="43"/>
    <b v="1"/>
    <x v="14"/>
    <n v="1.04"/>
    <n v="57.777777777777779"/>
    <x v="4"/>
    <x v="14"/>
    <x v="1893"/>
    <x v="1892"/>
  </r>
  <r>
    <n v="1894"/>
    <s v="Help me release my first 3 song EP!!"/>
    <s v="Im trying to raise $1000 for a 3 song EP in a studio!"/>
    <x v="28"/>
    <x v="1288"/>
    <x v="0"/>
    <s v="US"/>
    <s v="USD"/>
    <x v="1893"/>
    <n v="1326404583"/>
    <x v="0"/>
    <x v="9"/>
    <b v="1"/>
    <x v="14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n v="1442771722"/>
    <x v="0"/>
    <x v="5"/>
    <b v="1"/>
    <x v="14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n v="1331658165"/>
    <x v="0"/>
    <x v="62"/>
    <b v="1"/>
    <x v="14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n v="1392040806"/>
    <x v="0"/>
    <x v="275"/>
    <b v="1"/>
    <x v="14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n v="1451277473"/>
    <x v="0"/>
    <x v="64"/>
    <b v="1"/>
    <x v="14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n v="1424730966"/>
    <x v="0"/>
    <x v="288"/>
    <b v="1"/>
    <x v="14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n v="1347137731"/>
    <x v="0"/>
    <x v="241"/>
    <b v="1"/>
    <x v="14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n v="1429707729"/>
    <x v="0"/>
    <x v="20"/>
    <b v="0"/>
    <x v="29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n v="1422903447"/>
    <x v="0"/>
    <x v="83"/>
    <b v="0"/>
    <x v="29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n v="1480357791"/>
    <x v="0"/>
    <x v="14"/>
    <b v="0"/>
    <x v="29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n v="1447864021"/>
    <x v="0"/>
    <x v="84"/>
    <b v="0"/>
    <x v="29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n v="1407535994"/>
    <x v="0"/>
    <x v="80"/>
    <b v="0"/>
    <x v="29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n v="1464105983"/>
    <x v="0"/>
    <x v="221"/>
    <b v="0"/>
    <x v="29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n v="1399557925"/>
    <x v="0"/>
    <x v="80"/>
    <b v="0"/>
    <x v="29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n v="1480456900"/>
    <x v="0"/>
    <x v="80"/>
    <b v="0"/>
    <x v="29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n v="1411467479"/>
    <x v="0"/>
    <x v="44"/>
    <b v="0"/>
    <x v="29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n v="1442531217"/>
    <x v="0"/>
    <x v="168"/>
    <b v="0"/>
    <x v="29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n v="1404953334"/>
    <x v="0"/>
    <x v="29"/>
    <b v="0"/>
    <x v="29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n v="1430803560"/>
    <x v="0"/>
    <x v="288"/>
    <b v="0"/>
    <x v="29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n v="1410178578"/>
    <x v="0"/>
    <x v="55"/>
    <b v="0"/>
    <x v="29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n v="1413519073"/>
    <x v="0"/>
    <x v="84"/>
    <b v="0"/>
    <x v="29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n v="1407892222"/>
    <x v="0"/>
    <x v="80"/>
    <b v="0"/>
    <x v="29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n v="1476378775"/>
    <x v="0"/>
    <x v="79"/>
    <b v="0"/>
    <x v="29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x v="303"/>
    <x v="1302"/>
    <x v="2"/>
    <s v="HK"/>
    <s v="HKD"/>
    <x v="1916"/>
    <n v="1484116133"/>
    <x v="0"/>
    <x v="16"/>
    <b v="0"/>
    <x v="29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n v="1404845851"/>
    <x v="0"/>
    <x v="82"/>
    <b v="0"/>
    <x v="29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n v="1429477249"/>
    <x v="0"/>
    <x v="22"/>
    <b v="0"/>
    <x v="29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n v="1443042061"/>
    <x v="0"/>
    <x v="217"/>
    <b v="0"/>
    <x v="29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x v="1305"/>
    <x v="0"/>
    <s v="US"/>
    <s v="USD"/>
    <x v="1920"/>
    <n v="1339651143"/>
    <x v="0"/>
    <x v="44"/>
    <b v="1"/>
    <x v="14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n v="1384236507"/>
    <x v="0"/>
    <x v="31"/>
    <b v="1"/>
    <x v="14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n v="1313612532"/>
    <x v="0"/>
    <x v="62"/>
    <b v="1"/>
    <x v="14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n v="1387390555"/>
    <x v="0"/>
    <x v="51"/>
    <b v="1"/>
    <x v="14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n v="1379540288"/>
    <x v="0"/>
    <x v="47"/>
    <b v="1"/>
    <x v="14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n v="1286319256"/>
    <x v="0"/>
    <x v="329"/>
    <b v="1"/>
    <x v="14"/>
    <n v="1.9537933333333333"/>
    <n v="27.3896261682243"/>
    <x v="4"/>
    <x v="14"/>
    <x v="1926"/>
    <x v="1925"/>
  </r>
  <r>
    <n v="1927"/>
    <s v="GBS Detroit Presents Hampshire"/>
    <s v="Hampshire is headed to GBS Detroit."/>
    <x v="20"/>
    <x v="972"/>
    <x v="0"/>
    <s v="US"/>
    <s v="USD"/>
    <x v="1926"/>
    <n v="1329856839"/>
    <x v="0"/>
    <x v="202"/>
    <b v="1"/>
    <x v="14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n v="1365348794"/>
    <x v="0"/>
    <x v="69"/>
    <b v="1"/>
    <x v="14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n v="1306197066"/>
    <x v="0"/>
    <x v="11"/>
    <b v="1"/>
    <x v="14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n v="1368019482"/>
    <x v="0"/>
    <x v="55"/>
    <b v="1"/>
    <x v="14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n v="1336512309"/>
    <x v="0"/>
    <x v="133"/>
    <b v="1"/>
    <x v="14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n v="1325618773"/>
    <x v="0"/>
    <x v="144"/>
    <b v="1"/>
    <x v="14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n v="1409195307"/>
    <x v="0"/>
    <x v="238"/>
    <b v="1"/>
    <x v="14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n v="1321649321"/>
    <x v="0"/>
    <x v="99"/>
    <b v="1"/>
    <x v="14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n v="1400106171"/>
    <x v="0"/>
    <x v="133"/>
    <b v="1"/>
    <x v="14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n v="1320528070"/>
    <x v="0"/>
    <x v="108"/>
    <b v="1"/>
    <x v="14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n v="1338346281"/>
    <x v="0"/>
    <x v="60"/>
    <b v="1"/>
    <x v="14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n v="1370067231"/>
    <x v="0"/>
    <x v="229"/>
    <b v="1"/>
    <x v="14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n v="1360366708"/>
    <x v="0"/>
    <x v="93"/>
    <b v="1"/>
    <x v="14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n v="1304770233"/>
    <x v="0"/>
    <x v="162"/>
    <b v="1"/>
    <x v="14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n v="1397545131"/>
    <x v="1"/>
    <x v="337"/>
    <b v="1"/>
    <x v="30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n v="1302033140"/>
    <x v="1"/>
    <x v="195"/>
    <b v="1"/>
    <x v="30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n v="1467008916"/>
    <x v="1"/>
    <x v="338"/>
    <b v="1"/>
    <x v="30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n v="1396360890"/>
    <x v="1"/>
    <x v="339"/>
    <b v="1"/>
    <x v="30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n v="1433224958"/>
    <x v="1"/>
    <x v="340"/>
    <b v="1"/>
    <x v="30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n v="1392780961"/>
    <x v="1"/>
    <x v="16"/>
    <b v="1"/>
    <x v="30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n v="1255730520"/>
    <x v="1"/>
    <x v="23"/>
    <b v="1"/>
    <x v="30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x v="1330"/>
    <x v="0"/>
    <s v="US"/>
    <s v="USD"/>
    <x v="1947"/>
    <n v="1460557809"/>
    <x v="1"/>
    <x v="341"/>
    <b v="1"/>
    <x v="30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n v="1402394951"/>
    <x v="1"/>
    <x v="342"/>
    <b v="1"/>
    <x v="30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n v="1300767673"/>
    <x v="1"/>
    <x v="343"/>
    <b v="1"/>
    <x v="30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n v="1475921137"/>
    <x v="1"/>
    <x v="344"/>
    <b v="1"/>
    <x v="30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n v="1378737215"/>
    <x v="1"/>
    <x v="345"/>
    <b v="1"/>
    <x v="30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n v="1328158065"/>
    <x v="1"/>
    <x v="206"/>
    <b v="1"/>
    <x v="30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x v="1336"/>
    <x v="0"/>
    <s v="US"/>
    <s v="USD"/>
    <x v="1953"/>
    <n v="1453730176"/>
    <x v="1"/>
    <x v="119"/>
    <b v="1"/>
    <x v="30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n v="1334989881"/>
    <x v="1"/>
    <x v="126"/>
    <b v="1"/>
    <x v="30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n v="1425507005"/>
    <x v="1"/>
    <x v="346"/>
    <b v="1"/>
    <x v="30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x v="11"/>
    <x v="1339"/>
    <x v="0"/>
    <s v="US"/>
    <s v="USD"/>
    <x v="1956"/>
    <n v="1348712513"/>
    <x v="1"/>
    <x v="347"/>
    <b v="1"/>
    <x v="30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n v="1361490161"/>
    <x v="1"/>
    <x v="348"/>
    <b v="1"/>
    <x v="30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n v="1408565860"/>
    <x v="1"/>
    <x v="349"/>
    <b v="1"/>
    <x v="30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n v="1416559341"/>
    <x v="1"/>
    <x v="51"/>
    <b v="1"/>
    <x v="30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n v="1346042417"/>
    <x v="1"/>
    <x v="350"/>
    <b v="1"/>
    <x v="30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n v="1397414636"/>
    <x v="1"/>
    <x v="351"/>
    <b v="1"/>
    <x v="30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n v="1407838734"/>
    <x v="1"/>
    <x v="242"/>
    <b v="1"/>
    <x v="30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n v="1458714772"/>
    <x v="1"/>
    <x v="352"/>
    <b v="1"/>
    <x v="30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n v="1324433310"/>
    <x v="1"/>
    <x v="273"/>
    <b v="1"/>
    <x v="30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n v="1405429098"/>
    <x v="1"/>
    <x v="353"/>
    <b v="1"/>
    <x v="30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n v="1396367729"/>
    <x v="1"/>
    <x v="316"/>
    <b v="1"/>
    <x v="30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n v="1478095515"/>
    <x v="1"/>
    <x v="354"/>
    <b v="1"/>
    <x v="30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n v="1467831668"/>
    <x v="1"/>
    <x v="355"/>
    <b v="1"/>
    <x v="30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n v="1361248701"/>
    <x v="1"/>
    <x v="356"/>
    <b v="1"/>
    <x v="30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n v="1381752061"/>
    <x v="1"/>
    <x v="357"/>
    <b v="1"/>
    <x v="30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n v="1350605844"/>
    <x v="1"/>
    <x v="146"/>
    <b v="1"/>
    <x v="30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n v="1467134464"/>
    <x v="1"/>
    <x v="358"/>
    <b v="1"/>
    <x v="30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n v="1371715269"/>
    <x v="1"/>
    <x v="359"/>
    <b v="1"/>
    <x v="30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x v="1357"/>
    <x v="0"/>
    <s v="US"/>
    <s v="USD"/>
    <x v="1974"/>
    <n v="1360346851"/>
    <x v="1"/>
    <x v="35"/>
    <b v="1"/>
    <x v="30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n v="1371159325"/>
    <x v="1"/>
    <x v="360"/>
    <b v="1"/>
    <x v="30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n v="1446527540"/>
    <x v="1"/>
    <x v="361"/>
    <b v="1"/>
    <x v="30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n v="1336627492"/>
    <x v="1"/>
    <x v="362"/>
    <b v="1"/>
    <x v="30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n v="1444734146"/>
    <x v="1"/>
    <x v="363"/>
    <b v="1"/>
    <x v="30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x v="1362"/>
    <x v="0"/>
    <s v="DE"/>
    <s v="EUR"/>
    <x v="1979"/>
    <n v="1456232462"/>
    <x v="1"/>
    <x v="364"/>
    <b v="1"/>
    <x v="30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n v="1402334665"/>
    <x v="0"/>
    <x v="8"/>
    <b v="0"/>
    <x v="31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n v="1478268287"/>
    <x v="0"/>
    <x v="78"/>
    <b v="0"/>
    <x v="31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n v="1470874618"/>
    <x v="0"/>
    <x v="38"/>
    <b v="0"/>
    <x v="31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n v="1412189881"/>
    <x v="0"/>
    <x v="63"/>
    <b v="0"/>
    <x v="31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n v="1467650771"/>
    <x v="0"/>
    <x v="80"/>
    <b v="0"/>
    <x v="31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n v="1455359083"/>
    <x v="0"/>
    <x v="29"/>
    <b v="0"/>
    <x v="31"/>
    <n v="5.0000000000000001E-4"/>
    <n v="1"/>
    <x v="8"/>
    <x v="31"/>
    <x v="1986"/>
    <x v="1985"/>
  </r>
  <r>
    <n v="1987"/>
    <s v="Ethiopia: Beheld"/>
    <s v="A collection of images that depicts the beauty and diversity within Ethiopia"/>
    <x v="62"/>
    <x v="1366"/>
    <x v="2"/>
    <s v="GB"/>
    <s v="GBP"/>
    <x v="1986"/>
    <n v="1422631276"/>
    <x v="0"/>
    <x v="33"/>
    <b v="0"/>
    <x v="31"/>
    <n v="0.42472727272727273"/>
    <n v="83.428571428571431"/>
    <x v="8"/>
    <x v="31"/>
    <x v="1987"/>
    <x v="1986"/>
  </r>
  <r>
    <n v="1988"/>
    <s v="Phillip Michael Photography"/>
    <s v="Expressing art in an image!"/>
    <x v="12"/>
    <x v="379"/>
    <x v="2"/>
    <s v="US"/>
    <s v="USD"/>
    <x v="1987"/>
    <n v="1437502742"/>
    <x v="0"/>
    <x v="29"/>
    <b v="0"/>
    <x v="31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n v="1478881208"/>
    <x v="0"/>
    <x v="29"/>
    <b v="0"/>
    <x v="31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n v="1454042532"/>
    <x v="0"/>
    <x v="81"/>
    <b v="0"/>
    <x v="31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x v="133"/>
    <x v="2"/>
    <s v="US"/>
    <s v="USD"/>
    <x v="1990"/>
    <n v="1434144386"/>
    <x v="0"/>
    <x v="83"/>
    <b v="0"/>
    <x v="31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x v="369"/>
    <x v="2"/>
    <s v="US"/>
    <s v="USD"/>
    <x v="1991"/>
    <n v="1421637991"/>
    <x v="0"/>
    <x v="84"/>
    <b v="0"/>
    <x v="31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n v="1448114837"/>
    <x v="0"/>
    <x v="78"/>
    <b v="0"/>
    <x v="31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n v="1475885342"/>
    <x v="0"/>
    <x v="78"/>
    <b v="0"/>
    <x v="31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n v="1435354736"/>
    <x v="0"/>
    <x v="83"/>
    <b v="0"/>
    <x v="31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n v="1402429211"/>
    <x v="0"/>
    <x v="78"/>
    <b v="0"/>
    <x v="31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n v="1406499612"/>
    <x v="0"/>
    <x v="78"/>
    <b v="0"/>
    <x v="31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n v="1402973438"/>
    <x v="0"/>
    <x v="83"/>
    <b v="0"/>
    <x v="31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n v="1413286508"/>
    <x v="0"/>
    <x v="63"/>
    <b v="0"/>
    <x v="31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n v="1449528613"/>
    <x v="0"/>
    <x v="20"/>
    <b v="0"/>
    <x v="31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n v="1431406916"/>
    <x v="1"/>
    <x v="365"/>
    <b v="1"/>
    <x v="30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n v="1482599143"/>
    <x v="1"/>
    <x v="366"/>
    <b v="1"/>
    <x v="30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n v="1276830052"/>
    <x v="1"/>
    <x v="57"/>
    <b v="1"/>
    <x v="30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n v="1402410663"/>
    <x v="1"/>
    <x v="178"/>
    <b v="1"/>
    <x v="30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n v="1379532618"/>
    <x v="1"/>
    <x v="277"/>
    <b v="1"/>
    <x v="30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n v="1414584045"/>
    <x v="1"/>
    <x v="175"/>
    <b v="1"/>
    <x v="30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n v="1276891586"/>
    <x v="1"/>
    <x v="89"/>
    <b v="1"/>
    <x v="30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n v="1312641022"/>
    <x v="1"/>
    <x v="14"/>
    <b v="1"/>
    <x v="30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n v="1476776743"/>
    <x v="1"/>
    <x v="367"/>
    <b v="1"/>
    <x v="30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x v="1380"/>
    <x v="0"/>
    <s v="US"/>
    <s v="USD"/>
    <x v="2009"/>
    <n v="1468972491"/>
    <x v="1"/>
    <x v="368"/>
    <b v="1"/>
    <x v="30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n v="1449650173"/>
    <x v="1"/>
    <x v="369"/>
    <b v="1"/>
    <x v="30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n v="1420573441"/>
    <x v="1"/>
    <x v="275"/>
    <b v="1"/>
    <x v="30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n v="1462835014"/>
    <x v="1"/>
    <x v="370"/>
    <b v="1"/>
    <x v="30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n v="1361250539"/>
    <x v="1"/>
    <x v="371"/>
    <b v="1"/>
    <x v="30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n v="1313010163"/>
    <x v="1"/>
    <x v="372"/>
    <b v="1"/>
    <x v="30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n v="1360271299"/>
    <x v="1"/>
    <x v="373"/>
    <b v="1"/>
    <x v="30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n v="1329873755"/>
    <x v="1"/>
    <x v="374"/>
    <b v="1"/>
    <x v="30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n v="1436863609"/>
    <x v="1"/>
    <x v="375"/>
    <b v="1"/>
    <x v="30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n v="1471971621"/>
    <x v="1"/>
    <x v="376"/>
    <b v="1"/>
    <x v="30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n v="1396923624"/>
    <x v="1"/>
    <x v="259"/>
    <b v="1"/>
    <x v="30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n v="1407634897"/>
    <x v="1"/>
    <x v="195"/>
    <b v="1"/>
    <x v="30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n v="1463060372"/>
    <x v="1"/>
    <x v="166"/>
    <b v="1"/>
    <x v="30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n v="1431425153"/>
    <x v="1"/>
    <x v="377"/>
    <b v="1"/>
    <x v="30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n v="1341875544"/>
    <x v="1"/>
    <x v="217"/>
    <b v="1"/>
    <x v="30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n v="1431404746"/>
    <x v="1"/>
    <x v="378"/>
    <b v="1"/>
    <x v="30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x v="1396"/>
    <x v="0"/>
    <s v="US"/>
    <s v="USD"/>
    <x v="2025"/>
    <n v="1394127585"/>
    <x v="1"/>
    <x v="379"/>
    <b v="1"/>
    <x v="30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n v="1423855919"/>
    <x v="1"/>
    <x v="380"/>
    <b v="1"/>
    <x v="30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n v="1265493806"/>
    <x v="1"/>
    <x v="1"/>
    <b v="1"/>
    <x v="30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x v="1399"/>
    <x v="0"/>
    <s v="US"/>
    <s v="USD"/>
    <x v="2028"/>
    <n v="1406507481"/>
    <x v="1"/>
    <x v="225"/>
    <b v="1"/>
    <x v="30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n v="1351641296"/>
    <x v="1"/>
    <x v="381"/>
    <b v="1"/>
    <x v="30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n v="1417506853"/>
    <x v="1"/>
    <x v="278"/>
    <b v="1"/>
    <x v="30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n v="1479216874"/>
    <x v="1"/>
    <x v="382"/>
    <b v="1"/>
    <x v="30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n v="1395885518"/>
    <x v="1"/>
    <x v="150"/>
    <b v="1"/>
    <x v="30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n v="1426216033"/>
    <x v="1"/>
    <x v="278"/>
    <b v="1"/>
    <x v="30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n v="1446562807"/>
    <x v="1"/>
    <x v="383"/>
    <b v="1"/>
    <x v="30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n v="1397076319"/>
    <x v="1"/>
    <x v="384"/>
    <b v="1"/>
    <x v="30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n v="1383195753"/>
    <x v="1"/>
    <x v="385"/>
    <b v="1"/>
    <x v="30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n v="1369895421"/>
    <x v="1"/>
    <x v="386"/>
    <b v="1"/>
    <x v="30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n v="1477996325"/>
    <x v="1"/>
    <x v="169"/>
    <b v="1"/>
    <x v="30"/>
    <n v="1.362168"/>
    <n v="449.26385224274406"/>
    <x v="2"/>
    <x v="30"/>
    <x v="2039"/>
    <x v="2038"/>
  </r>
  <r>
    <n v="2040"/>
    <s v="Programmable Capacitor"/>
    <s v="4.29 Billion+ Capacitor Combinations._x000a_No Coding Required."/>
    <x v="9"/>
    <x v="1410"/>
    <x v="0"/>
    <s v="US"/>
    <s v="USD"/>
    <x v="2039"/>
    <n v="1383257703"/>
    <x v="1"/>
    <x v="197"/>
    <b v="1"/>
    <x v="30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n v="1476189427"/>
    <x v="0"/>
    <x v="148"/>
    <b v="1"/>
    <x v="30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n v="1448297974"/>
    <x v="0"/>
    <x v="205"/>
    <b v="1"/>
    <x v="30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n v="1476764077"/>
    <x v="0"/>
    <x v="189"/>
    <b v="1"/>
    <x v="30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n v="1431620714"/>
    <x v="0"/>
    <x v="387"/>
    <b v="1"/>
    <x v="30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n v="1339207647"/>
    <x v="0"/>
    <x v="40"/>
    <b v="1"/>
    <x v="30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n v="1366690044"/>
    <x v="0"/>
    <x v="37"/>
    <b v="1"/>
    <x v="30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n v="1426714870"/>
    <x v="0"/>
    <x v="388"/>
    <b v="1"/>
    <x v="30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n v="1366731491"/>
    <x v="0"/>
    <x v="389"/>
    <b v="1"/>
    <x v="30"/>
    <n v="1.4833229411764706"/>
    <n v="91.82989803350327"/>
    <x v="2"/>
    <x v="30"/>
    <x v="2048"/>
    <x v="2047"/>
  </r>
  <r>
    <n v="2049"/>
    <s v="LOCK8 - the World's First Smart Bike Lock"/>
    <s v="Keyless. Alarm secured. GPS tracking."/>
    <x v="63"/>
    <x v="1419"/>
    <x v="0"/>
    <s v="GB"/>
    <s v="GBP"/>
    <x v="2048"/>
    <n v="1382963963"/>
    <x v="0"/>
    <x v="390"/>
    <b v="1"/>
    <x v="30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n v="1429580578"/>
    <x v="0"/>
    <x v="203"/>
    <b v="1"/>
    <x v="30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n v="1385425937"/>
    <x v="0"/>
    <x v="391"/>
    <b v="1"/>
    <x v="30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n v="1452045653"/>
    <x v="0"/>
    <x v="392"/>
    <b v="1"/>
    <x v="30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n v="1445870951"/>
    <x v="0"/>
    <x v="212"/>
    <b v="1"/>
    <x v="30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n v="1396441810"/>
    <x v="0"/>
    <x v="393"/>
    <b v="1"/>
    <x v="30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n v="1415031043"/>
    <x v="0"/>
    <x v="21"/>
    <b v="1"/>
    <x v="30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n v="1363630542"/>
    <x v="0"/>
    <x v="394"/>
    <b v="1"/>
    <x v="30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n v="1453895532"/>
    <x v="0"/>
    <x v="395"/>
    <b v="1"/>
    <x v="30"/>
    <n v="2.022322"/>
    <n v="45.547792792792798"/>
    <x v="2"/>
    <x v="30"/>
    <x v="2057"/>
    <x v="2056"/>
  </r>
  <r>
    <n v="2058"/>
    <s v="Raspberry Pi Debug Clip"/>
    <s v="Making using the serial terminal on the Raspberry Pi as easy as Pi!"/>
    <x v="317"/>
    <x v="1427"/>
    <x v="0"/>
    <s v="GB"/>
    <s v="GBP"/>
    <x v="2057"/>
    <n v="1421916830"/>
    <x v="0"/>
    <x v="396"/>
    <b v="1"/>
    <x v="30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n v="1450880854"/>
    <x v="0"/>
    <x v="269"/>
    <b v="1"/>
    <x v="30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n v="1400945150"/>
    <x v="0"/>
    <x v="397"/>
    <b v="1"/>
    <x v="30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n v="1480616454"/>
    <x v="0"/>
    <x v="2"/>
    <b v="1"/>
    <x v="30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n v="1456218698"/>
    <x v="0"/>
    <x v="398"/>
    <b v="1"/>
    <x v="30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n v="1460482501"/>
    <x v="0"/>
    <x v="72"/>
    <b v="1"/>
    <x v="30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n v="1366879523"/>
    <x v="0"/>
    <x v="399"/>
    <b v="1"/>
    <x v="30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n v="1385366429"/>
    <x v="0"/>
    <x v="400"/>
    <b v="1"/>
    <x v="30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n v="1406226683"/>
    <x v="0"/>
    <x v="71"/>
    <b v="1"/>
    <x v="30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n v="1429648176"/>
    <x v="0"/>
    <x v="73"/>
    <b v="1"/>
    <x v="30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n v="1474402315"/>
    <x v="0"/>
    <x v="88"/>
    <b v="1"/>
    <x v="30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n v="1449098391"/>
    <x v="0"/>
    <x v="40"/>
    <b v="1"/>
    <x v="30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n v="1464536723"/>
    <x v="0"/>
    <x v="401"/>
    <b v="1"/>
    <x v="30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n v="1471502484"/>
    <x v="0"/>
    <x v="402"/>
    <b v="1"/>
    <x v="30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n v="1460037432"/>
    <x v="0"/>
    <x v="403"/>
    <b v="1"/>
    <x v="30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n v="1427212918"/>
    <x v="0"/>
    <x v="404"/>
    <b v="1"/>
    <x v="30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n v="1459972182"/>
    <x v="0"/>
    <x v="83"/>
    <b v="1"/>
    <x v="30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n v="1372177288"/>
    <x v="0"/>
    <x v="405"/>
    <b v="1"/>
    <x v="30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n v="1402693689"/>
    <x v="0"/>
    <x v="406"/>
    <b v="1"/>
    <x v="30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n v="1428541276"/>
    <x v="0"/>
    <x v="101"/>
    <b v="1"/>
    <x v="30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n v="1479493857"/>
    <x v="0"/>
    <x v="53"/>
    <b v="1"/>
    <x v="30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n v="1432659793"/>
    <x v="0"/>
    <x v="407"/>
    <b v="1"/>
    <x v="30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n v="1444690700"/>
    <x v="0"/>
    <x v="133"/>
    <b v="1"/>
    <x v="30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n v="1333597555"/>
    <x v="0"/>
    <x v="165"/>
    <b v="1"/>
    <x v="14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n v="1316919196"/>
    <x v="0"/>
    <x v="44"/>
    <b v="1"/>
    <x v="14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n v="1336238395"/>
    <x v="0"/>
    <x v="20"/>
    <b v="1"/>
    <x v="14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n v="1396468782"/>
    <x v="0"/>
    <x v="67"/>
    <b v="1"/>
    <x v="14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n v="1339790587"/>
    <x v="0"/>
    <x v="183"/>
    <b v="1"/>
    <x v="14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n v="1321200332"/>
    <x v="0"/>
    <x v="2"/>
    <b v="1"/>
    <x v="14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n v="1312865658"/>
    <x v="0"/>
    <x v="20"/>
    <b v="1"/>
    <x v="14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n v="1281028152"/>
    <x v="0"/>
    <x v="11"/>
    <b v="1"/>
    <x v="14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x v="1457"/>
    <x v="0"/>
    <s v="US"/>
    <s v="USD"/>
    <x v="2088"/>
    <n v="1372384194"/>
    <x v="0"/>
    <x v="95"/>
    <b v="1"/>
    <x v="14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n v="1359104955"/>
    <x v="0"/>
    <x v="322"/>
    <b v="1"/>
    <x v="14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n v="1294818278"/>
    <x v="0"/>
    <x v="336"/>
    <b v="1"/>
    <x v="14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n v="1312822732"/>
    <x v="0"/>
    <x v="165"/>
    <b v="1"/>
    <x v="14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n v="1351024232"/>
    <x v="0"/>
    <x v="23"/>
    <b v="1"/>
    <x v="14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n v="1327969730"/>
    <x v="0"/>
    <x v="250"/>
    <b v="1"/>
    <x v="14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n v="1312392973"/>
    <x v="0"/>
    <x v="19"/>
    <b v="1"/>
    <x v="14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n v="1349892735"/>
    <x v="0"/>
    <x v="25"/>
    <b v="1"/>
    <x v="14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n v="1317564135"/>
    <x v="0"/>
    <x v="44"/>
    <b v="1"/>
    <x v="14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n v="1328582635"/>
    <x v="0"/>
    <x v="58"/>
    <b v="1"/>
    <x v="14"/>
    <n v="1.0033333333333334"/>
    <n v="188.125"/>
    <x v="4"/>
    <x v="14"/>
    <x v="2098"/>
    <x v="2097"/>
  </r>
  <r>
    <n v="2099"/>
    <s v="Roosevelt Died."/>
    <s v="Our tour van died, we need help!"/>
    <x v="9"/>
    <x v="1464"/>
    <x v="0"/>
    <s v="US"/>
    <s v="USD"/>
    <x v="2098"/>
    <n v="1434650084"/>
    <x v="0"/>
    <x v="287"/>
    <b v="1"/>
    <x v="14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n v="1339704141"/>
    <x v="0"/>
    <x v="74"/>
    <b v="1"/>
    <x v="14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n v="1323920114"/>
    <x v="0"/>
    <x v="34"/>
    <b v="1"/>
    <x v="14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n v="1302036648"/>
    <x v="0"/>
    <x v="44"/>
    <b v="1"/>
    <x v="14"/>
    <n v="1.36"/>
    <n v="35.789473684210527"/>
    <x v="4"/>
    <x v="14"/>
    <x v="2102"/>
    <x v="2101"/>
  </r>
  <r>
    <n v="2103"/>
    <s v="Matthew Moon's New Album"/>
    <s v="Indie rocker, Matthew Moon, has something to share with you..."/>
    <x v="198"/>
    <x v="1468"/>
    <x v="0"/>
    <s v="US"/>
    <s v="USD"/>
    <x v="2102"/>
    <n v="1349892427"/>
    <x v="0"/>
    <x v="248"/>
    <b v="1"/>
    <x v="14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n v="1367286434"/>
    <x v="0"/>
    <x v="77"/>
    <b v="1"/>
    <x v="14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n v="1415472953"/>
    <x v="0"/>
    <x v="221"/>
    <b v="1"/>
    <x v="14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n v="1356584974"/>
    <x v="0"/>
    <x v="34"/>
    <b v="1"/>
    <x v="14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n v="1413997393"/>
    <x v="0"/>
    <x v="6"/>
    <b v="1"/>
    <x v="14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n v="1344917580"/>
    <x v="0"/>
    <x v="277"/>
    <b v="1"/>
    <x v="14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n v="1433523617"/>
    <x v="0"/>
    <x v="244"/>
    <b v="1"/>
    <x v="14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n v="1398873969"/>
    <x v="0"/>
    <x v="44"/>
    <b v="1"/>
    <x v="14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n v="1307594625"/>
    <x v="0"/>
    <x v="70"/>
    <b v="1"/>
    <x v="14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n v="1364854593"/>
    <x v="0"/>
    <x v="202"/>
    <b v="1"/>
    <x v="14"/>
    <n v="1"/>
    <n v="27.272727272727273"/>
    <x v="4"/>
    <x v="14"/>
    <x v="2112"/>
    <x v="2111"/>
  </r>
  <r>
    <n v="2113"/>
    <s v="Summer Underground // Honeycomb LP"/>
    <s v="Help us fund our second full-length album Honeycomb!"/>
    <x v="39"/>
    <x v="1475"/>
    <x v="0"/>
    <s v="US"/>
    <s v="USD"/>
    <x v="2112"/>
    <n v="1408481176"/>
    <x v="0"/>
    <x v="329"/>
    <b v="1"/>
    <x v="14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n v="1286480070"/>
    <x v="0"/>
    <x v="206"/>
    <b v="1"/>
    <x v="14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n v="1295575001"/>
    <x v="0"/>
    <x v="17"/>
    <b v="1"/>
    <x v="14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n v="1345056003"/>
    <x v="0"/>
    <x v="297"/>
    <b v="1"/>
    <x v="14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n v="1444699549"/>
    <x v="0"/>
    <x v="2"/>
    <b v="1"/>
    <x v="14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x v="1480"/>
    <x v="0"/>
    <s v="US"/>
    <s v="USD"/>
    <x v="2117"/>
    <n v="1308946136"/>
    <x v="0"/>
    <x v="57"/>
    <b v="1"/>
    <x v="14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n v="1342494445"/>
    <x v="0"/>
    <x v="19"/>
    <b v="1"/>
    <x v="14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x v="1481"/>
    <x v="0"/>
    <s v="US"/>
    <s v="USD"/>
    <x v="2119"/>
    <n v="1384384136"/>
    <x v="0"/>
    <x v="50"/>
    <b v="1"/>
    <x v="14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n v="1481564948"/>
    <x v="0"/>
    <x v="73"/>
    <b v="0"/>
    <x v="17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n v="1481181169"/>
    <x v="0"/>
    <x v="83"/>
    <b v="0"/>
    <x v="17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n v="1263982307"/>
    <x v="0"/>
    <x v="81"/>
    <b v="0"/>
    <x v="17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n v="1286930435"/>
    <x v="0"/>
    <x v="81"/>
    <b v="0"/>
    <x v="17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n v="1436142833"/>
    <x v="0"/>
    <x v="74"/>
    <b v="0"/>
    <x v="17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n v="1415488887"/>
    <x v="0"/>
    <x v="84"/>
    <b v="0"/>
    <x v="17"/>
    <n v="5.0000000000000001E-4"/>
    <n v="5"/>
    <x v="6"/>
    <x v="17"/>
    <x v="2126"/>
    <x v="2125"/>
  </r>
  <r>
    <n v="2127"/>
    <s v="Three Monkeys - Part 1: Into the Abyss"/>
    <s v="Three Monkeys is an audio adventure game for PC."/>
    <x v="89"/>
    <x v="1484"/>
    <x v="2"/>
    <s v="GB"/>
    <s v="GBP"/>
    <x v="2126"/>
    <n v="1423570063"/>
    <x v="0"/>
    <x v="163"/>
    <b v="0"/>
    <x v="17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n v="1406140369"/>
    <x v="0"/>
    <x v="29"/>
    <b v="0"/>
    <x v="17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n v="1454978100"/>
    <x v="0"/>
    <x v="8"/>
    <b v="0"/>
    <x v="17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x v="1079"/>
    <x v="2"/>
    <s v="US"/>
    <s v="USD"/>
    <x v="2129"/>
    <n v="1405130663"/>
    <x v="0"/>
    <x v="80"/>
    <b v="0"/>
    <x v="17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n v="1434085091"/>
    <x v="0"/>
    <x v="83"/>
    <b v="0"/>
    <x v="17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n v="1388835692"/>
    <x v="0"/>
    <x v="221"/>
    <b v="0"/>
    <x v="17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n v="1300328399"/>
    <x v="0"/>
    <x v="83"/>
    <b v="0"/>
    <x v="17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n v="1364505391"/>
    <x v="0"/>
    <x v="83"/>
    <b v="0"/>
    <x v="17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n v="1346800033"/>
    <x v="0"/>
    <x v="19"/>
    <b v="0"/>
    <x v="17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n v="1379592786"/>
    <x v="0"/>
    <x v="80"/>
    <b v="0"/>
    <x v="17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n v="1415212229"/>
    <x v="0"/>
    <x v="408"/>
    <b v="0"/>
    <x v="17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n v="1381364339"/>
    <x v="0"/>
    <x v="8"/>
    <b v="0"/>
    <x v="17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n v="1475604008"/>
    <x v="0"/>
    <x v="66"/>
    <b v="0"/>
    <x v="17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n v="1355342424"/>
    <x v="0"/>
    <x v="202"/>
    <b v="0"/>
    <x v="17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n v="1413351559"/>
    <x v="0"/>
    <x v="78"/>
    <b v="0"/>
    <x v="17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n v="1449075010"/>
    <x v="0"/>
    <x v="8"/>
    <b v="0"/>
    <x v="17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n v="1275599812"/>
    <x v="0"/>
    <x v="81"/>
    <b v="0"/>
    <x v="17"/>
    <n v="0.1125"/>
    <n v="45"/>
    <x v="6"/>
    <x v="17"/>
    <x v="2143"/>
    <x v="2142"/>
  </r>
  <r>
    <n v="2144"/>
    <s v="Project Starborn"/>
    <s v="A thousand community-built sandbox games (and more!) with a fully-customizable game engine."/>
    <x v="322"/>
    <x v="1493"/>
    <x v="2"/>
    <s v="US"/>
    <s v="USD"/>
    <x v="2143"/>
    <n v="1376399240"/>
    <x v="0"/>
    <x v="54"/>
    <b v="0"/>
    <x v="17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n v="1382938914"/>
    <x v="0"/>
    <x v="30"/>
    <b v="0"/>
    <x v="17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n v="1453997910"/>
    <x v="0"/>
    <x v="29"/>
    <b v="0"/>
    <x v="17"/>
    <n v="2.0000000000000001E-4"/>
    <n v="1"/>
    <x v="6"/>
    <x v="17"/>
    <x v="2146"/>
    <x v="2145"/>
  </r>
  <r>
    <n v="2147"/>
    <s v="Johnny Rocketfingers 3"/>
    <s v="A Point and Click Adventure on Steroids."/>
    <x v="303"/>
    <x v="1495"/>
    <x v="2"/>
    <s v="US"/>
    <s v="USD"/>
    <x v="2146"/>
    <n v="1413356748"/>
    <x v="0"/>
    <x v="165"/>
    <b v="0"/>
    <x v="17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n v="1425404182"/>
    <x v="0"/>
    <x v="84"/>
    <b v="0"/>
    <x v="17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n v="1277512556"/>
    <x v="0"/>
    <x v="78"/>
    <b v="0"/>
    <x v="17"/>
    <n v="0"/>
    <n v="0"/>
    <x v="6"/>
    <x v="17"/>
    <x v="2149"/>
    <x v="2148"/>
  </r>
  <r>
    <n v="2150"/>
    <s v="The Unknown Door"/>
    <s v="A pixel styled open world detective game."/>
    <x v="63"/>
    <x v="1496"/>
    <x v="2"/>
    <s v="NO"/>
    <s v="NOK"/>
    <x v="2149"/>
    <n v="1465800599"/>
    <x v="0"/>
    <x v="80"/>
    <b v="0"/>
    <x v="17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n v="1464639614"/>
    <x v="0"/>
    <x v="79"/>
    <b v="0"/>
    <x v="17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n v="1392321509"/>
    <x v="0"/>
    <x v="80"/>
    <b v="0"/>
    <x v="17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n v="1417470718"/>
    <x v="0"/>
    <x v="80"/>
    <b v="0"/>
    <x v="17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n v="1389193827"/>
    <x v="0"/>
    <x v="84"/>
    <b v="0"/>
    <x v="17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n v="1456854985"/>
    <x v="0"/>
    <x v="81"/>
    <b v="0"/>
    <x v="17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n v="1375475406"/>
    <x v="0"/>
    <x v="183"/>
    <b v="0"/>
    <x v="17"/>
    <n v="2.6660714285714284E-2"/>
    <n v="17.987951807228917"/>
    <x v="6"/>
    <x v="17"/>
    <x v="2156"/>
    <x v="2155"/>
  </r>
  <r>
    <n v="2157"/>
    <s v="Nin"/>
    <s v="Gamers and 90's fans unite in this small tale of epic proportions!"/>
    <x v="96"/>
    <x v="1499"/>
    <x v="2"/>
    <s v="US"/>
    <s v="USD"/>
    <x v="2156"/>
    <n v="1479684783"/>
    <x v="0"/>
    <x v="7"/>
    <b v="0"/>
    <x v="17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n v="1356121774"/>
    <x v="0"/>
    <x v="409"/>
    <b v="0"/>
    <x v="17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n v="1308245574"/>
    <x v="0"/>
    <x v="84"/>
    <b v="0"/>
    <x v="17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n v="1334855105"/>
    <x v="0"/>
    <x v="38"/>
    <b v="0"/>
    <x v="17"/>
    <n v="8.5000000000000006E-3"/>
    <n v="5.3125"/>
    <x v="6"/>
    <x v="17"/>
    <x v="2160"/>
    <x v="2159"/>
  </r>
  <r>
    <n v="2161"/>
    <s v="CallMeGhost DEBUT ALBUM preorder!"/>
    <s v="We're trying to fund hard copies of our debut album!"/>
    <x v="44"/>
    <x v="1501"/>
    <x v="0"/>
    <s v="US"/>
    <s v="USD"/>
    <x v="2160"/>
    <n v="1440448059"/>
    <x v="0"/>
    <x v="62"/>
    <b v="1"/>
    <x v="11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n v="1403547791"/>
    <x v="0"/>
    <x v="6"/>
    <b v="1"/>
    <x v="11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n v="1429306520"/>
    <x v="0"/>
    <x v="34"/>
    <b v="1"/>
    <x v="11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x v="62"/>
    <x v="1504"/>
    <x v="0"/>
    <s v="US"/>
    <s v="USD"/>
    <x v="2163"/>
    <n v="1464196414"/>
    <x v="0"/>
    <x v="183"/>
    <b v="1"/>
    <x v="11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n v="1457539235"/>
    <x v="0"/>
    <x v="27"/>
    <b v="1"/>
    <x v="11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n v="1413922018"/>
    <x v="0"/>
    <x v="58"/>
    <b v="1"/>
    <x v="11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n v="1346463337"/>
    <x v="0"/>
    <x v="22"/>
    <b v="1"/>
    <x v="11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n v="1484058261"/>
    <x v="0"/>
    <x v="158"/>
    <b v="1"/>
    <x v="11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n v="1488214151"/>
    <x v="0"/>
    <x v="63"/>
    <b v="1"/>
    <x v="11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n v="1436810422"/>
    <x v="0"/>
    <x v="10"/>
    <b v="1"/>
    <x v="11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n v="1431903495"/>
    <x v="0"/>
    <x v="5"/>
    <b v="1"/>
    <x v="11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n v="1426773320"/>
    <x v="0"/>
    <x v="62"/>
    <b v="1"/>
    <x v="11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n v="1376066243"/>
    <x v="0"/>
    <x v="240"/>
    <b v="1"/>
    <x v="11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n v="1459861307"/>
    <x v="0"/>
    <x v="287"/>
    <b v="1"/>
    <x v="11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n v="1468455186"/>
    <x v="0"/>
    <x v="55"/>
    <b v="1"/>
    <x v="11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n v="1427987509"/>
    <x v="0"/>
    <x v="26"/>
    <b v="1"/>
    <x v="11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n v="1463032867"/>
    <x v="0"/>
    <x v="44"/>
    <b v="1"/>
    <x v="11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n v="1482160597"/>
    <x v="0"/>
    <x v="410"/>
    <b v="1"/>
    <x v="11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x v="1516"/>
    <x v="0"/>
    <s v="US"/>
    <s v="USD"/>
    <x v="2178"/>
    <n v="1426133192"/>
    <x v="0"/>
    <x v="64"/>
    <b v="1"/>
    <x v="11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n v="1443801868"/>
    <x v="0"/>
    <x v="76"/>
    <b v="1"/>
    <x v="11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n v="1486426053"/>
    <x v="0"/>
    <x v="28"/>
    <b v="1"/>
    <x v="32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n v="1409261825"/>
    <x v="0"/>
    <x v="289"/>
    <b v="1"/>
    <x v="32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n v="1484037977"/>
    <x v="0"/>
    <x v="411"/>
    <b v="1"/>
    <x v="32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n v="1452530041"/>
    <x v="1"/>
    <x v="161"/>
    <b v="1"/>
    <x v="32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n v="1360830239"/>
    <x v="0"/>
    <x v="412"/>
    <b v="1"/>
    <x v="32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n v="1470062743"/>
    <x v="0"/>
    <x v="413"/>
    <b v="1"/>
    <x v="32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n v="1425531666"/>
    <x v="1"/>
    <x v="414"/>
    <b v="1"/>
    <x v="32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n v="1474380241"/>
    <x v="0"/>
    <x v="415"/>
    <b v="1"/>
    <x v="32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n v="1460055300"/>
    <x v="0"/>
    <x v="106"/>
    <b v="1"/>
    <x v="32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n v="1455721204"/>
    <x v="0"/>
    <x v="416"/>
    <b v="1"/>
    <x v="32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n v="1486065627"/>
    <x v="0"/>
    <x v="20"/>
    <b v="1"/>
    <x v="32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n v="1479414344"/>
    <x v="0"/>
    <x v="417"/>
    <b v="1"/>
    <x v="32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n v="1477043072"/>
    <x v="0"/>
    <x v="418"/>
    <b v="1"/>
    <x v="32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n v="1456423890"/>
    <x v="0"/>
    <x v="419"/>
    <b v="1"/>
    <x v="32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x v="968"/>
    <x v="0"/>
    <s v="US"/>
    <s v="USD"/>
    <x v="2194"/>
    <n v="1436725900"/>
    <x v="0"/>
    <x v="248"/>
    <b v="1"/>
    <x v="32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x v="32"/>
    <x v="1532"/>
    <x v="0"/>
    <s v="US"/>
    <s v="USD"/>
    <x v="2195"/>
    <n v="1478000502"/>
    <x v="0"/>
    <x v="302"/>
    <b v="1"/>
    <x v="32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n v="1422540059"/>
    <x v="0"/>
    <x v="420"/>
    <b v="1"/>
    <x v="32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n v="1444911600"/>
    <x v="0"/>
    <x v="421"/>
    <b v="1"/>
    <x v="32"/>
    <n v="1.3289249999999999"/>
    <n v="81.654377880184327"/>
    <x v="6"/>
    <x v="32"/>
    <x v="2198"/>
    <x v="2197"/>
  </r>
  <r>
    <n v="2199"/>
    <s v="Decadolo. Flip it!"/>
    <s v="A new strategic board game designed to flip out your opponent."/>
    <x v="7"/>
    <x v="1535"/>
    <x v="0"/>
    <s v="IE"/>
    <s v="EUR"/>
    <x v="2198"/>
    <n v="1442311198"/>
    <x v="1"/>
    <x v="140"/>
    <b v="1"/>
    <x v="32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n v="1433775668"/>
    <x v="0"/>
    <x v="40"/>
    <b v="1"/>
    <x v="32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n v="1357157965"/>
    <x v="0"/>
    <x v="33"/>
    <b v="1"/>
    <x v="15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n v="1349209368"/>
    <x v="0"/>
    <x v="422"/>
    <b v="1"/>
    <x v="15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n v="1440535082"/>
    <x v="0"/>
    <x v="133"/>
    <b v="1"/>
    <x v="15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n v="1360222119"/>
    <x v="0"/>
    <x v="196"/>
    <b v="1"/>
    <x v="15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n v="1335987789"/>
    <x v="0"/>
    <x v="74"/>
    <b v="1"/>
    <x v="15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n v="1333001424"/>
    <x v="0"/>
    <x v="69"/>
    <b v="1"/>
    <x v="15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n v="1381984773"/>
    <x v="0"/>
    <x v="63"/>
    <b v="1"/>
    <x v="15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n v="1328649026"/>
    <x v="0"/>
    <x v="54"/>
    <b v="1"/>
    <x v="15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n v="1396524644"/>
    <x v="0"/>
    <x v="41"/>
    <b v="1"/>
    <x v="15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n v="1329442510"/>
    <x v="0"/>
    <x v="250"/>
    <b v="1"/>
    <x v="15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n v="1395168625"/>
    <x v="0"/>
    <x v="148"/>
    <b v="1"/>
    <x v="15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n v="1380650177"/>
    <x v="0"/>
    <x v="252"/>
    <b v="1"/>
    <x v="15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n v="1429127379"/>
    <x v="0"/>
    <x v="29"/>
    <b v="1"/>
    <x v="15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n v="1389121248"/>
    <x v="0"/>
    <x v="54"/>
    <b v="1"/>
    <x v="15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x v="1548"/>
    <x v="0"/>
    <s v="US"/>
    <s v="USD"/>
    <x v="2214"/>
    <n v="1329671572"/>
    <x v="0"/>
    <x v="51"/>
    <b v="1"/>
    <x v="15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n v="1436464945"/>
    <x v="0"/>
    <x v="25"/>
    <b v="1"/>
    <x v="15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n v="1445539113"/>
    <x v="0"/>
    <x v="82"/>
    <b v="1"/>
    <x v="15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n v="1344281383"/>
    <x v="0"/>
    <x v="88"/>
    <b v="1"/>
    <x v="15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n v="1437412512"/>
    <x v="0"/>
    <x v="10"/>
    <b v="1"/>
    <x v="15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n v="1372296436"/>
    <x v="0"/>
    <x v="50"/>
    <b v="1"/>
    <x v="15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n v="1458748809"/>
    <x v="0"/>
    <x v="423"/>
    <b v="1"/>
    <x v="32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n v="1325184847"/>
    <x v="0"/>
    <x v="209"/>
    <b v="1"/>
    <x v="32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n v="1432826568"/>
    <x v="0"/>
    <x v="61"/>
    <b v="1"/>
    <x v="32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n v="1475337675"/>
    <x v="0"/>
    <x v="228"/>
    <b v="1"/>
    <x v="32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n v="1408734015"/>
    <x v="0"/>
    <x v="424"/>
    <b v="1"/>
    <x v="32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n v="1452625822"/>
    <x v="0"/>
    <x v="306"/>
    <b v="1"/>
    <x v="32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n v="1381778555"/>
    <x v="0"/>
    <x v="425"/>
    <b v="1"/>
    <x v="32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n v="1437115236"/>
    <x v="0"/>
    <x v="296"/>
    <b v="1"/>
    <x v="32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n v="1375113391"/>
    <x v="0"/>
    <x v="380"/>
    <b v="1"/>
    <x v="32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n v="1395868127"/>
    <x v="0"/>
    <x v="156"/>
    <b v="1"/>
    <x v="32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n v="1369864301"/>
    <x v="0"/>
    <x v="426"/>
    <b v="1"/>
    <x v="32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n v="1402945408"/>
    <x v="0"/>
    <x v="427"/>
    <b v="1"/>
    <x v="32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n v="1448269539"/>
    <x v="0"/>
    <x v="428"/>
    <b v="1"/>
    <x v="32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n v="1481053647"/>
    <x v="0"/>
    <x v="33"/>
    <b v="1"/>
    <x v="32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n v="1424997111"/>
    <x v="0"/>
    <x v="206"/>
    <b v="1"/>
    <x v="32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n v="1451746123"/>
    <x v="0"/>
    <x v="340"/>
    <b v="1"/>
    <x v="32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n v="1412294683"/>
    <x v="0"/>
    <x v="429"/>
    <b v="1"/>
    <x v="32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n v="1486565716"/>
    <x v="0"/>
    <x v="1"/>
    <b v="1"/>
    <x v="32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n v="1382742014"/>
    <x v="0"/>
    <x v="374"/>
    <b v="1"/>
    <x v="32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n v="1458762544"/>
    <x v="0"/>
    <x v="93"/>
    <b v="1"/>
    <x v="32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n v="1485892300"/>
    <x v="0"/>
    <x v="430"/>
    <b v="1"/>
    <x v="32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n v="1382449733"/>
    <x v="0"/>
    <x v="431"/>
    <b v="1"/>
    <x v="32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n v="1488823290"/>
    <x v="0"/>
    <x v="432"/>
    <b v="1"/>
    <x v="32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n v="1475609946"/>
    <x v="0"/>
    <x v="126"/>
    <b v="1"/>
    <x v="32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n v="1390323617"/>
    <x v="0"/>
    <x v="433"/>
    <b v="1"/>
    <x v="32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n v="1438801210"/>
    <x v="0"/>
    <x v="7"/>
    <b v="1"/>
    <x v="32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x v="1577"/>
    <x v="0"/>
    <s v="US"/>
    <s v="USD"/>
    <x v="2246"/>
    <n v="1436975965"/>
    <x v="0"/>
    <x v="434"/>
    <b v="1"/>
    <x v="32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n v="1479157278"/>
    <x v="0"/>
    <x v="130"/>
    <b v="1"/>
    <x v="32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n v="1362329565"/>
    <x v="0"/>
    <x v="387"/>
    <b v="1"/>
    <x v="32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n v="1478131673"/>
    <x v="0"/>
    <x v="435"/>
    <b v="1"/>
    <x v="32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n v="1406362677"/>
    <x v="0"/>
    <x v="436"/>
    <b v="1"/>
    <x v="32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n v="1469173938"/>
    <x v="0"/>
    <x v="437"/>
    <b v="1"/>
    <x v="32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n v="1445267347"/>
    <x v="0"/>
    <x v="87"/>
    <b v="1"/>
    <x v="32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n v="1484667168"/>
    <x v="0"/>
    <x v="438"/>
    <b v="1"/>
    <x v="32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n v="1460069451"/>
    <x v="0"/>
    <x v="197"/>
    <b v="1"/>
    <x v="32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n v="1478602246"/>
    <x v="0"/>
    <x v="133"/>
    <b v="1"/>
    <x v="32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n v="1463351329"/>
    <x v="0"/>
    <x v="39"/>
    <b v="1"/>
    <x v="32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x v="41"/>
    <x v="1588"/>
    <x v="0"/>
    <s v="US"/>
    <s v="USD"/>
    <x v="2257"/>
    <n v="1431453687"/>
    <x v="0"/>
    <x v="242"/>
    <b v="1"/>
    <x v="32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n v="1480360736"/>
    <x v="0"/>
    <x v="190"/>
    <b v="1"/>
    <x v="32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n v="1393287850"/>
    <x v="0"/>
    <x v="87"/>
    <b v="1"/>
    <x v="32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n v="1485278620"/>
    <x v="0"/>
    <x v="439"/>
    <b v="1"/>
    <x v="32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n v="1413295358"/>
    <x v="0"/>
    <x v="331"/>
    <b v="1"/>
    <x v="32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n v="1420919913"/>
    <x v="0"/>
    <x v="65"/>
    <b v="1"/>
    <x v="32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n v="1462543114"/>
    <x v="0"/>
    <x v="440"/>
    <b v="1"/>
    <x v="32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n v="1479241707"/>
    <x v="0"/>
    <x v="57"/>
    <b v="1"/>
    <x v="32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n v="1460235592"/>
    <x v="0"/>
    <x v="441"/>
    <b v="1"/>
    <x v="32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n v="1416945297"/>
    <x v="0"/>
    <x v="442"/>
    <b v="1"/>
    <x v="32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n v="1486691915"/>
    <x v="0"/>
    <x v="441"/>
    <b v="1"/>
    <x v="32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n v="1486745663"/>
    <x v="0"/>
    <x v="443"/>
    <b v="1"/>
    <x v="32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n v="1482353513"/>
    <x v="0"/>
    <x v="444"/>
    <b v="1"/>
    <x v="32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n v="1478736004"/>
    <x v="0"/>
    <x v="445"/>
    <b v="1"/>
    <x v="32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n v="1446914836"/>
    <x v="0"/>
    <x v="446"/>
    <b v="1"/>
    <x v="32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n v="1487164242"/>
    <x v="0"/>
    <x v="206"/>
    <b v="1"/>
    <x v="32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n v="1390564857"/>
    <x v="0"/>
    <x v="221"/>
    <b v="1"/>
    <x v="32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n v="1416667679"/>
    <x v="0"/>
    <x v="1"/>
    <b v="1"/>
    <x v="32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n v="1386344289"/>
    <x v="0"/>
    <x v="11"/>
    <b v="1"/>
    <x v="32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n v="1327767423"/>
    <x v="0"/>
    <x v="447"/>
    <b v="1"/>
    <x v="32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n v="1448902867"/>
    <x v="0"/>
    <x v="332"/>
    <b v="1"/>
    <x v="32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n v="1421436099"/>
    <x v="0"/>
    <x v="58"/>
    <b v="1"/>
    <x v="32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n v="1439909991"/>
    <x v="0"/>
    <x v="436"/>
    <b v="1"/>
    <x v="32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n v="1306219897"/>
    <x v="0"/>
    <x v="202"/>
    <b v="1"/>
    <x v="11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n v="1447560686"/>
    <x v="0"/>
    <x v="8"/>
    <b v="1"/>
    <x v="11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n v="1331348404"/>
    <x v="0"/>
    <x v="53"/>
    <b v="1"/>
    <x v="11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x v="1614"/>
    <x v="0"/>
    <s v="US"/>
    <s v="USD"/>
    <x v="2283"/>
    <n v="1297451245"/>
    <x v="0"/>
    <x v="211"/>
    <b v="1"/>
    <x v="11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n v="1338352043"/>
    <x v="0"/>
    <x v="1"/>
    <b v="1"/>
    <x v="11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n v="1376003254"/>
    <x v="0"/>
    <x v="25"/>
    <b v="1"/>
    <x v="11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n v="1401724860"/>
    <x v="0"/>
    <x v="448"/>
    <b v="1"/>
    <x v="11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n v="1339098689"/>
    <x v="0"/>
    <x v="20"/>
    <b v="1"/>
    <x v="11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n v="1382659060"/>
    <x v="0"/>
    <x v="20"/>
    <b v="1"/>
    <x v="11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n v="1252908330"/>
    <x v="0"/>
    <x v="60"/>
    <b v="1"/>
    <x v="11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n v="1332199618"/>
    <x v="0"/>
    <x v="68"/>
    <b v="1"/>
    <x v="11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n v="1332175476"/>
    <x v="0"/>
    <x v="67"/>
    <b v="1"/>
    <x v="11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n v="1346345999"/>
    <x v="0"/>
    <x v="74"/>
    <b v="1"/>
    <x v="11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n v="1356110480"/>
    <x v="0"/>
    <x v="300"/>
    <b v="1"/>
    <x v="11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n v="1356648856"/>
    <x v="0"/>
    <x v="69"/>
    <b v="1"/>
    <x v="11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n v="1326994426"/>
    <x v="0"/>
    <x v="108"/>
    <b v="1"/>
    <x v="11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x v="1626"/>
    <x v="0"/>
    <s v="US"/>
    <s v="USD"/>
    <x v="2296"/>
    <n v="1328749249"/>
    <x v="0"/>
    <x v="10"/>
    <b v="1"/>
    <x v="11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n v="1393272633"/>
    <x v="0"/>
    <x v="449"/>
    <b v="1"/>
    <x v="11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n v="1295657209"/>
    <x v="0"/>
    <x v="25"/>
    <b v="1"/>
    <x v="11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n v="1339694816"/>
    <x v="0"/>
    <x v="63"/>
    <b v="1"/>
    <x v="11"/>
    <n v="1.0125"/>
    <n v="115.71428571428571"/>
    <x v="4"/>
    <x v="11"/>
    <x v="2300"/>
    <x v="2299"/>
  </r>
  <r>
    <n v="2301"/>
    <s v="Time Crash"/>
    <s v="We are America's first trock band, and we're ready to bring you our first album!"/>
    <x v="10"/>
    <x v="1630"/>
    <x v="0"/>
    <s v="US"/>
    <s v="USD"/>
    <x v="2300"/>
    <n v="1369193496"/>
    <x v="1"/>
    <x v="263"/>
    <b v="1"/>
    <x v="14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n v="1385585434"/>
    <x v="1"/>
    <x v="268"/>
    <b v="1"/>
    <x v="14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n v="1320287996"/>
    <x v="1"/>
    <x v="273"/>
    <b v="1"/>
    <x v="14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n v="1290281691"/>
    <x v="1"/>
    <x v="116"/>
    <b v="1"/>
    <x v="14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n v="1405356072"/>
    <x v="1"/>
    <x v="157"/>
    <b v="1"/>
    <x v="14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n v="1328760129"/>
    <x v="1"/>
    <x v="196"/>
    <b v="1"/>
    <x v="14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n v="1333653333"/>
    <x v="1"/>
    <x v="11"/>
    <b v="1"/>
    <x v="14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n v="1406847996"/>
    <x v="1"/>
    <x v="450"/>
    <b v="1"/>
    <x v="14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n v="1359848537"/>
    <x v="1"/>
    <x v="329"/>
    <b v="1"/>
    <x v="14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n v="1361300615"/>
    <x v="1"/>
    <x v="451"/>
    <b v="1"/>
    <x v="14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n v="1396829189"/>
    <x v="1"/>
    <x v="201"/>
    <b v="1"/>
    <x v="14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n v="1395155478"/>
    <x v="1"/>
    <x v="1"/>
    <b v="1"/>
    <x v="14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x v="10"/>
    <x v="1642"/>
    <x v="0"/>
    <s v="US"/>
    <s v="USD"/>
    <x v="2311"/>
    <n v="1333494026"/>
    <x v="1"/>
    <x v="328"/>
    <b v="1"/>
    <x v="14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n v="1336482857"/>
    <x v="1"/>
    <x v="133"/>
    <b v="1"/>
    <x v="14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n v="1333646743"/>
    <x v="1"/>
    <x v="31"/>
    <b v="1"/>
    <x v="14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n v="1253726650"/>
    <x v="1"/>
    <x v="452"/>
    <b v="1"/>
    <x v="14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n v="1263474049"/>
    <x v="1"/>
    <x v="19"/>
    <b v="1"/>
    <x v="14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n v="1251214014"/>
    <x v="1"/>
    <x v="430"/>
    <b v="1"/>
    <x v="14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n v="1384480685"/>
    <x v="1"/>
    <x v="99"/>
    <b v="1"/>
    <x v="14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n v="1393443400"/>
    <x v="1"/>
    <x v="30"/>
    <b v="1"/>
    <x v="14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n v="1488694501"/>
    <x v="0"/>
    <x v="31"/>
    <b v="0"/>
    <x v="33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n v="1489181369"/>
    <x v="0"/>
    <x v="80"/>
    <b v="0"/>
    <x v="33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n v="1489428447"/>
    <x v="0"/>
    <x v="80"/>
    <b v="0"/>
    <x v="33"/>
    <n v="0.48"/>
    <n v="30"/>
    <x v="7"/>
    <x v="33"/>
    <x v="2323"/>
    <x v="2321"/>
  </r>
  <r>
    <n v="2324"/>
    <s v="Pies not Lies"/>
    <s v="A city centre shop selling great locally made food with room to chat and learn about eachother."/>
    <x v="51"/>
    <x v="970"/>
    <x v="3"/>
    <s v="GB"/>
    <s v="GBP"/>
    <x v="2322"/>
    <n v="1487970885"/>
    <x v="0"/>
    <x v="42"/>
    <b v="0"/>
    <x v="33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n v="1488241931"/>
    <x v="0"/>
    <x v="63"/>
    <b v="0"/>
    <x v="33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n v="1489106948"/>
    <x v="0"/>
    <x v="29"/>
    <b v="0"/>
    <x v="33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n v="1406066440"/>
    <x v="1"/>
    <x v="453"/>
    <b v="1"/>
    <x v="33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n v="1431715537"/>
    <x v="1"/>
    <x v="416"/>
    <b v="1"/>
    <x v="33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n v="1403017146"/>
    <x v="1"/>
    <x v="207"/>
    <b v="1"/>
    <x v="33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n v="1448400943"/>
    <x v="1"/>
    <x v="430"/>
    <b v="1"/>
    <x v="33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n v="1405728490"/>
    <x v="1"/>
    <x v="454"/>
    <b v="1"/>
    <x v="33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n v="1420643071"/>
    <x v="1"/>
    <x v="455"/>
    <b v="1"/>
    <x v="33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n v="1399563390"/>
    <x v="1"/>
    <x v="225"/>
    <b v="1"/>
    <x v="33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n v="1412611498"/>
    <x v="1"/>
    <x v="85"/>
    <b v="1"/>
    <x v="33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n v="1399902243"/>
    <x v="1"/>
    <x v="170"/>
    <b v="1"/>
    <x v="33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n v="1390860695"/>
    <x v="1"/>
    <x v="456"/>
    <b v="1"/>
    <x v="33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n v="1401204143"/>
    <x v="1"/>
    <x v="122"/>
    <b v="1"/>
    <x v="33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n v="1401485484"/>
    <x v="1"/>
    <x v="252"/>
    <b v="1"/>
    <x v="33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n v="1479496309"/>
    <x v="1"/>
    <x v="457"/>
    <b v="1"/>
    <x v="33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n v="1475249138"/>
    <x v="1"/>
    <x v="458"/>
    <b v="1"/>
    <x v="33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n v="1434137504"/>
    <x v="0"/>
    <x v="78"/>
    <b v="0"/>
    <x v="7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n v="1410799870"/>
    <x v="0"/>
    <x v="78"/>
    <b v="0"/>
    <x v="7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n v="1447962505"/>
    <x v="0"/>
    <x v="29"/>
    <b v="0"/>
    <x v="7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n v="1464197269"/>
    <x v="0"/>
    <x v="29"/>
    <b v="0"/>
    <x v="7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n v="1424822556"/>
    <x v="0"/>
    <x v="78"/>
    <b v="0"/>
    <x v="7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n v="1472843431"/>
    <x v="0"/>
    <x v="83"/>
    <b v="0"/>
    <x v="7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n v="1469543676"/>
    <x v="0"/>
    <x v="29"/>
    <b v="0"/>
    <x v="7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n v="1450822938"/>
    <x v="0"/>
    <x v="81"/>
    <b v="0"/>
    <x v="7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n v="1436812628"/>
    <x v="0"/>
    <x v="78"/>
    <b v="0"/>
    <x v="7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n v="1480882370"/>
    <x v="0"/>
    <x v="78"/>
    <b v="0"/>
    <x v="7"/>
    <n v="0"/>
    <n v="0"/>
    <x v="2"/>
    <x v="7"/>
    <x v="2350"/>
    <x v="2348"/>
  </r>
  <r>
    <n v="2351"/>
    <s v="NZ Auction site.  No listing or success fees. Only $2 p/m"/>
    <s v="Donate $30 or more and receive a free selfie stick."/>
    <x v="341"/>
    <x v="1651"/>
    <x v="1"/>
    <s v="NZ"/>
    <s v="NZD"/>
    <x v="2349"/>
    <n v="1427768739"/>
    <x v="0"/>
    <x v="63"/>
    <b v="0"/>
    <x v="7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n v="1428419552"/>
    <x v="0"/>
    <x v="78"/>
    <b v="0"/>
    <x v="7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n v="1428596022"/>
    <x v="0"/>
    <x v="78"/>
    <b v="0"/>
    <x v="7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n v="1415726460"/>
    <x v="0"/>
    <x v="29"/>
    <b v="0"/>
    <x v="7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n v="1428012136"/>
    <x v="0"/>
    <x v="84"/>
    <b v="0"/>
    <x v="7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x v="3"/>
    <x v="117"/>
    <x v="1"/>
    <s v="NL"/>
    <s v="EUR"/>
    <x v="2354"/>
    <n v="1430938104"/>
    <x v="0"/>
    <x v="78"/>
    <b v="0"/>
    <x v="7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n v="1442501578"/>
    <x v="0"/>
    <x v="78"/>
    <b v="0"/>
    <x v="7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n v="1417818036"/>
    <x v="0"/>
    <x v="78"/>
    <b v="0"/>
    <x v="7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n v="1433432124"/>
    <x v="0"/>
    <x v="83"/>
    <b v="0"/>
    <x v="7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n v="1452272280"/>
    <x v="0"/>
    <x v="29"/>
    <b v="0"/>
    <x v="7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n v="1459975008"/>
    <x v="0"/>
    <x v="78"/>
    <b v="0"/>
    <x v="7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n v="1415723470"/>
    <x v="0"/>
    <x v="84"/>
    <b v="0"/>
    <x v="7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n v="1447460200"/>
    <x v="0"/>
    <x v="78"/>
    <b v="0"/>
    <x v="7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n v="1441146356"/>
    <x v="0"/>
    <x v="78"/>
    <b v="0"/>
    <x v="7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n v="1449596425"/>
    <x v="0"/>
    <x v="78"/>
    <b v="0"/>
    <x v="7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n v="1442839533"/>
    <x v="0"/>
    <x v="74"/>
    <b v="0"/>
    <x v="7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n v="1456442216"/>
    <x v="0"/>
    <x v="25"/>
    <b v="0"/>
    <x v="7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n v="1425143965"/>
    <x v="0"/>
    <x v="84"/>
    <b v="0"/>
    <x v="7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n v="1452540611"/>
    <x v="0"/>
    <x v="78"/>
    <b v="0"/>
    <x v="7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n v="1416285141"/>
    <x v="0"/>
    <x v="80"/>
    <b v="0"/>
    <x v="7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n v="1432665596"/>
    <x v="0"/>
    <x v="78"/>
    <b v="0"/>
    <x v="7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n v="1427247571"/>
    <x v="0"/>
    <x v="79"/>
    <b v="0"/>
    <x v="7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x v="343"/>
    <x v="155"/>
    <x v="1"/>
    <s v="SE"/>
    <s v="SEK"/>
    <x v="2371"/>
    <n v="1438271624"/>
    <x v="0"/>
    <x v="29"/>
    <b v="0"/>
    <x v="7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n v="1421180060"/>
    <x v="0"/>
    <x v="29"/>
    <b v="0"/>
    <x v="7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n v="1470859437"/>
    <x v="0"/>
    <x v="78"/>
    <b v="0"/>
    <x v="7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n v="1447193566"/>
    <x v="0"/>
    <x v="80"/>
    <b v="0"/>
    <x v="7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n v="1477515183"/>
    <x v="0"/>
    <x v="78"/>
    <b v="0"/>
    <x v="7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n v="1438042730"/>
    <x v="0"/>
    <x v="78"/>
    <b v="0"/>
    <x v="7"/>
    <n v="0"/>
    <n v="0"/>
    <x v="2"/>
    <x v="7"/>
    <x v="2378"/>
    <x v="2376"/>
  </r>
  <r>
    <n v="2379"/>
    <s v="SelectCooks.com (Canceled)"/>
    <s v="Selectcooks.com is a community marketplace for people to list, find and hire chefs."/>
    <x v="11"/>
    <x v="117"/>
    <x v="1"/>
    <s v="US"/>
    <s v="USD"/>
    <x v="2377"/>
    <n v="1440116616"/>
    <x v="0"/>
    <x v="78"/>
    <b v="0"/>
    <x v="7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n v="1441134142"/>
    <x v="0"/>
    <x v="83"/>
    <b v="0"/>
    <x v="7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n v="1426112848"/>
    <x v="0"/>
    <x v="63"/>
    <b v="0"/>
    <x v="7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n v="1436502603"/>
    <x v="0"/>
    <x v="84"/>
    <b v="0"/>
    <x v="7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n v="1421976107"/>
    <x v="0"/>
    <x v="83"/>
    <b v="0"/>
    <x v="7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n v="1413337043"/>
    <x v="0"/>
    <x v="22"/>
    <b v="0"/>
    <x v="7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n v="1436201432"/>
    <x v="0"/>
    <x v="63"/>
    <b v="0"/>
    <x v="7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n v="1415736424"/>
    <x v="0"/>
    <x v="78"/>
    <b v="0"/>
    <x v="7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n v="1465311740"/>
    <x v="0"/>
    <x v="83"/>
    <b v="0"/>
    <x v="7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n v="1418761759"/>
    <x v="0"/>
    <x v="22"/>
    <b v="0"/>
    <x v="7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n v="1435160452"/>
    <x v="0"/>
    <x v="29"/>
    <b v="0"/>
    <x v="7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n v="1416896264"/>
    <x v="0"/>
    <x v="78"/>
    <b v="0"/>
    <x v="7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n v="1425236644"/>
    <x v="0"/>
    <x v="29"/>
    <b v="0"/>
    <x v="7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n v="1443495223"/>
    <x v="0"/>
    <x v="78"/>
    <b v="0"/>
    <x v="7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n v="1436456017"/>
    <x v="0"/>
    <x v="29"/>
    <b v="0"/>
    <x v="7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n v="1422348093"/>
    <x v="0"/>
    <x v="84"/>
    <b v="0"/>
    <x v="7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n v="1481597687"/>
    <x v="0"/>
    <x v="78"/>
    <b v="0"/>
    <x v="7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n v="1442348558"/>
    <x v="0"/>
    <x v="29"/>
    <b v="0"/>
    <x v="7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n v="1417641256"/>
    <x v="0"/>
    <x v="78"/>
    <b v="0"/>
    <x v="7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n v="1433282384"/>
    <x v="0"/>
    <x v="78"/>
    <b v="0"/>
    <x v="7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n v="1415910506"/>
    <x v="0"/>
    <x v="78"/>
    <b v="0"/>
    <x v="7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n v="1458023164"/>
    <x v="0"/>
    <x v="78"/>
    <b v="0"/>
    <x v="7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n v="1452023096"/>
    <x v="0"/>
    <x v="82"/>
    <b v="0"/>
    <x v="19"/>
    <n v="7.1785714285714283E-3"/>
    <n v="22.333333333333332"/>
    <x v="7"/>
    <x v="19"/>
    <x v="2401"/>
    <x v="2399"/>
  </r>
  <r>
    <n v="2402"/>
    <s v="Cupcake Truck Unite"/>
    <s v="Small town, delicious treats, and a mobile truck"/>
    <x v="14"/>
    <x v="401"/>
    <x v="2"/>
    <s v="US"/>
    <s v="USD"/>
    <x v="2400"/>
    <n v="1428941931"/>
    <x v="0"/>
    <x v="29"/>
    <b v="0"/>
    <x v="19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n v="1454188258"/>
    <x v="0"/>
    <x v="8"/>
    <b v="0"/>
    <x v="19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n v="1449190607"/>
    <x v="0"/>
    <x v="78"/>
    <b v="0"/>
    <x v="19"/>
    <n v="0"/>
    <n v="0"/>
    <x v="7"/>
    <x v="19"/>
    <x v="2404"/>
    <x v="2402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n v="1471096975"/>
    <x v="0"/>
    <x v="9"/>
    <b v="0"/>
    <x v="19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n v="1418179190"/>
    <x v="0"/>
    <x v="38"/>
    <b v="0"/>
    <x v="19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n v="1426772928"/>
    <x v="0"/>
    <x v="51"/>
    <b v="0"/>
    <x v="19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x v="134"/>
    <x v="2"/>
    <s v="US"/>
    <s v="USD"/>
    <x v="2406"/>
    <n v="1412652157"/>
    <x v="0"/>
    <x v="84"/>
    <b v="0"/>
    <x v="19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n v="1437339675"/>
    <x v="0"/>
    <x v="79"/>
    <b v="0"/>
    <x v="19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n v="1439027275"/>
    <x v="0"/>
    <x v="78"/>
    <b v="0"/>
    <x v="19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n v="1437932082"/>
    <x v="0"/>
    <x v="83"/>
    <b v="0"/>
    <x v="19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n v="1476294073"/>
    <x v="0"/>
    <x v="78"/>
    <b v="0"/>
    <x v="19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n v="1398911882"/>
    <x v="0"/>
    <x v="83"/>
    <b v="0"/>
    <x v="19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n v="1436805660"/>
    <x v="0"/>
    <x v="62"/>
    <b v="0"/>
    <x v="19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n v="1466023346"/>
    <x v="0"/>
    <x v="79"/>
    <b v="0"/>
    <x v="19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n v="1421343743"/>
    <x v="0"/>
    <x v="29"/>
    <b v="0"/>
    <x v="19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n v="1405113187"/>
    <x v="0"/>
    <x v="78"/>
    <b v="0"/>
    <x v="19"/>
    <n v="0"/>
    <n v="0"/>
    <x v="7"/>
    <x v="19"/>
    <x v="2417"/>
    <x v="2415"/>
  </r>
  <r>
    <n v="2418"/>
    <s v="Mexican food truck"/>
    <s v="I want to start my food truck business."/>
    <x v="31"/>
    <x v="139"/>
    <x v="2"/>
    <s v="US"/>
    <s v="USD"/>
    <x v="2416"/>
    <n v="1422045244"/>
    <x v="0"/>
    <x v="81"/>
    <b v="0"/>
    <x v="19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n v="1419097389"/>
    <x v="0"/>
    <x v="78"/>
    <b v="0"/>
    <x v="19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n v="1410396095"/>
    <x v="0"/>
    <x v="17"/>
    <b v="0"/>
    <x v="19"/>
    <n v="0.14825133372851215"/>
    <n v="69.472222222222229"/>
    <x v="7"/>
    <x v="19"/>
    <x v="2420"/>
    <x v="2418"/>
  </r>
  <r>
    <n v="2421"/>
    <s v="hot dog cart"/>
    <s v="help me start Merrill's first hot dog cart in this empty lot"/>
    <x v="12"/>
    <x v="116"/>
    <x v="2"/>
    <s v="US"/>
    <s v="USD"/>
    <x v="2419"/>
    <n v="1421944196"/>
    <x v="0"/>
    <x v="29"/>
    <b v="0"/>
    <x v="19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x v="2"/>
    <x v="116"/>
    <x v="2"/>
    <s v="US"/>
    <s v="USD"/>
    <x v="2420"/>
    <n v="1423502636"/>
    <x v="0"/>
    <x v="29"/>
    <b v="0"/>
    <x v="19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n v="1417452890"/>
    <x v="0"/>
    <x v="29"/>
    <b v="0"/>
    <x v="19"/>
    <n v="1.3333333333333334E-4"/>
    <n v="8"/>
    <x v="7"/>
    <x v="19"/>
    <x v="2423"/>
    <x v="2421"/>
  </r>
  <r>
    <n v="2424"/>
    <s v="Lily and Memphs"/>
    <s v="Great and creative food from the heart in the form of a sweet food truck!"/>
    <x v="31"/>
    <x v="622"/>
    <x v="2"/>
    <s v="US"/>
    <s v="USD"/>
    <x v="2422"/>
    <n v="1411853108"/>
    <x v="0"/>
    <x v="82"/>
    <b v="0"/>
    <x v="19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n v="1463090149"/>
    <x v="0"/>
    <x v="29"/>
    <b v="0"/>
    <x v="19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n v="1433822692"/>
    <x v="0"/>
    <x v="78"/>
    <b v="0"/>
    <x v="19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n v="1455262733"/>
    <x v="0"/>
    <x v="29"/>
    <b v="0"/>
    <x v="19"/>
    <n v="2.0000000000000002E-5"/>
    <n v="1"/>
    <x v="7"/>
    <x v="19"/>
    <x v="2427"/>
    <x v="2425"/>
  </r>
  <r>
    <n v="2428"/>
    <s v="Premium Burgers"/>
    <s v="From Moo 2 You! We want to offer premium burgers to a taco flooded environment."/>
    <x v="19"/>
    <x v="116"/>
    <x v="2"/>
    <s v="US"/>
    <s v="USD"/>
    <x v="2426"/>
    <n v="1423594151"/>
    <x v="0"/>
    <x v="29"/>
    <b v="0"/>
    <x v="19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n v="1483131966"/>
    <x v="0"/>
    <x v="80"/>
    <b v="0"/>
    <x v="19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n v="1452654504"/>
    <x v="0"/>
    <x v="84"/>
    <b v="0"/>
    <x v="19"/>
    <n v="7.0000000000000001E-3"/>
    <n v="10.5"/>
    <x v="7"/>
    <x v="19"/>
    <x v="2430"/>
    <x v="2428"/>
  </r>
  <r>
    <n v="2431"/>
    <s v="Murphy's good eatin'"/>
    <s v="Go to Colorado and run a food truck with homemade food of all kinds."/>
    <x v="57"/>
    <x v="369"/>
    <x v="2"/>
    <s v="US"/>
    <s v="USD"/>
    <x v="2429"/>
    <n v="1461896613"/>
    <x v="0"/>
    <x v="84"/>
    <b v="0"/>
    <x v="19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n v="1423199697"/>
    <x v="0"/>
    <x v="84"/>
    <b v="0"/>
    <x v="19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n v="1454016943"/>
    <x v="0"/>
    <x v="78"/>
    <b v="0"/>
    <x v="19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n v="1435206474"/>
    <x v="0"/>
    <x v="84"/>
    <b v="0"/>
    <x v="19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n v="1441435186"/>
    <x v="0"/>
    <x v="80"/>
    <b v="0"/>
    <x v="19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n v="1448894770"/>
    <x v="0"/>
    <x v="84"/>
    <b v="0"/>
    <x v="19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n v="1422400188"/>
    <x v="0"/>
    <x v="78"/>
    <b v="0"/>
    <x v="19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n v="1444341462"/>
    <x v="0"/>
    <x v="29"/>
    <b v="0"/>
    <x v="19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n v="1442605129"/>
    <x v="0"/>
    <x v="78"/>
    <b v="0"/>
    <x v="19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n v="1452807313"/>
    <x v="0"/>
    <x v="84"/>
    <b v="0"/>
    <x v="19"/>
    <n v="2E-3"/>
    <n v="5"/>
    <x v="7"/>
    <x v="19"/>
    <x v="2440"/>
    <x v="2438"/>
  </r>
  <r>
    <n v="2441"/>
    <s v="Bring Alchemy Pops to the People!"/>
    <s v="YOU can help Alchemy Pops POP up on a street near you!"/>
    <x v="51"/>
    <x v="1678"/>
    <x v="0"/>
    <s v="US"/>
    <s v="USD"/>
    <x v="2439"/>
    <n v="1435806054"/>
    <x v="0"/>
    <x v="280"/>
    <b v="1"/>
    <x v="33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n v="1424188828"/>
    <x v="0"/>
    <x v="459"/>
    <b v="1"/>
    <x v="33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n v="1405522822"/>
    <x v="0"/>
    <x v="409"/>
    <b v="1"/>
    <x v="33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n v="1461607591"/>
    <x v="0"/>
    <x v="42"/>
    <b v="1"/>
    <x v="33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n v="1440650021"/>
    <x v="0"/>
    <x v="248"/>
    <b v="1"/>
    <x v="33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n v="1477578471"/>
    <x v="0"/>
    <x v="112"/>
    <b v="1"/>
    <x v="33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n v="1476184593"/>
    <x v="0"/>
    <x v="152"/>
    <b v="1"/>
    <x v="33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n v="1472110513"/>
    <x v="0"/>
    <x v="82"/>
    <b v="1"/>
    <x v="33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n v="1414725915"/>
    <x v="0"/>
    <x v="148"/>
    <b v="1"/>
    <x v="33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n v="1411177456"/>
    <x v="0"/>
    <x v="332"/>
    <b v="1"/>
    <x v="33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n v="1487022490"/>
    <x v="0"/>
    <x v="153"/>
    <b v="1"/>
    <x v="33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n v="1448914500"/>
    <x v="0"/>
    <x v="41"/>
    <b v="1"/>
    <x v="33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n v="1483461409"/>
    <x v="0"/>
    <x v="85"/>
    <b v="1"/>
    <x v="33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n v="1486183808"/>
    <x v="0"/>
    <x v="208"/>
    <b v="1"/>
    <x v="33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n v="1458758750"/>
    <x v="0"/>
    <x v="38"/>
    <b v="1"/>
    <x v="33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n v="1485471839"/>
    <x v="0"/>
    <x v="85"/>
    <b v="1"/>
    <x v="33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n v="1456237656"/>
    <x v="0"/>
    <x v="204"/>
    <b v="1"/>
    <x v="33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n v="1462481718"/>
    <x v="0"/>
    <x v="144"/>
    <b v="1"/>
    <x v="33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n v="1454858285"/>
    <x v="0"/>
    <x v="460"/>
    <b v="1"/>
    <x v="33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n v="1480480167"/>
    <x v="0"/>
    <x v="32"/>
    <b v="1"/>
    <x v="33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n v="1314577097"/>
    <x v="0"/>
    <x v="48"/>
    <b v="1"/>
    <x v="14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n v="1340944096"/>
    <x v="0"/>
    <x v="248"/>
    <b v="1"/>
    <x v="14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x v="13"/>
    <x v="66"/>
    <x v="0"/>
    <s v="US"/>
    <s v="USD"/>
    <x v="2460"/>
    <n v="1362710425"/>
    <x v="0"/>
    <x v="11"/>
    <b v="1"/>
    <x v="14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n v="1441143397"/>
    <x v="0"/>
    <x v="68"/>
    <b v="1"/>
    <x v="14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n v="1345828548"/>
    <x v="0"/>
    <x v="53"/>
    <b v="1"/>
    <x v="14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n v="1365474453"/>
    <x v="0"/>
    <x v="47"/>
    <b v="1"/>
    <x v="14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n v="1335473931"/>
    <x v="0"/>
    <x v="68"/>
    <b v="1"/>
    <x v="14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n v="1348285321"/>
    <x v="0"/>
    <x v="6"/>
    <b v="1"/>
    <x v="14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n v="1295000329"/>
    <x v="0"/>
    <x v="5"/>
    <b v="1"/>
    <x v="14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n v="1335232055"/>
    <x v="0"/>
    <x v="17"/>
    <b v="1"/>
    <x v="14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n v="1324079392"/>
    <x v="0"/>
    <x v="57"/>
    <b v="1"/>
    <x v="14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n v="1277433980"/>
    <x v="0"/>
    <x v="201"/>
    <b v="1"/>
    <x v="14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n v="1349978269"/>
    <x v="0"/>
    <x v="5"/>
    <b v="1"/>
    <x v="14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n v="1282868176"/>
    <x v="0"/>
    <x v="44"/>
    <b v="1"/>
    <x v="14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n v="1273647255"/>
    <x v="0"/>
    <x v="75"/>
    <b v="1"/>
    <x v="14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n v="1412149970"/>
    <x v="0"/>
    <x v="165"/>
    <b v="1"/>
    <x v="14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x v="47"/>
    <x v="1707"/>
    <x v="0"/>
    <s v="US"/>
    <s v="USD"/>
    <x v="2474"/>
    <n v="1340901345"/>
    <x v="0"/>
    <x v="14"/>
    <b v="1"/>
    <x v="14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n v="1355525313"/>
    <x v="0"/>
    <x v="1"/>
    <b v="1"/>
    <x v="14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x v="1709"/>
    <x v="0"/>
    <s v="US"/>
    <s v="USD"/>
    <x v="2476"/>
    <n v="1342545994"/>
    <x v="0"/>
    <x v="38"/>
    <b v="1"/>
    <x v="14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n v="1439332084"/>
    <x v="0"/>
    <x v="22"/>
    <b v="1"/>
    <x v="14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n v="1333207808"/>
    <x v="0"/>
    <x v="195"/>
    <b v="1"/>
    <x v="14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n v="1308336383"/>
    <x v="0"/>
    <x v="20"/>
    <b v="1"/>
    <x v="14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n v="1330711203"/>
    <x v="0"/>
    <x v="10"/>
    <b v="1"/>
    <x v="14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n v="1313532003"/>
    <x v="0"/>
    <x v="240"/>
    <b v="1"/>
    <x v="14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n v="1315439879"/>
    <x v="0"/>
    <x v="14"/>
    <b v="1"/>
    <x v="14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n v="1332521976"/>
    <x v="0"/>
    <x v="209"/>
    <b v="1"/>
    <x v="14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n v="1335491997"/>
    <x v="0"/>
    <x v="44"/>
    <b v="1"/>
    <x v="14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n v="1318864308"/>
    <x v="0"/>
    <x v="71"/>
    <b v="1"/>
    <x v="14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n v="1365525239"/>
    <x v="0"/>
    <x v="11"/>
    <b v="1"/>
    <x v="14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n v="1335245276"/>
    <x v="0"/>
    <x v="38"/>
    <b v="1"/>
    <x v="14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n v="1293739714"/>
    <x v="0"/>
    <x v="73"/>
    <b v="1"/>
    <x v="14"/>
    <n v="1.032"/>
    <n v="51.6"/>
    <x v="4"/>
    <x v="14"/>
    <x v="2491"/>
    <x v="2488"/>
  </r>
  <r>
    <n v="2492"/>
    <s v="SUPER NICE EP 2012"/>
    <s v="We're a band from Hawaii trying to produce our first EP and we need help!"/>
    <x v="20"/>
    <x v="661"/>
    <x v="0"/>
    <s v="US"/>
    <s v="USD"/>
    <x v="2489"/>
    <n v="1335397188"/>
    <x v="0"/>
    <x v="74"/>
    <b v="1"/>
    <x v="14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n v="1363320140"/>
    <x v="0"/>
    <x v="461"/>
    <b v="1"/>
    <x v="14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n v="1335194944"/>
    <x v="0"/>
    <x v="70"/>
    <b v="1"/>
    <x v="14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n v="1336430575"/>
    <x v="0"/>
    <x v="288"/>
    <b v="1"/>
    <x v="14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n v="1361577292"/>
    <x v="0"/>
    <x v="73"/>
    <b v="1"/>
    <x v="14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n v="1309986338"/>
    <x v="0"/>
    <x v="66"/>
    <b v="1"/>
    <x v="14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n v="1421190787"/>
    <x v="0"/>
    <x v="9"/>
    <b v="1"/>
    <x v="14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n v="1352820837"/>
    <x v="0"/>
    <x v="203"/>
    <b v="1"/>
    <x v="14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n v="1337884375"/>
    <x v="0"/>
    <x v="60"/>
    <b v="1"/>
    <x v="14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n v="1440787104"/>
    <x v="0"/>
    <x v="63"/>
    <b v="0"/>
    <x v="34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n v="1407440918"/>
    <x v="0"/>
    <x v="81"/>
    <b v="0"/>
    <x v="34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n v="1462743308"/>
    <x v="0"/>
    <x v="78"/>
    <b v="0"/>
    <x v="34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n v="1413418934"/>
    <x v="0"/>
    <x v="78"/>
    <b v="0"/>
    <x v="34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n v="1423704016"/>
    <x v="0"/>
    <x v="78"/>
    <b v="0"/>
    <x v="34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n v="1441955269"/>
    <x v="0"/>
    <x v="84"/>
    <b v="0"/>
    <x v="34"/>
    <n v="6.0000000000000001E-3"/>
    <n v="15"/>
    <x v="7"/>
    <x v="34"/>
    <x v="2506"/>
    <x v="2503"/>
  </r>
  <r>
    <n v="2507"/>
    <s v="Help Cafe Talavera get a New Kitchen!"/>
    <s v="Unique dishes for a unique city!."/>
    <x v="350"/>
    <x v="117"/>
    <x v="2"/>
    <s v="US"/>
    <s v="USD"/>
    <x v="2504"/>
    <n v="1428716704"/>
    <x v="0"/>
    <x v="78"/>
    <b v="0"/>
    <x v="34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n v="1405464634"/>
    <x v="0"/>
    <x v="78"/>
    <b v="0"/>
    <x v="34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n v="1424719549"/>
    <x v="0"/>
    <x v="33"/>
    <b v="0"/>
    <x v="34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n v="1426463772"/>
    <x v="0"/>
    <x v="84"/>
    <b v="0"/>
    <x v="34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n v="1451731413"/>
    <x v="0"/>
    <x v="78"/>
    <b v="0"/>
    <x v="34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n v="1417208561"/>
    <x v="0"/>
    <x v="78"/>
    <b v="0"/>
    <x v="34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n v="1482883789"/>
    <x v="0"/>
    <x v="78"/>
    <b v="0"/>
    <x v="34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n v="1407057677"/>
    <x v="0"/>
    <x v="80"/>
    <b v="0"/>
    <x v="34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n v="1422043753"/>
    <x v="0"/>
    <x v="8"/>
    <b v="0"/>
    <x v="34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n v="1414683652"/>
    <x v="0"/>
    <x v="78"/>
    <b v="0"/>
    <x v="34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n v="1424200530"/>
    <x v="0"/>
    <x v="51"/>
    <b v="0"/>
    <x v="34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n v="1413303628"/>
    <x v="0"/>
    <x v="78"/>
    <b v="0"/>
    <x v="34"/>
    <n v="0"/>
    <n v="0"/>
    <x v="7"/>
    <x v="34"/>
    <x v="2518"/>
    <x v="2515"/>
  </r>
  <r>
    <n v="2519"/>
    <s v="Kelli's Kitchen"/>
    <s v="Better than your mom's, better than Cracker Barrel, only at Kelli's Kitchen (all from scratch)."/>
    <x v="60"/>
    <x v="654"/>
    <x v="2"/>
    <s v="US"/>
    <s v="USD"/>
    <x v="2516"/>
    <n v="1403149404"/>
    <x v="0"/>
    <x v="80"/>
    <b v="0"/>
    <x v="34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n v="1472567085"/>
    <x v="0"/>
    <x v="78"/>
    <b v="0"/>
    <x v="34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n v="1442963621"/>
    <x v="0"/>
    <x v="462"/>
    <b v="1"/>
    <x v="35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n v="1459431960"/>
    <x v="0"/>
    <x v="74"/>
    <b v="1"/>
    <x v="35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n v="1413674692"/>
    <x v="0"/>
    <x v="55"/>
    <b v="1"/>
    <x v="35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n v="1416338557"/>
    <x v="0"/>
    <x v="68"/>
    <b v="1"/>
    <x v="35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n v="1338322571"/>
    <x v="0"/>
    <x v="144"/>
    <b v="1"/>
    <x v="35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n v="1415585474"/>
    <x v="0"/>
    <x v="51"/>
    <b v="1"/>
    <x v="35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n v="1380477691"/>
    <x v="0"/>
    <x v="26"/>
    <b v="1"/>
    <x v="35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n v="1438459303"/>
    <x v="0"/>
    <x v="75"/>
    <b v="1"/>
    <x v="35"/>
    <n v="1.0724974999999999"/>
    <n v="52.962839506172834"/>
    <x v="4"/>
    <x v="35"/>
    <x v="2528"/>
    <x v="2525"/>
  </r>
  <r>
    <n v="2529"/>
    <s v="UrbanArias is DC's Contemporary Opera Company"/>
    <s v="Opera. Short. New."/>
    <x v="12"/>
    <x v="1736"/>
    <x v="0"/>
    <s v="US"/>
    <s v="USD"/>
    <x v="2526"/>
    <n v="1328752575"/>
    <x v="0"/>
    <x v="88"/>
    <b v="1"/>
    <x v="35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n v="1426711505"/>
    <x v="0"/>
    <x v="53"/>
    <b v="1"/>
    <x v="35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n v="1437668354"/>
    <x v="0"/>
    <x v="42"/>
    <b v="1"/>
    <x v="35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n v="1342556566"/>
    <x v="0"/>
    <x v="65"/>
    <b v="1"/>
    <x v="35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n v="1359568911"/>
    <x v="0"/>
    <x v="327"/>
    <b v="1"/>
    <x v="35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n v="1257871712"/>
    <x v="0"/>
    <x v="25"/>
    <b v="1"/>
    <x v="35"/>
    <n v="1.05"/>
    <n v="150"/>
    <x v="4"/>
    <x v="35"/>
    <x v="2534"/>
    <x v="2531"/>
  </r>
  <r>
    <n v="2535"/>
    <s v="Mark Hayes Requiem Recording"/>
    <s v="Mark Hayes: Requiem Recording"/>
    <x v="22"/>
    <x v="1741"/>
    <x v="0"/>
    <s v="US"/>
    <s v="USD"/>
    <x v="2532"/>
    <n v="1414781945"/>
    <x v="0"/>
    <x v="76"/>
    <b v="1"/>
    <x v="35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n v="1373337166"/>
    <x v="0"/>
    <x v="80"/>
    <b v="1"/>
    <x v="35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n v="1307028855"/>
    <x v="0"/>
    <x v="202"/>
    <b v="1"/>
    <x v="35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x v="102"/>
    <x v="1743"/>
    <x v="0"/>
    <s v="US"/>
    <s v="USD"/>
    <x v="2535"/>
    <n v="1359029661"/>
    <x v="0"/>
    <x v="333"/>
    <b v="1"/>
    <x v="35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n v="1417729152"/>
    <x v="0"/>
    <x v="211"/>
    <b v="1"/>
    <x v="35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n v="1314720721"/>
    <x v="0"/>
    <x v="74"/>
    <b v="1"/>
    <x v="35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n v="1375008418"/>
    <x v="0"/>
    <x v="287"/>
    <b v="1"/>
    <x v="35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n v="1377252857"/>
    <x v="0"/>
    <x v="62"/>
    <b v="1"/>
    <x v="35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n v="1291257298"/>
    <x v="0"/>
    <x v="62"/>
    <b v="1"/>
    <x v="35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n v="1339158569"/>
    <x v="0"/>
    <x v="7"/>
    <b v="1"/>
    <x v="35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n v="1421983138"/>
    <x v="0"/>
    <x v="42"/>
    <b v="1"/>
    <x v="35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n v="1378586179"/>
    <x v="0"/>
    <x v="71"/>
    <b v="1"/>
    <x v="35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n v="1330972403"/>
    <x v="0"/>
    <x v="179"/>
    <b v="1"/>
    <x v="35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n v="1473087637"/>
    <x v="0"/>
    <x v="77"/>
    <b v="1"/>
    <x v="35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n v="1366999870"/>
    <x v="0"/>
    <x v="77"/>
    <b v="1"/>
    <x v="35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n v="1439392406"/>
    <x v="0"/>
    <x v="3"/>
    <b v="1"/>
    <x v="35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n v="1329890585"/>
    <x v="0"/>
    <x v="66"/>
    <b v="1"/>
    <x v="35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n v="1486149981"/>
    <x v="0"/>
    <x v="59"/>
    <b v="1"/>
    <x v="35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n v="1343018807"/>
    <x v="0"/>
    <x v="65"/>
    <b v="1"/>
    <x v="35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n v="1430445163"/>
    <x v="0"/>
    <x v="85"/>
    <b v="1"/>
    <x v="35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n v="1335541393"/>
    <x v="0"/>
    <x v="2"/>
    <b v="1"/>
    <x v="35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n v="1352504857"/>
    <x v="0"/>
    <x v="69"/>
    <b v="1"/>
    <x v="35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x v="42"/>
    <x v="1761"/>
    <x v="0"/>
    <s v="GB"/>
    <s v="GBP"/>
    <x v="2554"/>
    <n v="1397584386"/>
    <x v="0"/>
    <x v="17"/>
    <b v="1"/>
    <x v="35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n v="1427747906"/>
    <x v="0"/>
    <x v="59"/>
    <b v="1"/>
    <x v="35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n v="1318539484"/>
    <x v="0"/>
    <x v="20"/>
    <b v="1"/>
    <x v="35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n v="1423090174"/>
    <x v="0"/>
    <x v="64"/>
    <b v="1"/>
    <x v="35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n v="1442148089"/>
    <x v="0"/>
    <x v="78"/>
    <b v="0"/>
    <x v="19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n v="1471005339"/>
    <x v="0"/>
    <x v="83"/>
    <b v="0"/>
    <x v="19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x v="22"/>
    <x v="117"/>
    <x v="1"/>
    <s v="US"/>
    <s v="USD"/>
    <x v="2560"/>
    <n v="1433042451"/>
    <x v="0"/>
    <x v="78"/>
    <b v="0"/>
    <x v="19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n v="1404262699"/>
    <x v="0"/>
    <x v="78"/>
    <b v="0"/>
    <x v="19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n v="1457710589"/>
    <x v="0"/>
    <x v="29"/>
    <b v="0"/>
    <x v="19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n v="1406071948"/>
    <x v="0"/>
    <x v="78"/>
    <b v="0"/>
    <x v="19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n v="1427231138"/>
    <x v="0"/>
    <x v="84"/>
    <b v="0"/>
    <x v="19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n v="1470153594"/>
    <x v="0"/>
    <x v="29"/>
    <b v="0"/>
    <x v="19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n v="1439865112"/>
    <x v="0"/>
    <x v="84"/>
    <b v="0"/>
    <x v="19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n v="1483998035"/>
    <x v="0"/>
    <x v="84"/>
    <b v="0"/>
    <x v="19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n v="1458461521"/>
    <x v="0"/>
    <x v="80"/>
    <b v="0"/>
    <x v="19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n v="1426301517"/>
    <x v="0"/>
    <x v="78"/>
    <b v="0"/>
    <x v="19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n v="1404915149"/>
    <x v="0"/>
    <x v="78"/>
    <b v="0"/>
    <x v="19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n v="1461786545"/>
    <x v="0"/>
    <x v="78"/>
    <b v="0"/>
    <x v="19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n v="1418438194"/>
    <x v="0"/>
    <x v="78"/>
    <b v="0"/>
    <x v="19"/>
    <n v="0"/>
    <n v="0"/>
    <x v="7"/>
    <x v="19"/>
    <x v="2575"/>
    <x v="2572"/>
  </r>
  <r>
    <n v="2576"/>
    <s v="2 Go Fast Food (Canceled)"/>
    <s v="A New Twist with an American and Philippine fast food Mobile Trailer."/>
    <x v="3"/>
    <x v="117"/>
    <x v="1"/>
    <s v="US"/>
    <s v="USD"/>
    <x v="2573"/>
    <n v="1424823247"/>
    <x v="0"/>
    <x v="78"/>
    <b v="0"/>
    <x v="19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n v="1405021297"/>
    <x v="0"/>
    <x v="78"/>
    <b v="0"/>
    <x v="19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n v="1440203579"/>
    <x v="0"/>
    <x v="78"/>
    <b v="0"/>
    <x v="19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n v="1405626903"/>
    <x v="0"/>
    <x v="8"/>
    <b v="0"/>
    <x v="19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n v="1429170603"/>
    <x v="0"/>
    <x v="84"/>
    <b v="0"/>
    <x v="19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n v="1445094298"/>
    <x v="0"/>
    <x v="202"/>
    <b v="0"/>
    <x v="19"/>
    <n v="0.106"/>
    <n v="48.18181818181818"/>
    <x v="7"/>
    <x v="19"/>
    <x v="2581"/>
    <x v="2578"/>
  </r>
  <r>
    <n v="2582"/>
    <s v="Drunken Wings"/>
    <s v="The place where chicken meets liquor for the first time!"/>
    <x v="161"/>
    <x v="116"/>
    <x v="2"/>
    <s v="US"/>
    <s v="USD"/>
    <x v="2579"/>
    <n v="1475192634"/>
    <x v="0"/>
    <x v="29"/>
    <b v="0"/>
    <x v="19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n v="1421346480"/>
    <x v="0"/>
    <x v="81"/>
    <b v="0"/>
    <x v="19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n v="1431749369"/>
    <x v="0"/>
    <x v="78"/>
    <b v="0"/>
    <x v="19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n v="1402009632"/>
    <x v="0"/>
    <x v="29"/>
    <b v="0"/>
    <x v="19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x v="9"/>
    <x v="139"/>
    <x v="2"/>
    <s v="GB"/>
    <s v="GBP"/>
    <x v="2583"/>
    <n v="1448438136"/>
    <x v="0"/>
    <x v="29"/>
    <b v="0"/>
    <x v="19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n v="1448899953"/>
    <x v="0"/>
    <x v="79"/>
    <b v="0"/>
    <x v="19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n v="1423325626"/>
    <x v="0"/>
    <x v="22"/>
    <b v="0"/>
    <x v="19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n v="1456145527"/>
    <x v="0"/>
    <x v="29"/>
    <b v="0"/>
    <x v="19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n v="1453212497"/>
    <x v="0"/>
    <x v="78"/>
    <b v="0"/>
    <x v="19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n v="1452721524"/>
    <x v="0"/>
    <x v="84"/>
    <b v="0"/>
    <x v="19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n v="1409944421"/>
    <x v="0"/>
    <x v="29"/>
    <b v="0"/>
    <x v="19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n v="1427401026"/>
    <x v="0"/>
    <x v="78"/>
    <b v="0"/>
    <x v="19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n v="1404861228"/>
    <x v="0"/>
    <x v="29"/>
    <b v="0"/>
    <x v="19"/>
    <n v="1.2500000000000001E-5"/>
    <n v="1"/>
    <x v="7"/>
    <x v="19"/>
    <x v="2594"/>
    <x v="2591"/>
  </r>
  <r>
    <n v="2595"/>
    <s v="Food Truck for Little Fox Bakery"/>
    <s v="Looking to put the best baked goods in Bowling Green on wheels"/>
    <x v="36"/>
    <x v="1767"/>
    <x v="2"/>
    <s v="US"/>
    <s v="USD"/>
    <x v="2592"/>
    <n v="1485323500"/>
    <x v="0"/>
    <x v="10"/>
    <b v="0"/>
    <x v="19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n v="1404835009"/>
    <x v="0"/>
    <x v="74"/>
    <b v="0"/>
    <x v="19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n v="1463731917"/>
    <x v="0"/>
    <x v="63"/>
    <b v="0"/>
    <x v="19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n v="1440447001"/>
    <x v="0"/>
    <x v="25"/>
    <b v="0"/>
    <x v="19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n v="1403201147"/>
    <x v="0"/>
    <x v="81"/>
    <b v="0"/>
    <x v="19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n v="1453757800"/>
    <x v="0"/>
    <x v="209"/>
    <b v="0"/>
    <x v="19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n v="1346276349"/>
    <x v="1"/>
    <x v="299"/>
    <b v="1"/>
    <x v="36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n v="1412358968"/>
    <x v="1"/>
    <x v="463"/>
    <b v="1"/>
    <x v="36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x v="702"/>
    <x v="0"/>
    <s v="US"/>
    <s v="USD"/>
    <x v="2600"/>
    <n v="1386626054"/>
    <x v="1"/>
    <x v="133"/>
    <b v="1"/>
    <x v="36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n v="1333070023"/>
    <x v="1"/>
    <x v="306"/>
    <b v="1"/>
    <x v="36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n v="1463576390"/>
    <x v="1"/>
    <x v="464"/>
    <b v="1"/>
    <x v="36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n v="1396026382"/>
    <x v="1"/>
    <x v="465"/>
    <b v="1"/>
    <x v="36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n v="1435611572"/>
    <x v="1"/>
    <x v="367"/>
    <b v="1"/>
    <x v="36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n v="1485976468"/>
    <x v="1"/>
    <x v="466"/>
    <b v="1"/>
    <x v="36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n v="1339738951"/>
    <x v="1"/>
    <x v="467"/>
    <b v="1"/>
    <x v="36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n v="1468444125"/>
    <x v="1"/>
    <x v="468"/>
    <b v="1"/>
    <x v="36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n v="1480493014"/>
    <x v="1"/>
    <x v="469"/>
    <b v="1"/>
    <x v="36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n v="1418095570"/>
    <x v="1"/>
    <x v="324"/>
    <b v="1"/>
    <x v="36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n v="1345664294"/>
    <x v="1"/>
    <x v="33"/>
    <b v="1"/>
    <x v="36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n v="1396371612"/>
    <x v="1"/>
    <x v="61"/>
    <b v="1"/>
    <x v="36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n v="1458820564"/>
    <x v="0"/>
    <x v="250"/>
    <b v="1"/>
    <x v="36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n v="1437954729"/>
    <x v="1"/>
    <x v="146"/>
    <b v="1"/>
    <x v="36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n v="1411246751"/>
    <x v="1"/>
    <x v="180"/>
    <b v="1"/>
    <x v="36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x v="1786"/>
    <x v="0"/>
    <s v="US"/>
    <s v="USD"/>
    <x v="2615"/>
    <n v="1443812461"/>
    <x v="1"/>
    <x v="99"/>
    <b v="1"/>
    <x v="36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n v="1443302004"/>
    <x v="1"/>
    <x v="28"/>
    <b v="1"/>
    <x v="36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n v="1441339242"/>
    <x v="1"/>
    <x v="470"/>
    <b v="1"/>
    <x v="36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n v="1429638988"/>
    <x v="1"/>
    <x v="471"/>
    <b v="1"/>
    <x v="36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n v="1479232216"/>
    <x v="0"/>
    <x v="142"/>
    <b v="1"/>
    <x v="36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n v="1479449366"/>
    <x v="0"/>
    <x v="95"/>
    <b v="1"/>
    <x v="36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n v="1345716422"/>
    <x v="0"/>
    <x v="472"/>
    <b v="1"/>
    <x v="36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n v="1476559608"/>
    <x v="0"/>
    <x v="47"/>
    <b v="1"/>
    <x v="36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n v="1430751869"/>
    <x v="0"/>
    <x v="133"/>
    <b v="1"/>
    <x v="36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n v="1445975661"/>
    <x v="0"/>
    <x v="43"/>
    <b v="1"/>
    <x v="36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x v="1796"/>
    <x v="0"/>
    <s v="US"/>
    <s v="USD"/>
    <x v="2625"/>
    <n v="1415661067"/>
    <x v="0"/>
    <x v="64"/>
    <b v="1"/>
    <x v="36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n v="1429016122"/>
    <x v="0"/>
    <x v="61"/>
    <b v="1"/>
    <x v="36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n v="1464921112"/>
    <x v="0"/>
    <x v="75"/>
    <b v="1"/>
    <x v="36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n v="1438488227"/>
    <x v="0"/>
    <x v="172"/>
    <b v="1"/>
    <x v="36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n v="1462325339"/>
    <x v="0"/>
    <x v="288"/>
    <b v="1"/>
    <x v="36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n v="1390938332"/>
    <x v="0"/>
    <x v="473"/>
    <b v="1"/>
    <x v="36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n v="1472571921"/>
    <x v="0"/>
    <x v="20"/>
    <b v="1"/>
    <x v="36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n v="1422917361"/>
    <x v="0"/>
    <x v="87"/>
    <b v="1"/>
    <x v="36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n v="1474641914"/>
    <x v="0"/>
    <x v="133"/>
    <b v="1"/>
    <x v="36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n v="1474895475"/>
    <x v="0"/>
    <x v="55"/>
    <b v="1"/>
    <x v="36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n v="1418766895"/>
    <x v="0"/>
    <x v="25"/>
    <b v="1"/>
    <x v="36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n v="1421786748"/>
    <x v="0"/>
    <x v="72"/>
    <b v="1"/>
    <x v="36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n v="1428551474"/>
    <x v="0"/>
    <x v="50"/>
    <b v="1"/>
    <x v="36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n v="1409341863"/>
    <x v="0"/>
    <x v="29"/>
    <b v="0"/>
    <x v="36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n v="1465970108"/>
    <x v="0"/>
    <x v="78"/>
    <b v="0"/>
    <x v="36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n v="1479218315"/>
    <x v="1"/>
    <x v="474"/>
    <b v="0"/>
    <x v="36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n v="1486580435"/>
    <x v="1"/>
    <x v="47"/>
    <b v="0"/>
    <x v="36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n v="1412885603"/>
    <x v="1"/>
    <x v="23"/>
    <b v="0"/>
    <x v="36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n v="1439191869"/>
    <x v="1"/>
    <x v="475"/>
    <b v="0"/>
    <x v="36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n v="1436941019"/>
    <x v="0"/>
    <x v="83"/>
    <b v="0"/>
    <x v="36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n v="1454951360"/>
    <x v="0"/>
    <x v="79"/>
    <b v="0"/>
    <x v="36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x v="152"/>
    <x v="1811"/>
    <x v="1"/>
    <s v="US"/>
    <s v="USD"/>
    <x v="2645"/>
    <n v="1449186941"/>
    <x v="0"/>
    <x v="83"/>
    <b v="0"/>
    <x v="36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n v="1479740343"/>
    <x v="0"/>
    <x v="81"/>
    <b v="0"/>
    <x v="36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n v="1447960809"/>
    <x v="0"/>
    <x v="57"/>
    <b v="0"/>
    <x v="36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n v="1415591325"/>
    <x v="0"/>
    <x v="202"/>
    <b v="0"/>
    <x v="36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n v="1399909127"/>
    <x v="0"/>
    <x v="16"/>
    <b v="0"/>
    <x v="36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n v="1424442326"/>
    <x v="0"/>
    <x v="79"/>
    <b v="0"/>
    <x v="36"/>
    <n v="5.1000000000000004E-4"/>
    <n v="8.5"/>
    <x v="2"/>
    <x v="36"/>
    <x v="2654"/>
    <x v="2650"/>
  </r>
  <r>
    <n v="2655"/>
    <s v="Balloons (Canceled)"/>
    <s v="Thank you for your support!"/>
    <x v="36"/>
    <x v="1815"/>
    <x v="1"/>
    <s v="US"/>
    <s v="USD"/>
    <x v="2651"/>
    <n v="1452631647"/>
    <x v="0"/>
    <x v="68"/>
    <b v="0"/>
    <x v="36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n v="1485966688"/>
    <x v="0"/>
    <x v="215"/>
    <b v="0"/>
    <x v="36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n v="1467325053"/>
    <x v="0"/>
    <x v="211"/>
    <b v="0"/>
    <x v="36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n v="1467321194"/>
    <x v="0"/>
    <x v="80"/>
    <b v="0"/>
    <x v="36"/>
    <n v="9.2857142857142856E-4"/>
    <n v="22.75"/>
    <x v="2"/>
    <x v="36"/>
    <x v="2658"/>
    <x v="2654"/>
  </r>
  <r>
    <n v="2659"/>
    <s v="test (Canceled)"/>
    <s v="test"/>
    <x v="197"/>
    <x v="1819"/>
    <x v="1"/>
    <s v="US"/>
    <s v="USD"/>
    <x v="2655"/>
    <n v="1426729210"/>
    <x v="0"/>
    <x v="73"/>
    <b v="0"/>
    <x v="36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n v="1443200818"/>
    <x v="0"/>
    <x v="81"/>
    <b v="0"/>
    <x v="36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n v="1380150010"/>
    <x v="0"/>
    <x v="65"/>
    <b v="1"/>
    <x v="37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n v="1437587713"/>
    <x v="0"/>
    <x v="144"/>
    <b v="1"/>
    <x v="37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n v="1438873007"/>
    <x v="0"/>
    <x v="66"/>
    <b v="1"/>
    <x v="37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n v="1446683797"/>
    <x v="0"/>
    <x v="201"/>
    <b v="1"/>
    <x v="37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n v="1426886974"/>
    <x v="0"/>
    <x v="67"/>
    <b v="1"/>
    <x v="37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n v="1440008439"/>
    <x v="0"/>
    <x v="190"/>
    <b v="1"/>
    <x v="37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n v="1452550416"/>
    <x v="0"/>
    <x v="59"/>
    <b v="1"/>
    <x v="37"/>
    <n v="1.1066666666666667"/>
    <n v="92.222222222222229"/>
    <x v="2"/>
    <x v="37"/>
    <x v="2667"/>
    <x v="2663"/>
  </r>
  <r>
    <n v="2668"/>
    <s v="UOttawa Makermobile"/>
    <s v="Creativity on the go! |_x000a_CrÃ©ativitÃ© en mouvement !"/>
    <x v="28"/>
    <x v="1240"/>
    <x v="0"/>
    <s v="CA"/>
    <s v="CAD"/>
    <x v="2664"/>
    <n v="1443449265"/>
    <x v="0"/>
    <x v="33"/>
    <b v="1"/>
    <x v="37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n v="1447203096"/>
    <x v="0"/>
    <x v="202"/>
    <b v="1"/>
    <x v="37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n v="1404174580"/>
    <x v="1"/>
    <x v="65"/>
    <b v="0"/>
    <x v="37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n v="1416419916"/>
    <x v="1"/>
    <x v="87"/>
    <b v="0"/>
    <x v="37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n v="1449436390"/>
    <x v="1"/>
    <x v="5"/>
    <b v="0"/>
    <x v="37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n v="1412081999"/>
    <x v="1"/>
    <x v="36"/>
    <b v="0"/>
    <x v="37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n v="1465398670"/>
    <x v="1"/>
    <x v="199"/>
    <b v="0"/>
    <x v="37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n v="1413059689"/>
    <x v="1"/>
    <x v="60"/>
    <b v="0"/>
    <x v="37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n v="1461337174"/>
    <x v="0"/>
    <x v="82"/>
    <b v="0"/>
    <x v="37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n v="1401756143"/>
    <x v="0"/>
    <x v="74"/>
    <b v="0"/>
    <x v="37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n v="1440529765"/>
    <x v="0"/>
    <x v="84"/>
    <b v="0"/>
    <x v="37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n v="1422489694"/>
    <x v="0"/>
    <x v="83"/>
    <b v="0"/>
    <x v="37"/>
    <n v="3.3E-3"/>
    <n v="44"/>
    <x v="2"/>
    <x v="37"/>
    <x v="2679"/>
    <x v="2675"/>
  </r>
  <r>
    <n v="2680"/>
    <s v="iHeart Pillow"/>
    <s v="iHeartPillow, Connecting loved ones"/>
    <x v="261"/>
    <x v="1836"/>
    <x v="2"/>
    <s v="ES"/>
    <s v="EUR"/>
    <x v="2676"/>
    <n v="1457327091"/>
    <x v="0"/>
    <x v="80"/>
    <b v="0"/>
    <x v="37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n v="1402867750"/>
    <x v="0"/>
    <x v="84"/>
    <b v="0"/>
    <x v="19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n v="1413838540"/>
    <x v="0"/>
    <x v="9"/>
    <b v="0"/>
    <x v="19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n v="1422641240"/>
    <x v="0"/>
    <x v="83"/>
    <b v="0"/>
    <x v="19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n v="1404165425"/>
    <x v="0"/>
    <x v="80"/>
    <b v="0"/>
    <x v="19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n v="1424968930"/>
    <x v="0"/>
    <x v="29"/>
    <b v="0"/>
    <x v="19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n v="1410391423"/>
    <x v="0"/>
    <x v="78"/>
    <b v="0"/>
    <x v="19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n v="1432999318"/>
    <x v="0"/>
    <x v="78"/>
    <b v="0"/>
    <x v="19"/>
    <n v="0"/>
    <n v="0"/>
    <x v="7"/>
    <x v="19"/>
    <x v="2687"/>
    <x v="2683"/>
  </r>
  <r>
    <n v="2688"/>
    <s v="Mac N Cheez Food Truck"/>
    <s v="The amazing gourmet Mac N Cheez Food Truck Campaigne!"/>
    <x v="63"/>
    <x v="1838"/>
    <x v="2"/>
    <s v="US"/>
    <s v="USD"/>
    <x v="2684"/>
    <n v="1422067870"/>
    <x v="0"/>
    <x v="25"/>
    <b v="0"/>
    <x v="19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n v="1467327890"/>
    <x v="0"/>
    <x v="29"/>
    <b v="0"/>
    <x v="19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n v="1429410676"/>
    <x v="0"/>
    <x v="115"/>
    <b v="0"/>
    <x v="19"/>
    <n v="0.107325"/>
    <n v="72.762711864406782"/>
    <x v="7"/>
    <x v="19"/>
    <x v="2690"/>
    <x v="2686"/>
  </r>
  <r>
    <n v="2691"/>
    <s v="Cook"/>
    <s v="A Great New local Food Truck serving up ethnic fusion inspired eats in Ottawa."/>
    <x v="99"/>
    <x v="428"/>
    <x v="2"/>
    <s v="CA"/>
    <s v="CAD"/>
    <x v="2687"/>
    <n v="1427390557"/>
    <x v="0"/>
    <x v="84"/>
    <b v="0"/>
    <x v="19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n v="1424678460"/>
    <x v="0"/>
    <x v="29"/>
    <b v="0"/>
    <x v="19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n v="1405307966"/>
    <x v="0"/>
    <x v="83"/>
    <b v="0"/>
    <x v="19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n v="1409109739"/>
    <x v="0"/>
    <x v="29"/>
    <b v="0"/>
    <x v="19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n v="1423801318"/>
    <x v="0"/>
    <x v="83"/>
    <b v="0"/>
    <x v="19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n v="1416600960"/>
    <x v="0"/>
    <x v="44"/>
    <b v="0"/>
    <x v="19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n v="1435876423"/>
    <x v="0"/>
    <x v="47"/>
    <b v="0"/>
    <x v="19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n v="1401312808"/>
    <x v="0"/>
    <x v="84"/>
    <b v="0"/>
    <x v="19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n v="1404941463"/>
    <x v="0"/>
    <x v="78"/>
    <b v="0"/>
    <x v="19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n v="1408481972"/>
    <x v="0"/>
    <x v="80"/>
    <b v="0"/>
    <x v="19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n v="1488911734"/>
    <x v="0"/>
    <x v="67"/>
    <b v="0"/>
    <x v="38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n v="1488827677"/>
    <x v="1"/>
    <x v="55"/>
    <b v="0"/>
    <x v="38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n v="1485016430"/>
    <x v="0"/>
    <x v="43"/>
    <b v="0"/>
    <x v="38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n v="1487709714"/>
    <x v="0"/>
    <x v="63"/>
    <b v="0"/>
    <x v="38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x v="281"/>
    <x v="1846"/>
    <x v="3"/>
    <s v="US"/>
    <s v="USD"/>
    <x v="2701"/>
    <n v="1486504758"/>
    <x v="0"/>
    <x v="22"/>
    <b v="0"/>
    <x v="38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n v="1410937483"/>
    <x v="1"/>
    <x v="40"/>
    <b v="1"/>
    <x v="38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n v="1367088443"/>
    <x v="1"/>
    <x v="476"/>
    <b v="1"/>
    <x v="38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n v="1463935526"/>
    <x v="1"/>
    <x v="477"/>
    <b v="1"/>
    <x v="38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n v="1472528141"/>
    <x v="1"/>
    <x v="478"/>
    <b v="1"/>
    <x v="38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x v="127"/>
    <x v="1851"/>
    <x v="0"/>
    <s v="US"/>
    <s v="USD"/>
    <x v="2706"/>
    <n v="1404797428"/>
    <x v="1"/>
    <x v="479"/>
    <b v="1"/>
    <x v="38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n v="1400694790"/>
    <x v="1"/>
    <x v="196"/>
    <b v="1"/>
    <x v="38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n v="1370568560"/>
    <x v="1"/>
    <x v="235"/>
    <b v="1"/>
    <x v="38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n v="1447515684"/>
    <x v="1"/>
    <x v="480"/>
    <b v="1"/>
    <x v="38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x v="31"/>
    <x v="1855"/>
    <x v="0"/>
    <s v="US"/>
    <s v="USD"/>
    <x v="2710"/>
    <n v="1474040596"/>
    <x v="1"/>
    <x v="120"/>
    <b v="1"/>
    <x v="38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n v="1453109628"/>
    <x v="1"/>
    <x v="481"/>
    <b v="1"/>
    <x v="38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n v="1441699193"/>
    <x v="1"/>
    <x v="482"/>
    <b v="1"/>
    <x v="38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n v="1414015049"/>
    <x v="1"/>
    <x v="166"/>
    <b v="1"/>
    <x v="38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n v="1459865945"/>
    <x v="1"/>
    <x v="265"/>
    <b v="1"/>
    <x v="38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n v="1455756294"/>
    <x v="0"/>
    <x v="50"/>
    <b v="1"/>
    <x v="38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n v="1476270653"/>
    <x v="0"/>
    <x v="210"/>
    <b v="1"/>
    <x v="38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n v="1375880598"/>
    <x v="0"/>
    <x v="314"/>
    <b v="1"/>
    <x v="30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n v="1480538053"/>
    <x v="0"/>
    <x v="333"/>
    <b v="1"/>
    <x v="30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n v="1414872488"/>
    <x v="0"/>
    <x v="282"/>
    <b v="1"/>
    <x v="30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n v="1436860259"/>
    <x v="0"/>
    <x v="483"/>
    <b v="1"/>
    <x v="30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n v="1484070735"/>
    <x v="0"/>
    <x v="116"/>
    <b v="1"/>
    <x v="30"/>
    <n v="1.445425"/>
    <n v="511.65486725663715"/>
    <x v="2"/>
    <x v="30"/>
    <x v="2725"/>
    <x v="2721"/>
  </r>
  <r>
    <n v="2726"/>
    <s v="Krimston TWO - Dual SIM case for iPhone"/>
    <s v="Krimston TWO: iPhone Dual SIM Case"/>
    <x v="57"/>
    <x v="1867"/>
    <x v="0"/>
    <s v="US"/>
    <s v="USD"/>
    <x v="2722"/>
    <n v="1458741311"/>
    <x v="0"/>
    <x v="442"/>
    <b v="1"/>
    <x v="30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n v="1436804063"/>
    <x v="0"/>
    <x v="484"/>
    <b v="1"/>
    <x v="30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x v="1869"/>
    <x v="0"/>
    <s v="US"/>
    <s v="USD"/>
    <x v="2724"/>
    <n v="1448461434"/>
    <x v="0"/>
    <x v="413"/>
    <b v="1"/>
    <x v="30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n v="1427867197"/>
    <x v="0"/>
    <x v="23"/>
    <b v="1"/>
    <x v="30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n v="1363611575"/>
    <x v="0"/>
    <x v="345"/>
    <b v="1"/>
    <x v="30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n v="1408624622"/>
    <x v="0"/>
    <x v="77"/>
    <b v="1"/>
    <x v="30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n v="1366917828"/>
    <x v="0"/>
    <x v="96"/>
    <b v="1"/>
    <x v="30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n v="1423463574"/>
    <x v="0"/>
    <x v="46"/>
    <b v="1"/>
    <x v="30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n v="1473782592"/>
    <x v="0"/>
    <x v="430"/>
    <b v="1"/>
    <x v="30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n v="1360551250"/>
    <x v="0"/>
    <x v="485"/>
    <b v="1"/>
    <x v="30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n v="1395676773"/>
    <x v="0"/>
    <x v="6"/>
    <b v="1"/>
    <x v="30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n v="1386108087"/>
    <x v="0"/>
    <x v="231"/>
    <b v="1"/>
    <x v="30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n v="1473218804"/>
    <x v="0"/>
    <x v="41"/>
    <b v="1"/>
    <x v="30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n v="1395436717"/>
    <x v="0"/>
    <x v="277"/>
    <b v="1"/>
    <x v="30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n v="1423529152"/>
    <x v="0"/>
    <x v="57"/>
    <b v="1"/>
    <x v="30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x v="6"/>
    <x v="428"/>
    <x v="2"/>
    <s v="US"/>
    <s v="USD"/>
    <x v="2737"/>
    <n v="1412005602"/>
    <x v="0"/>
    <x v="80"/>
    <b v="0"/>
    <x v="39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n v="1335892587"/>
    <x v="0"/>
    <x v="59"/>
    <b v="0"/>
    <x v="39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n v="1474271607"/>
    <x v="0"/>
    <x v="78"/>
    <b v="0"/>
    <x v="39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n v="1327886998"/>
    <x v="0"/>
    <x v="19"/>
    <b v="0"/>
    <x v="39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n v="1337125368"/>
    <x v="0"/>
    <x v="72"/>
    <b v="0"/>
    <x v="39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n v="1406745911"/>
    <x v="0"/>
    <x v="10"/>
    <b v="0"/>
    <x v="39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n v="1337095997"/>
    <x v="0"/>
    <x v="80"/>
    <b v="0"/>
    <x v="39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n v="1470243802"/>
    <x v="0"/>
    <x v="80"/>
    <b v="0"/>
    <x v="39"/>
    <n v="1.06E-2"/>
    <n v="13.25"/>
    <x v="3"/>
    <x v="39"/>
    <x v="2748"/>
    <x v="2744"/>
  </r>
  <r>
    <n v="2749"/>
    <s v="A Tree is a Tree, no matter what you see.  CHILDREN'S BOOK"/>
    <s v="Self-publishing my children's book."/>
    <x v="3"/>
    <x v="178"/>
    <x v="2"/>
    <s v="US"/>
    <s v="USD"/>
    <x v="2745"/>
    <n v="1425582637"/>
    <x v="0"/>
    <x v="84"/>
    <b v="0"/>
    <x v="39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n v="1340055345"/>
    <x v="0"/>
    <x v="78"/>
    <b v="0"/>
    <x v="39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n v="1397855842"/>
    <x v="0"/>
    <x v="78"/>
    <b v="0"/>
    <x v="39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n v="1320776504"/>
    <x v="0"/>
    <x v="25"/>
    <b v="0"/>
    <x v="39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n v="1343425023"/>
    <x v="0"/>
    <x v="22"/>
    <b v="0"/>
    <x v="39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n v="1407856551"/>
    <x v="0"/>
    <x v="78"/>
    <b v="0"/>
    <x v="39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n v="1425927527"/>
    <x v="0"/>
    <x v="41"/>
    <b v="0"/>
    <x v="39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n v="1386884201"/>
    <x v="0"/>
    <x v="51"/>
    <b v="0"/>
    <x v="39"/>
    <n v="0.1048"/>
    <n v="31.757575757575758"/>
    <x v="3"/>
    <x v="39"/>
    <x v="2756"/>
    <x v="2752"/>
  </r>
  <r>
    <n v="2757"/>
    <s v="C is for Crooked"/>
    <s v="A children's letter book that Lampoons Hillary Clinton"/>
    <x v="15"/>
    <x v="115"/>
    <x v="2"/>
    <s v="US"/>
    <s v="USD"/>
    <x v="2753"/>
    <n v="1469202332"/>
    <x v="0"/>
    <x v="84"/>
    <b v="0"/>
    <x v="39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n v="1474886183"/>
    <x v="0"/>
    <x v="79"/>
    <b v="0"/>
    <x v="39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n v="1464943666"/>
    <x v="0"/>
    <x v="84"/>
    <b v="0"/>
    <x v="39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n v="1369134258"/>
    <x v="0"/>
    <x v="78"/>
    <b v="0"/>
    <x v="39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n v="1354584693"/>
    <x v="0"/>
    <x v="80"/>
    <b v="0"/>
    <x v="39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n v="1326934395"/>
    <x v="0"/>
    <x v="29"/>
    <b v="0"/>
    <x v="39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x v="371"/>
    <x v="456"/>
    <x v="2"/>
    <s v="US"/>
    <s v="USD"/>
    <x v="2759"/>
    <n v="1365515684"/>
    <x v="0"/>
    <x v="83"/>
    <b v="0"/>
    <x v="39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n v="1335855631"/>
    <x v="0"/>
    <x v="80"/>
    <b v="0"/>
    <x v="39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n v="1350050028"/>
    <x v="0"/>
    <x v="78"/>
    <b v="0"/>
    <x v="39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n v="1310486518"/>
    <x v="0"/>
    <x v="80"/>
    <b v="0"/>
    <x v="39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n v="1434582050"/>
    <x v="0"/>
    <x v="83"/>
    <b v="0"/>
    <x v="39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n v="1330440323"/>
    <x v="0"/>
    <x v="69"/>
    <b v="0"/>
    <x v="39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n v="1397677790"/>
    <x v="0"/>
    <x v="84"/>
    <b v="0"/>
    <x v="39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n v="1392569730"/>
    <x v="0"/>
    <x v="51"/>
    <b v="0"/>
    <x v="39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n v="1355489140"/>
    <x v="0"/>
    <x v="78"/>
    <b v="0"/>
    <x v="39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n v="1379710294"/>
    <x v="0"/>
    <x v="78"/>
    <b v="0"/>
    <x v="39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n v="1460666721"/>
    <x v="0"/>
    <x v="29"/>
    <b v="0"/>
    <x v="39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n v="1360119728"/>
    <x v="0"/>
    <x v="62"/>
    <b v="0"/>
    <x v="39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n v="1321402754"/>
    <x v="0"/>
    <x v="84"/>
    <b v="0"/>
    <x v="39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n v="1431414476"/>
    <x v="0"/>
    <x v="17"/>
    <b v="0"/>
    <x v="39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n v="1434557004"/>
    <x v="0"/>
    <x v="29"/>
    <b v="0"/>
    <x v="39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n v="1406417306"/>
    <x v="0"/>
    <x v="41"/>
    <b v="0"/>
    <x v="39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n v="1445609021"/>
    <x v="0"/>
    <x v="29"/>
    <b v="0"/>
    <x v="39"/>
    <n v="2.12E-2"/>
    <n v="53"/>
    <x v="3"/>
    <x v="39"/>
    <x v="2779"/>
    <x v="2775"/>
  </r>
  <r>
    <n v="2780"/>
    <s v="Travel with baby"/>
    <s v="Turn the World with my kids, and then write a book with the advice for traveling with baby"/>
    <x v="57"/>
    <x v="117"/>
    <x v="2"/>
    <s v="IT"/>
    <s v="EUR"/>
    <x v="2776"/>
    <n v="1486550688"/>
    <x v="0"/>
    <x v="78"/>
    <b v="0"/>
    <x v="39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n v="1421274954"/>
    <x v="0"/>
    <x v="33"/>
    <b v="1"/>
    <x v="6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n v="1421964718"/>
    <x v="0"/>
    <x v="59"/>
    <b v="1"/>
    <x v="6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n v="1428583846"/>
    <x v="0"/>
    <x v="42"/>
    <b v="1"/>
    <x v="6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n v="1412794443"/>
    <x v="0"/>
    <x v="52"/>
    <b v="1"/>
    <x v="6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n v="1467865967"/>
    <x v="0"/>
    <x v="136"/>
    <b v="1"/>
    <x v="6"/>
    <n v="1.0468"/>
    <n v="36.859154929577464"/>
    <x v="1"/>
    <x v="6"/>
    <x v="2785"/>
    <x v="2781"/>
  </r>
  <r>
    <n v="2786"/>
    <s v="Fierce"/>
    <s v="A heart-melting farce about sex, art and the lovelorn lay-abouts of London-town."/>
    <x v="30"/>
    <x v="1889"/>
    <x v="0"/>
    <s v="GB"/>
    <s v="GBP"/>
    <x v="2782"/>
    <n v="1403703580"/>
    <x v="0"/>
    <x v="142"/>
    <b v="1"/>
    <x v="6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n v="1403066752"/>
    <x v="0"/>
    <x v="44"/>
    <b v="1"/>
    <x v="6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x v="420"/>
    <x v="0"/>
    <s v="US"/>
    <s v="USD"/>
    <x v="2784"/>
    <n v="1467219043"/>
    <x v="0"/>
    <x v="9"/>
    <b v="1"/>
    <x v="6"/>
    <n v="1.0249999999999999"/>
    <n v="102.5"/>
    <x v="1"/>
    <x v="6"/>
    <x v="2788"/>
    <x v="2784"/>
  </r>
  <r>
    <n v="2789"/>
    <s v="The Adventurers Club"/>
    <s v="BNT's Biggest Adventure So Far: Our 2015 full length production!"/>
    <x v="9"/>
    <x v="1891"/>
    <x v="0"/>
    <s v="US"/>
    <s v="USD"/>
    <x v="2785"/>
    <n v="1424477934"/>
    <x v="0"/>
    <x v="54"/>
    <b v="1"/>
    <x v="6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n v="1421101903"/>
    <x v="0"/>
    <x v="36"/>
    <b v="1"/>
    <x v="6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n v="1470778559"/>
    <x v="0"/>
    <x v="33"/>
    <b v="1"/>
    <x v="6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n v="1435469559"/>
    <x v="0"/>
    <x v="54"/>
    <b v="1"/>
    <x v="6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n v="1434881005"/>
    <x v="0"/>
    <x v="196"/>
    <b v="1"/>
    <x v="6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n v="1455640559"/>
    <x v="0"/>
    <x v="83"/>
    <b v="1"/>
    <x v="6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n v="1400675841"/>
    <x v="0"/>
    <x v="9"/>
    <b v="1"/>
    <x v="6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n v="1401972028"/>
    <x v="0"/>
    <x v="64"/>
    <b v="1"/>
    <x v="6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n v="1402266840"/>
    <x v="0"/>
    <x v="225"/>
    <b v="1"/>
    <x v="6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n v="1437063121"/>
    <x v="0"/>
    <x v="237"/>
    <b v="1"/>
    <x v="6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n v="1463466070"/>
    <x v="0"/>
    <x v="208"/>
    <b v="1"/>
    <x v="6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n v="1415193366"/>
    <x v="0"/>
    <x v="162"/>
    <b v="1"/>
    <x v="6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x v="1898"/>
    <x v="0"/>
    <s v="AU"/>
    <s v="AUD"/>
    <x v="2797"/>
    <n v="1411019409"/>
    <x v="0"/>
    <x v="62"/>
    <b v="1"/>
    <x v="6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n v="1436283107"/>
    <x v="0"/>
    <x v="240"/>
    <b v="1"/>
    <x v="6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n v="1433295276"/>
    <x v="0"/>
    <x v="261"/>
    <b v="1"/>
    <x v="6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n v="1409395990"/>
    <x v="0"/>
    <x v="23"/>
    <b v="1"/>
    <x v="6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n v="1438085273"/>
    <x v="0"/>
    <x v="59"/>
    <b v="1"/>
    <x v="6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n v="1435645490"/>
    <x v="0"/>
    <x v="88"/>
    <b v="1"/>
    <x v="6"/>
    <n v="1.121"/>
    <n v="44.25"/>
    <x v="1"/>
    <x v="6"/>
    <x v="2806"/>
    <x v="2802"/>
  </r>
  <r>
    <n v="2807"/>
    <s v="The Commission Theatre Co."/>
    <s v="Bringing Shakespeare back to the Playwrights"/>
    <x v="10"/>
    <x v="540"/>
    <x v="0"/>
    <s v="US"/>
    <s v="USD"/>
    <x v="2803"/>
    <n v="1433019438"/>
    <x v="0"/>
    <x v="251"/>
    <b v="1"/>
    <x v="6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n v="1437682735"/>
    <x v="0"/>
    <x v="50"/>
    <b v="1"/>
    <x v="6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n v="1458647725"/>
    <x v="0"/>
    <x v="64"/>
    <b v="1"/>
    <x v="6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n v="1398828064"/>
    <x v="0"/>
    <x v="7"/>
    <b v="1"/>
    <x v="6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n v="1422100503"/>
    <x v="0"/>
    <x v="52"/>
    <b v="1"/>
    <x v="6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n v="1424368298"/>
    <x v="0"/>
    <x v="183"/>
    <b v="1"/>
    <x v="6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n v="1479577761"/>
    <x v="0"/>
    <x v="93"/>
    <b v="1"/>
    <x v="6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n v="1428572115"/>
    <x v="0"/>
    <x v="31"/>
    <b v="1"/>
    <x v="6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n v="1468003109"/>
    <x v="0"/>
    <x v="25"/>
    <b v="1"/>
    <x v="6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n v="1435921992"/>
    <x v="0"/>
    <x v="39"/>
    <b v="1"/>
    <x v="6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n v="1421680462"/>
    <x v="0"/>
    <x v="51"/>
    <b v="1"/>
    <x v="6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n v="1441290086"/>
    <x v="0"/>
    <x v="332"/>
    <b v="1"/>
    <x v="6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n v="1431693409"/>
    <x v="0"/>
    <x v="201"/>
    <b v="1"/>
    <x v="6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n v="1454337589"/>
    <x v="0"/>
    <x v="9"/>
    <b v="1"/>
    <x v="6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n v="1408918135"/>
    <x v="0"/>
    <x v="2"/>
    <b v="1"/>
    <x v="6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n v="1424881492"/>
    <x v="0"/>
    <x v="225"/>
    <b v="1"/>
    <x v="6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n v="1425428206"/>
    <x v="0"/>
    <x v="25"/>
    <b v="1"/>
    <x v="6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n v="1431412196"/>
    <x v="0"/>
    <x v="41"/>
    <b v="1"/>
    <x v="6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n v="1446663686"/>
    <x v="0"/>
    <x v="13"/>
    <b v="1"/>
    <x v="6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n v="1434415812"/>
    <x v="0"/>
    <x v="10"/>
    <b v="1"/>
    <x v="6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n v="1462379066"/>
    <x v="0"/>
    <x v="23"/>
    <b v="1"/>
    <x v="6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n v="1441606869"/>
    <x v="0"/>
    <x v="174"/>
    <b v="1"/>
    <x v="6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n v="1462443918"/>
    <x v="0"/>
    <x v="88"/>
    <b v="1"/>
    <x v="6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x v="142"/>
    <x v="0"/>
    <s v="US"/>
    <s v="USD"/>
    <x v="2826"/>
    <n v="1398802148"/>
    <x v="0"/>
    <x v="202"/>
    <b v="1"/>
    <x v="6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n v="1434484070"/>
    <x v="0"/>
    <x v="47"/>
    <b v="1"/>
    <x v="6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n v="1414342894"/>
    <x v="0"/>
    <x v="195"/>
    <b v="1"/>
    <x v="6"/>
    <n v="1.1471959999999999"/>
    <n v="30.189368421052631"/>
    <x v="1"/>
    <x v="6"/>
    <x v="2832"/>
    <x v="2828"/>
  </r>
  <r>
    <n v="2833"/>
    <s v="Star Man Rocket Man"/>
    <s v="A new play about exploring outer space"/>
    <x v="200"/>
    <x v="1920"/>
    <x v="0"/>
    <s v="US"/>
    <s v="USD"/>
    <x v="2829"/>
    <n v="1442804633"/>
    <x v="0"/>
    <x v="2"/>
    <b v="1"/>
    <x v="6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n v="1421362930"/>
    <x v="0"/>
    <x v="64"/>
    <b v="1"/>
    <x v="6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n v="1446742417"/>
    <x v="0"/>
    <x v="251"/>
    <b v="1"/>
    <x v="6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n v="1484115418"/>
    <x v="0"/>
    <x v="202"/>
    <b v="1"/>
    <x v="6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n v="1446241684"/>
    <x v="0"/>
    <x v="64"/>
    <b v="1"/>
    <x v="6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n v="1406039696"/>
    <x v="0"/>
    <x v="241"/>
    <b v="1"/>
    <x v="6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n v="1406958354"/>
    <x v="0"/>
    <x v="162"/>
    <b v="1"/>
    <x v="6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n v="1424825479"/>
    <x v="0"/>
    <x v="462"/>
    <b v="1"/>
    <x v="6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n v="1444844697"/>
    <x v="0"/>
    <x v="29"/>
    <b v="0"/>
    <x v="6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n v="1401058295"/>
    <x v="0"/>
    <x v="78"/>
    <b v="0"/>
    <x v="6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n v="1462210950"/>
    <x v="0"/>
    <x v="78"/>
    <b v="0"/>
    <x v="6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n v="1480943180"/>
    <x v="0"/>
    <x v="29"/>
    <b v="0"/>
    <x v="6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n v="1428539033"/>
    <x v="0"/>
    <x v="70"/>
    <b v="0"/>
    <x v="6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n v="1429029394"/>
    <x v="0"/>
    <x v="78"/>
    <b v="0"/>
    <x v="6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n v="1458847265"/>
    <x v="0"/>
    <x v="78"/>
    <b v="0"/>
    <x v="6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n v="1430321659"/>
    <x v="0"/>
    <x v="83"/>
    <b v="0"/>
    <x v="6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n v="1458814600"/>
    <x v="0"/>
    <x v="29"/>
    <b v="0"/>
    <x v="6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n v="1407370211"/>
    <x v="0"/>
    <x v="62"/>
    <b v="0"/>
    <x v="6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n v="1453334629"/>
    <x v="0"/>
    <x v="78"/>
    <b v="0"/>
    <x v="6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n v="1400720703"/>
    <x v="0"/>
    <x v="79"/>
    <b v="0"/>
    <x v="6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n v="1405485297"/>
    <x v="0"/>
    <x v="78"/>
    <b v="0"/>
    <x v="6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n v="1429290719"/>
    <x v="0"/>
    <x v="25"/>
    <b v="0"/>
    <x v="6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n v="1451607071"/>
    <x v="0"/>
    <x v="81"/>
    <b v="0"/>
    <x v="6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n v="1433897647"/>
    <x v="0"/>
    <x v="79"/>
    <b v="0"/>
    <x v="6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n v="1482444295"/>
    <x v="0"/>
    <x v="41"/>
    <b v="0"/>
    <x v="6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n v="1415711095"/>
    <x v="0"/>
    <x v="78"/>
    <b v="0"/>
    <x v="6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n v="1439800904"/>
    <x v="0"/>
    <x v="29"/>
    <b v="0"/>
    <x v="6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n v="1461179576"/>
    <x v="0"/>
    <x v="82"/>
    <b v="0"/>
    <x v="6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n v="1441894248"/>
    <x v="0"/>
    <x v="83"/>
    <b v="0"/>
    <x v="6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n v="1401044229"/>
    <x v="0"/>
    <x v="83"/>
    <b v="0"/>
    <x v="6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n v="1405095123"/>
    <x v="0"/>
    <x v="29"/>
    <b v="0"/>
    <x v="6"/>
    <n v="4.0000000000000002E-4"/>
    <n v="20"/>
    <x v="1"/>
    <x v="6"/>
    <x v="2863"/>
    <x v="2859"/>
  </r>
  <r>
    <n v="2864"/>
    <s v="'Haunting Julia' by Alan Ayckbourn"/>
    <s v="Accessible, original theatre for all!"/>
    <x v="30"/>
    <x v="130"/>
    <x v="2"/>
    <s v="GB"/>
    <s v="GBP"/>
    <x v="2860"/>
    <n v="1434552207"/>
    <x v="0"/>
    <x v="83"/>
    <b v="0"/>
    <x v="6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n v="1415328259"/>
    <x v="0"/>
    <x v="78"/>
    <b v="0"/>
    <x v="6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n v="1473893721"/>
    <x v="0"/>
    <x v="84"/>
    <b v="0"/>
    <x v="6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n v="1465533672"/>
    <x v="0"/>
    <x v="73"/>
    <b v="0"/>
    <x v="6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n v="1473105054"/>
    <x v="0"/>
    <x v="65"/>
    <b v="0"/>
    <x v="6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n v="1466345681"/>
    <x v="0"/>
    <x v="81"/>
    <b v="0"/>
    <x v="6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n v="1397709165"/>
    <x v="0"/>
    <x v="82"/>
    <b v="0"/>
    <x v="6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n v="1417455813"/>
    <x v="0"/>
    <x v="62"/>
    <b v="0"/>
    <x v="6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x v="117"/>
    <x v="2"/>
    <s v="US"/>
    <s v="USD"/>
    <x v="2868"/>
    <n v="1429584438"/>
    <x v="0"/>
    <x v="78"/>
    <b v="0"/>
    <x v="6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n v="1419881831"/>
    <x v="0"/>
    <x v="22"/>
    <b v="0"/>
    <x v="6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n v="1482092186"/>
    <x v="0"/>
    <x v="83"/>
    <b v="0"/>
    <x v="6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n v="1459825493"/>
    <x v="0"/>
    <x v="83"/>
    <b v="0"/>
    <x v="6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n v="1434477079"/>
    <x v="0"/>
    <x v="78"/>
    <b v="0"/>
    <x v="6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n v="1477781724"/>
    <x v="0"/>
    <x v="79"/>
    <b v="0"/>
    <x v="6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n v="1430750795"/>
    <x v="0"/>
    <x v="80"/>
    <b v="0"/>
    <x v="6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n v="1450718661"/>
    <x v="0"/>
    <x v="29"/>
    <b v="0"/>
    <x v="6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n v="1436305452"/>
    <x v="0"/>
    <x v="60"/>
    <b v="0"/>
    <x v="6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n v="1412432436"/>
    <x v="0"/>
    <x v="78"/>
    <b v="0"/>
    <x v="6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n v="1459520318"/>
    <x v="0"/>
    <x v="80"/>
    <b v="0"/>
    <x v="6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n v="1451684437"/>
    <x v="0"/>
    <x v="81"/>
    <b v="0"/>
    <x v="6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n v="1415208435"/>
    <x v="0"/>
    <x v="80"/>
    <b v="0"/>
    <x v="6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x v="44"/>
    <x v="176"/>
    <x v="2"/>
    <s v="US"/>
    <s v="USD"/>
    <x v="2881"/>
    <n v="1423705801"/>
    <x v="0"/>
    <x v="81"/>
    <b v="0"/>
    <x v="6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n v="1442243484"/>
    <x v="0"/>
    <x v="29"/>
    <b v="0"/>
    <x v="6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n v="1418379324"/>
    <x v="0"/>
    <x v="29"/>
    <b v="0"/>
    <x v="6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n v="1412945440"/>
    <x v="0"/>
    <x v="78"/>
    <b v="0"/>
    <x v="6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n v="1406752985"/>
    <x v="0"/>
    <x v="25"/>
    <b v="0"/>
    <x v="6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n v="1405100992"/>
    <x v="0"/>
    <x v="83"/>
    <b v="0"/>
    <x v="6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n v="1455570728"/>
    <x v="0"/>
    <x v="73"/>
    <b v="0"/>
    <x v="6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n v="1408381704"/>
    <x v="0"/>
    <x v="57"/>
    <b v="0"/>
    <x v="6"/>
    <n v="9.0909090909090912E-2"/>
    <n v="29.411764705882351"/>
    <x v="1"/>
    <x v="6"/>
    <x v="2892"/>
    <x v="2888"/>
  </r>
  <r>
    <n v="2893"/>
    <s v="REDISCOVERING KIA THE PLAY"/>
    <s v="Fundraising for REDISCOVERING KIA THE PLAY"/>
    <x v="10"/>
    <x v="379"/>
    <x v="2"/>
    <s v="US"/>
    <s v="USD"/>
    <x v="2889"/>
    <n v="1415644395"/>
    <x v="0"/>
    <x v="84"/>
    <b v="0"/>
    <x v="6"/>
    <n v="5.0000000000000001E-3"/>
    <n v="12.5"/>
    <x v="1"/>
    <x v="6"/>
    <x v="2893"/>
    <x v="2889"/>
  </r>
  <r>
    <n v="2894"/>
    <s v="How Could You Do This To Me (The Stage Play)"/>
    <s v="This Is A Story About A Woman A Man And A Woman"/>
    <x v="63"/>
    <x v="117"/>
    <x v="2"/>
    <s v="US"/>
    <s v="USD"/>
    <x v="2890"/>
    <n v="1422920415"/>
    <x v="0"/>
    <x v="78"/>
    <b v="0"/>
    <x v="6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n v="1403356792"/>
    <x v="0"/>
    <x v="80"/>
    <b v="0"/>
    <x v="6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n v="1480283321"/>
    <x v="0"/>
    <x v="8"/>
    <b v="0"/>
    <x v="6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n v="1441985458"/>
    <x v="0"/>
    <x v="83"/>
    <b v="0"/>
    <x v="6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n v="1443715053"/>
    <x v="0"/>
    <x v="8"/>
    <b v="0"/>
    <x v="6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n v="1464141158"/>
    <x v="0"/>
    <x v="78"/>
    <b v="0"/>
    <x v="6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n v="1404970632"/>
    <x v="0"/>
    <x v="63"/>
    <b v="0"/>
    <x v="6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n v="1418161339"/>
    <x v="0"/>
    <x v="84"/>
    <b v="0"/>
    <x v="6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n v="1437820396"/>
    <x v="0"/>
    <x v="29"/>
    <b v="0"/>
    <x v="6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n v="1436587218"/>
    <x v="0"/>
    <x v="80"/>
    <b v="0"/>
    <x v="6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n v="1414538031"/>
    <x v="0"/>
    <x v="80"/>
    <b v="0"/>
    <x v="6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n v="1472001713"/>
    <x v="0"/>
    <x v="57"/>
    <b v="0"/>
    <x v="6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n v="1436888066"/>
    <x v="0"/>
    <x v="63"/>
    <b v="0"/>
    <x v="6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n v="1458075837"/>
    <x v="0"/>
    <x v="84"/>
    <b v="0"/>
    <x v="6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n v="1462815219"/>
    <x v="0"/>
    <x v="81"/>
    <b v="0"/>
    <x v="6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n v="1413527001"/>
    <x v="0"/>
    <x v="29"/>
    <b v="0"/>
    <x v="6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n v="1428955887"/>
    <x v="0"/>
    <x v="29"/>
    <b v="0"/>
    <x v="6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n v="1431973626"/>
    <x v="0"/>
    <x v="25"/>
    <b v="0"/>
    <x v="6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n v="1450235374"/>
    <x v="0"/>
    <x v="55"/>
    <b v="0"/>
    <x v="6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n v="1404857339"/>
    <x v="0"/>
    <x v="84"/>
    <b v="0"/>
    <x v="6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x v="31"/>
    <x v="116"/>
    <x v="2"/>
    <s v="GB"/>
    <s v="GBP"/>
    <x v="2910"/>
    <n v="1421185594"/>
    <x v="0"/>
    <x v="29"/>
    <b v="0"/>
    <x v="6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n v="1455528790"/>
    <x v="0"/>
    <x v="83"/>
    <b v="0"/>
    <x v="6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n v="1398511589"/>
    <x v="0"/>
    <x v="63"/>
    <b v="0"/>
    <x v="6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n v="1440826647"/>
    <x v="0"/>
    <x v="82"/>
    <b v="0"/>
    <x v="6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n v="1443712007"/>
    <x v="0"/>
    <x v="9"/>
    <b v="0"/>
    <x v="6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n v="1404658329"/>
    <x v="0"/>
    <x v="79"/>
    <b v="0"/>
    <x v="6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n v="1424718070"/>
    <x v="0"/>
    <x v="62"/>
    <b v="0"/>
    <x v="6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n v="1409087804"/>
    <x v="0"/>
    <x v="83"/>
    <b v="1"/>
    <x v="40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n v="1428094727"/>
    <x v="0"/>
    <x v="79"/>
    <b v="1"/>
    <x v="40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n v="1420774779"/>
    <x v="0"/>
    <x v="73"/>
    <b v="1"/>
    <x v="40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n v="1428585710"/>
    <x v="0"/>
    <x v="206"/>
    <b v="1"/>
    <x v="40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n v="1407852068"/>
    <x v="0"/>
    <x v="473"/>
    <b v="1"/>
    <x v="40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n v="1423506179"/>
    <x v="0"/>
    <x v="133"/>
    <b v="1"/>
    <x v="40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n v="1402934629"/>
    <x v="0"/>
    <x v="64"/>
    <b v="1"/>
    <x v="40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n v="1454543846"/>
    <x v="0"/>
    <x v="54"/>
    <b v="1"/>
    <x v="40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n v="1398432758"/>
    <x v="0"/>
    <x v="58"/>
    <b v="1"/>
    <x v="40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n v="1428415264"/>
    <x v="0"/>
    <x v="95"/>
    <b v="1"/>
    <x v="40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n v="1408604363"/>
    <x v="0"/>
    <x v="82"/>
    <b v="1"/>
    <x v="40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n v="1421812637"/>
    <x v="0"/>
    <x v="44"/>
    <b v="1"/>
    <x v="40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n v="1462489053"/>
    <x v="0"/>
    <x v="241"/>
    <b v="1"/>
    <x v="40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n v="1400253364"/>
    <x v="0"/>
    <x v="77"/>
    <b v="1"/>
    <x v="40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n v="1467468008"/>
    <x v="0"/>
    <x v="70"/>
    <b v="1"/>
    <x v="40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n v="1412091423"/>
    <x v="0"/>
    <x v="69"/>
    <b v="1"/>
    <x v="40"/>
    <n v="1.28"/>
    <n v="37.647058823529413"/>
    <x v="1"/>
    <x v="40"/>
    <x v="2936"/>
    <x v="2932"/>
  </r>
  <r>
    <n v="2937"/>
    <s v="UCAS"/>
    <s v="UCAS is a new British musical premiering at the Edinburgh Fringe Festival 2014."/>
    <x v="15"/>
    <x v="41"/>
    <x v="0"/>
    <s v="GB"/>
    <s v="GBP"/>
    <x v="2933"/>
    <n v="1402657113"/>
    <x v="0"/>
    <x v="165"/>
    <b v="1"/>
    <x v="40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n v="1420044814"/>
    <x v="0"/>
    <x v="58"/>
    <b v="1"/>
    <x v="40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n v="1406316312"/>
    <x v="0"/>
    <x v="20"/>
    <b v="1"/>
    <x v="40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n v="1418150018"/>
    <x v="0"/>
    <x v="51"/>
    <b v="1"/>
    <x v="40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n v="1422658955"/>
    <x v="0"/>
    <x v="29"/>
    <b v="0"/>
    <x v="38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n v="1448565459"/>
    <x v="0"/>
    <x v="91"/>
    <b v="0"/>
    <x v="38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n v="1426302380"/>
    <x v="0"/>
    <x v="78"/>
    <b v="0"/>
    <x v="38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n v="1431122198"/>
    <x v="0"/>
    <x v="29"/>
    <b v="0"/>
    <x v="38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n v="1429845660"/>
    <x v="0"/>
    <x v="78"/>
    <b v="0"/>
    <x v="38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n v="1468673092"/>
    <x v="0"/>
    <x v="84"/>
    <b v="0"/>
    <x v="38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n v="1475760567"/>
    <x v="0"/>
    <x v="62"/>
    <b v="0"/>
    <x v="38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n v="1428075293"/>
    <x v="0"/>
    <x v="82"/>
    <b v="0"/>
    <x v="38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n v="1445370317"/>
    <x v="0"/>
    <x v="84"/>
    <b v="0"/>
    <x v="38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n v="1450946752"/>
    <x v="0"/>
    <x v="78"/>
    <b v="0"/>
    <x v="38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n v="1408648573"/>
    <x v="0"/>
    <x v="6"/>
    <b v="0"/>
    <x v="38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n v="1473957239"/>
    <x v="0"/>
    <x v="22"/>
    <b v="0"/>
    <x v="38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n v="1441738821"/>
    <x v="0"/>
    <x v="83"/>
    <b v="0"/>
    <x v="38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n v="1487944803"/>
    <x v="0"/>
    <x v="78"/>
    <b v="0"/>
    <x v="38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n v="1431884849"/>
    <x v="0"/>
    <x v="202"/>
    <b v="0"/>
    <x v="38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n v="1459810850"/>
    <x v="0"/>
    <x v="9"/>
    <b v="0"/>
    <x v="38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n v="1422317772"/>
    <x v="0"/>
    <x v="83"/>
    <b v="0"/>
    <x v="38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n v="1457548917"/>
    <x v="0"/>
    <x v="78"/>
    <b v="0"/>
    <x v="38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n v="1462666325"/>
    <x v="0"/>
    <x v="78"/>
    <b v="0"/>
    <x v="38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n v="1407867023"/>
    <x v="0"/>
    <x v="78"/>
    <b v="0"/>
    <x v="38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n v="1424927159"/>
    <x v="0"/>
    <x v="52"/>
    <b v="1"/>
    <x v="6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n v="1422769906"/>
    <x v="0"/>
    <x v="9"/>
    <b v="1"/>
    <x v="6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n v="1433243824"/>
    <x v="0"/>
    <x v="15"/>
    <b v="1"/>
    <x v="6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n v="1404769819"/>
    <x v="0"/>
    <x v="193"/>
    <b v="1"/>
    <x v="6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n v="1433698233"/>
    <x v="0"/>
    <x v="70"/>
    <b v="1"/>
    <x v="6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n v="1439833412"/>
    <x v="0"/>
    <x v="130"/>
    <b v="1"/>
    <x v="6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n v="1423284292"/>
    <x v="0"/>
    <x v="26"/>
    <b v="1"/>
    <x v="6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n v="1470227660"/>
    <x v="0"/>
    <x v="5"/>
    <b v="1"/>
    <x v="6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n v="1428087153"/>
    <x v="0"/>
    <x v="57"/>
    <b v="1"/>
    <x v="6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n v="1403107451"/>
    <x v="0"/>
    <x v="110"/>
    <b v="1"/>
    <x v="6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n v="1406908078"/>
    <x v="0"/>
    <x v="68"/>
    <b v="1"/>
    <x v="6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x v="13"/>
    <x v="1975"/>
    <x v="0"/>
    <s v="US"/>
    <s v="USD"/>
    <x v="2968"/>
    <n v="1479609520"/>
    <x v="0"/>
    <x v="57"/>
    <b v="1"/>
    <x v="6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n v="1449171508"/>
    <x v="0"/>
    <x v="51"/>
    <b v="1"/>
    <x v="6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n v="1409275671"/>
    <x v="0"/>
    <x v="45"/>
    <b v="1"/>
    <x v="6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n v="1414599886"/>
    <x v="0"/>
    <x v="116"/>
    <b v="1"/>
    <x v="6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n v="1456421530"/>
    <x v="0"/>
    <x v="25"/>
    <b v="1"/>
    <x v="6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n v="1421960934"/>
    <x v="0"/>
    <x v="209"/>
    <b v="1"/>
    <x v="6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n v="1412954547"/>
    <x v="0"/>
    <x v="38"/>
    <b v="1"/>
    <x v="6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n v="1419104823"/>
    <x v="0"/>
    <x v="67"/>
    <b v="1"/>
    <x v="6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n v="1438639130"/>
    <x v="0"/>
    <x v="54"/>
    <b v="1"/>
    <x v="6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n v="1439126756"/>
    <x v="1"/>
    <x v="174"/>
    <b v="1"/>
    <x v="38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n v="1452616143"/>
    <x v="1"/>
    <x v="211"/>
    <b v="1"/>
    <x v="38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n v="1410534636"/>
    <x v="1"/>
    <x v="486"/>
    <b v="1"/>
    <x v="38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n v="1469428881"/>
    <x v="1"/>
    <x v="423"/>
    <b v="1"/>
    <x v="38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n v="1476228128"/>
    <x v="0"/>
    <x v="112"/>
    <b v="1"/>
    <x v="38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n v="1456920006"/>
    <x v="0"/>
    <x v="66"/>
    <b v="1"/>
    <x v="38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n v="1473837751"/>
    <x v="0"/>
    <x v="236"/>
    <b v="1"/>
    <x v="38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n v="1463820081"/>
    <x v="0"/>
    <x v="33"/>
    <b v="1"/>
    <x v="38"/>
    <n v="1"/>
    <n v="35.714285714285715"/>
    <x v="1"/>
    <x v="38"/>
    <x v="2988"/>
    <x v="2984"/>
  </r>
  <r>
    <n v="2989"/>
    <s v="Let's Light Up The Gem!"/>
    <s v="Bring the movies back to Bethel, Maine."/>
    <x v="22"/>
    <x v="1987"/>
    <x v="0"/>
    <s v="US"/>
    <s v="USD"/>
    <x v="2985"/>
    <n v="1448756962"/>
    <x v="0"/>
    <x v="487"/>
    <b v="1"/>
    <x v="38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n v="1449150420"/>
    <x v="0"/>
    <x v="74"/>
    <b v="1"/>
    <x v="38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n v="1483646730"/>
    <x v="0"/>
    <x v="251"/>
    <b v="1"/>
    <x v="38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n v="1473445510"/>
    <x v="0"/>
    <x v="31"/>
    <b v="1"/>
    <x v="38"/>
    <n v="1.0449999999999999"/>
    <n v="48.984375"/>
    <x v="1"/>
    <x v="38"/>
    <x v="2992"/>
    <x v="2988"/>
  </r>
  <r>
    <n v="2993"/>
    <s v="TRUE WEST: Think, Dog! Productions"/>
    <s v="Help us build the Kitchen from Hell!"/>
    <x v="28"/>
    <x v="1141"/>
    <x v="0"/>
    <s v="US"/>
    <s v="USD"/>
    <x v="2989"/>
    <n v="1453406867"/>
    <x v="0"/>
    <x v="19"/>
    <b v="1"/>
    <x v="38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n v="1409743772"/>
    <x v="0"/>
    <x v="211"/>
    <b v="1"/>
    <x v="38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n v="1482249471"/>
    <x v="0"/>
    <x v="437"/>
    <b v="1"/>
    <x v="38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n v="1427493240"/>
    <x v="0"/>
    <x v="413"/>
    <b v="1"/>
    <x v="38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n v="1486661793"/>
    <x v="0"/>
    <x v="248"/>
    <b v="1"/>
    <x v="38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n v="1400474329"/>
    <x v="0"/>
    <x v="488"/>
    <b v="1"/>
    <x v="38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n v="1487094360"/>
    <x v="0"/>
    <x v="9"/>
    <b v="1"/>
    <x v="38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n v="1484682670"/>
    <x v="0"/>
    <x v="22"/>
    <b v="1"/>
    <x v="38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n v="1465853382"/>
    <x v="0"/>
    <x v="489"/>
    <b v="1"/>
    <x v="38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n v="1353960252"/>
    <x v="0"/>
    <x v="201"/>
    <b v="1"/>
    <x v="38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n v="1454098976"/>
    <x v="0"/>
    <x v="57"/>
    <b v="1"/>
    <x v="38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n v="1413493724"/>
    <x v="0"/>
    <x v="490"/>
    <b v="1"/>
    <x v="38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n v="1410019905"/>
    <x v="0"/>
    <x v="115"/>
    <b v="1"/>
    <x v="38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n v="1415988591"/>
    <x v="0"/>
    <x v="174"/>
    <b v="1"/>
    <x v="38"/>
    <n v="1.0774999999999999"/>
    <n v="88.865979381443296"/>
    <x v="1"/>
    <x v="38"/>
    <x v="3006"/>
    <x v="3001"/>
  </r>
  <r>
    <n v="3007"/>
    <s v="Bethlem"/>
    <s v="Consuite for 2015 CoreCon.  An adventure into insanity."/>
    <x v="20"/>
    <x v="1144"/>
    <x v="0"/>
    <s v="US"/>
    <s v="USD"/>
    <x v="3002"/>
    <n v="1428124283"/>
    <x v="0"/>
    <x v="9"/>
    <b v="1"/>
    <x v="38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n v="1450760719"/>
    <x v="0"/>
    <x v="55"/>
    <b v="1"/>
    <x v="38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n v="1414417240"/>
    <x v="0"/>
    <x v="130"/>
    <b v="1"/>
    <x v="38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n v="1419364719"/>
    <x v="0"/>
    <x v="41"/>
    <b v="1"/>
    <x v="38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n v="1448536516"/>
    <x v="0"/>
    <x v="20"/>
    <b v="1"/>
    <x v="38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n v="1421772730"/>
    <x v="0"/>
    <x v="165"/>
    <b v="1"/>
    <x v="38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n v="1432325049"/>
    <x v="0"/>
    <x v="329"/>
    <b v="1"/>
    <x v="38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n v="1412737080"/>
    <x v="0"/>
    <x v="491"/>
    <b v="1"/>
    <x v="38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n v="1401125238"/>
    <x v="0"/>
    <x v="244"/>
    <b v="1"/>
    <x v="38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n v="1400504952"/>
    <x v="0"/>
    <x v="17"/>
    <b v="1"/>
    <x v="38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n v="1405974243"/>
    <x v="0"/>
    <x v="180"/>
    <b v="1"/>
    <x v="38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n v="1433747376"/>
    <x v="0"/>
    <x v="14"/>
    <b v="1"/>
    <x v="38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n v="1398801620"/>
    <x v="0"/>
    <x v="334"/>
    <b v="1"/>
    <x v="38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n v="1434399533"/>
    <x v="0"/>
    <x v="209"/>
    <b v="1"/>
    <x v="38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n v="1476715869"/>
    <x v="0"/>
    <x v="273"/>
    <b v="1"/>
    <x v="38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n v="1468450409"/>
    <x v="0"/>
    <x v="95"/>
    <b v="1"/>
    <x v="38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n v="1430151186"/>
    <x v="0"/>
    <x v="79"/>
    <b v="1"/>
    <x v="38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n v="1346975475"/>
    <x v="0"/>
    <x v="0"/>
    <b v="1"/>
    <x v="38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n v="1399032813"/>
    <x v="0"/>
    <x v="108"/>
    <b v="1"/>
    <x v="38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n v="1487329292"/>
    <x v="0"/>
    <x v="20"/>
    <b v="1"/>
    <x v="38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n v="1424278451"/>
    <x v="0"/>
    <x v="492"/>
    <b v="1"/>
    <x v="38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n v="1468650025"/>
    <x v="0"/>
    <x v="221"/>
    <b v="1"/>
    <x v="38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n v="1413824447"/>
    <x v="0"/>
    <x v="493"/>
    <b v="1"/>
    <x v="38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n v="1439834171"/>
    <x v="0"/>
    <x v="14"/>
    <b v="1"/>
    <x v="38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n v="1471295447"/>
    <x v="0"/>
    <x v="60"/>
    <b v="1"/>
    <x v="38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n v="1439341459"/>
    <x v="0"/>
    <x v="20"/>
    <b v="1"/>
    <x v="38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n v="1468895925"/>
    <x v="0"/>
    <x v="23"/>
    <b v="1"/>
    <x v="38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n v="1475326255"/>
    <x v="0"/>
    <x v="494"/>
    <b v="1"/>
    <x v="38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x v="2023"/>
    <x v="0"/>
    <s v="US"/>
    <s v="USD"/>
    <x v="3030"/>
    <n v="1365082009"/>
    <x v="0"/>
    <x v="495"/>
    <b v="1"/>
    <x v="38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n v="1373568644"/>
    <x v="0"/>
    <x v="313"/>
    <b v="1"/>
    <x v="38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n v="1279574773"/>
    <x v="0"/>
    <x v="58"/>
    <b v="1"/>
    <x v="38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n v="1451887397"/>
    <x v="0"/>
    <x v="74"/>
    <b v="1"/>
    <x v="38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n v="1386011038"/>
    <x v="0"/>
    <x v="163"/>
    <b v="1"/>
    <x v="38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n v="1434999621"/>
    <x v="0"/>
    <x v="288"/>
    <b v="1"/>
    <x v="38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x v="2028"/>
    <x v="0"/>
    <s v="US"/>
    <s v="USD"/>
    <x v="3036"/>
    <n v="1450731048"/>
    <x v="0"/>
    <x v="195"/>
    <b v="1"/>
    <x v="38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n v="1441557047"/>
    <x v="0"/>
    <x v="77"/>
    <b v="1"/>
    <x v="38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n v="1426815699"/>
    <x v="0"/>
    <x v="130"/>
    <b v="1"/>
    <x v="38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n v="1453137998"/>
    <x v="0"/>
    <x v="239"/>
    <b v="1"/>
    <x v="38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n v="1406087055"/>
    <x v="0"/>
    <x v="31"/>
    <b v="1"/>
    <x v="38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n v="1407784586"/>
    <x v="0"/>
    <x v="6"/>
    <b v="1"/>
    <x v="38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n v="1457999054"/>
    <x v="0"/>
    <x v="9"/>
    <b v="1"/>
    <x v="38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n v="1417556262"/>
    <x v="0"/>
    <x v="5"/>
    <b v="1"/>
    <x v="38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n v="1431649255"/>
    <x v="0"/>
    <x v="241"/>
    <b v="1"/>
    <x v="38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n v="1459828960"/>
    <x v="0"/>
    <x v="82"/>
    <b v="1"/>
    <x v="38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n v="1483955945"/>
    <x v="1"/>
    <x v="2"/>
    <b v="0"/>
    <x v="38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n v="1430237094"/>
    <x v="0"/>
    <x v="84"/>
    <b v="0"/>
    <x v="38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n v="1407781013"/>
    <x v="0"/>
    <x v="83"/>
    <b v="0"/>
    <x v="38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n v="1422043154"/>
    <x v="0"/>
    <x v="78"/>
    <b v="0"/>
    <x v="38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n v="1415660390"/>
    <x v="0"/>
    <x v="29"/>
    <b v="0"/>
    <x v="38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n v="1406819784"/>
    <x v="0"/>
    <x v="78"/>
    <b v="0"/>
    <x v="38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n v="1457105811"/>
    <x v="0"/>
    <x v="78"/>
    <b v="0"/>
    <x v="38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n v="1459414740"/>
    <x v="0"/>
    <x v="83"/>
    <b v="0"/>
    <x v="38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n v="1404944846"/>
    <x v="0"/>
    <x v="202"/>
    <b v="0"/>
    <x v="38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n v="1440830134"/>
    <x v="0"/>
    <x v="79"/>
    <b v="0"/>
    <x v="38"/>
    <n v="1.5227272727272728E-3"/>
    <n v="55.833333333333336"/>
    <x v="1"/>
    <x v="38"/>
    <x v="3060"/>
    <x v="3055"/>
  </r>
  <r>
    <n v="3061"/>
    <s v="Help Save Parkway Cinemas!"/>
    <s v="Save a historic Local theater."/>
    <x v="80"/>
    <x v="117"/>
    <x v="2"/>
    <s v="US"/>
    <s v="USD"/>
    <x v="3056"/>
    <n v="1405363748"/>
    <x v="0"/>
    <x v="78"/>
    <b v="0"/>
    <x v="38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n v="1441111892"/>
    <x v="0"/>
    <x v="85"/>
    <b v="0"/>
    <x v="38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x v="2038"/>
    <x v="2"/>
    <s v="US"/>
    <s v="USD"/>
    <x v="3058"/>
    <n v="1474150138"/>
    <x v="0"/>
    <x v="23"/>
    <b v="0"/>
    <x v="38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x v="2039"/>
    <x v="2"/>
    <s v="US"/>
    <s v="USD"/>
    <x v="3059"/>
    <n v="1445483246"/>
    <x v="0"/>
    <x v="250"/>
    <b v="0"/>
    <x v="38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n v="1404523172"/>
    <x v="0"/>
    <x v="84"/>
    <b v="0"/>
    <x v="38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n v="1465536537"/>
    <x v="0"/>
    <x v="41"/>
    <b v="0"/>
    <x v="38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n v="1439245879"/>
    <x v="0"/>
    <x v="29"/>
    <b v="0"/>
    <x v="38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n v="1442421352"/>
    <x v="0"/>
    <x v="84"/>
    <b v="0"/>
    <x v="38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n v="1415995234"/>
    <x v="0"/>
    <x v="63"/>
    <b v="0"/>
    <x v="38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n v="1479317769"/>
    <x v="0"/>
    <x v="38"/>
    <b v="0"/>
    <x v="38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n v="1428082481"/>
    <x v="0"/>
    <x v="27"/>
    <b v="0"/>
    <x v="38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n v="1476549262"/>
    <x v="0"/>
    <x v="84"/>
    <b v="0"/>
    <x v="38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n v="1429287900"/>
    <x v="0"/>
    <x v="63"/>
    <b v="0"/>
    <x v="38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n v="1455025359"/>
    <x v="0"/>
    <x v="83"/>
    <b v="0"/>
    <x v="38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n v="1467253640"/>
    <x v="0"/>
    <x v="9"/>
    <b v="0"/>
    <x v="38"/>
    <n v="8.6400000000000005E-2"/>
    <n v="64.8"/>
    <x v="1"/>
    <x v="38"/>
    <x v="3075"/>
    <x v="3070"/>
  </r>
  <r>
    <n v="3076"/>
    <s v="10,000 Hours"/>
    <s v="Helping female comedians get in their 10,000 Hours of practice!"/>
    <x v="3"/>
    <x v="84"/>
    <x v="2"/>
    <s v="US"/>
    <s v="USD"/>
    <x v="3071"/>
    <n v="1439221123"/>
    <x v="0"/>
    <x v="133"/>
    <b v="0"/>
    <x v="38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n v="1485903478"/>
    <x v="0"/>
    <x v="84"/>
    <b v="0"/>
    <x v="38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n v="1422328795"/>
    <x v="0"/>
    <x v="83"/>
    <b v="0"/>
    <x v="38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n v="1424452035"/>
    <x v="0"/>
    <x v="74"/>
    <b v="0"/>
    <x v="38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n v="1414456844"/>
    <x v="0"/>
    <x v="63"/>
    <b v="0"/>
    <x v="38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n v="1440130891"/>
    <x v="0"/>
    <x v="81"/>
    <b v="0"/>
    <x v="38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n v="1445033346"/>
    <x v="0"/>
    <x v="78"/>
    <b v="0"/>
    <x v="38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n v="1406986278"/>
    <x v="0"/>
    <x v="83"/>
    <b v="0"/>
    <x v="38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n v="1428340931"/>
    <x v="0"/>
    <x v="79"/>
    <b v="0"/>
    <x v="38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n v="1440969159"/>
    <x v="0"/>
    <x v="82"/>
    <b v="0"/>
    <x v="38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n v="1434643559"/>
    <x v="0"/>
    <x v="83"/>
    <b v="0"/>
    <x v="38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n v="1477107390"/>
    <x v="0"/>
    <x v="84"/>
    <b v="0"/>
    <x v="38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n v="1418046247"/>
    <x v="0"/>
    <x v="83"/>
    <b v="0"/>
    <x v="38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n v="1465304483"/>
    <x v="0"/>
    <x v="43"/>
    <b v="0"/>
    <x v="38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n v="1425325145"/>
    <x v="0"/>
    <x v="82"/>
    <b v="0"/>
    <x v="38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n v="1468622743"/>
    <x v="0"/>
    <x v="82"/>
    <b v="0"/>
    <x v="38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n v="1441723912"/>
    <x v="0"/>
    <x v="64"/>
    <b v="0"/>
    <x v="38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n v="1398980941"/>
    <x v="0"/>
    <x v="57"/>
    <b v="0"/>
    <x v="38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n v="1437591956"/>
    <x v="0"/>
    <x v="29"/>
    <b v="0"/>
    <x v="38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n v="1464827780"/>
    <x v="0"/>
    <x v="29"/>
    <b v="0"/>
    <x v="38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n v="1429559326"/>
    <x v="0"/>
    <x v="25"/>
    <b v="0"/>
    <x v="38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n v="1474027501"/>
    <x v="0"/>
    <x v="288"/>
    <b v="0"/>
    <x v="38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n v="1450724449"/>
    <x v="0"/>
    <x v="74"/>
    <b v="0"/>
    <x v="38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n v="1452659591"/>
    <x v="0"/>
    <x v="81"/>
    <b v="0"/>
    <x v="38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n v="1411224975"/>
    <x v="0"/>
    <x v="62"/>
    <b v="0"/>
    <x v="38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n v="1434445937"/>
    <x v="0"/>
    <x v="8"/>
    <b v="0"/>
    <x v="38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n v="1467619818"/>
    <x v="0"/>
    <x v="240"/>
    <b v="0"/>
    <x v="38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n v="1428896706"/>
    <x v="0"/>
    <x v="84"/>
    <b v="0"/>
    <x v="38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n v="1420235311"/>
    <x v="0"/>
    <x v="81"/>
    <b v="0"/>
    <x v="38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n v="1408986916"/>
    <x v="0"/>
    <x v="162"/>
    <b v="0"/>
    <x v="38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n v="1440497876"/>
    <x v="0"/>
    <x v="80"/>
    <b v="0"/>
    <x v="38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n v="1430767951"/>
    <x v="0"/>
    <x v="60"/>
    <b v="0"/>
    <x v="38"/>
    <n v="0.197625"/>
    <n v="272.58620689655174"/>
    <x v="1"/>
    <x v="38"/>
    <x v="3107"/>
    <x v="3101"/>
  </r>
  <r>
    <n v="3108"/>
    <s v="Funding a home for our Children's Theater"/>
    <s v="We need a permanent home for the theater!"/>
    <x v="63"/>
    <x v="375"/>
    <x v="2"/>
    <s v="US"/>
    <s v="USD"/>
    <x v="3102"/>
    <n v="1425053994"/>
    <x v="0"/>
    <x v="84"/>
    <b v="0"/>
    <x v="38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n v="1406170810"/>
    <x v="0"/>
    <x v="229"/>
    <b v="0"/>
    <x v="38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n v="1484009119"/>
    <x v="0"/>
    <x v="29"/>
    <b v="0"/>
    <x v="38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n v="1409753820"/>
    <x v="0"/>
    <x v="88"/>
    <b v="0"/>
    <x v="38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n v="1472784934"/>
    <x v="0"/>
    <x v="82"/>
    <b v="0"/>
    <x v="38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n v="1426699982"/>
    <x v="0"/>
    <x v="77"/>
    <b v="0"/>
    <x v="38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n v="1406128250"/>
    <x v="0"/>
    <x v="78"/>
    <b v="0"/>
    <x v="38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n v="1462531427"/>
    <x v="0"/>
    <x v="29"/>
    <b v="0"/>
    <x v="38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n v="1426681325"/>
    <x v="0"/>
    <x v="73"/>
    <b v="0"/>
    <x v="38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n v="1463648360"/>
    <x v="0"/>
    <x v="29"/>
    <b v="0"/>
    <x v="38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n v="1465832123"/>
    <x v="0"/>
    <x v="84"/>
    <b v="0"/>
    <x v="38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n v="1424826332"/>
    <x v="0"/>
    <x v="29"/>
    <b v="0"/>
    <x v="38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n v="1457303796"/>
    <x v="0"/>
    <x v="73"/>
    <b v="0"/>
    <x v="38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n v="1406564335"/>
    <x v="0"/>
    <x v="29"/>
    <b v="0"/>
    <x v="38"/>
    <n v="6.6666666666666671E-3"/>
    <n v="10"/>
    <x v="1"/>
    <x v="38"/>
    <x v="3121"/>
    <x v="3115"/>
  </r>
  <r>
    <n v="3122"/>
    <s v="be back soon (Canceled)"/>
    <s v="cancelled until further notice"/>
    <x v="212"/>
    <x v="851"/>
    <x v="1"/>
    <s v="US"/>
    <s v="USD"/>
    <x v="3116"/>
    <n v="1478298132"/>
    <x v="0"/>
    <x v="84"/>
    <b v="0"/>
    <x v="38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n v="1465516198"/>
    <x v="0"/>
    <x v="493"/>
    <b v="0"/>
    <x v="38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n v="1417718601"/>
    <x v="0"/>
    <x v="80"/>
    <b v="0"/>
    <x v="38"/>
    <n v="3.2499999999999997E-5"/>
    <n v="6.5"/>
    <x v="1"/>
    <x v="38"/>
    <x v="3124"/>
    <x v="3118"/>
  </r>
  <r>
    <n v="3125"/>
    <s v="N/A (Canceled)"/>
    <s v="N/A"/>
    <x v="86"/>
    <x v="117"/>
    <x v="1"/>
    <s v="US"/>
    <s v="USD"/>
    <x v="3119"/>
    <n v="1449550672"/>
    <x v="0"/>
    <x v="78"/>
    <b v="0"/>
    <x v="38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n v="1456532762"/>
    <x v="0"/>
    <x v="57"/>
    <b v="0"/>
    <x v="38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n v="1422650029"/>
    <x v="0"/>
    <x v="78"/>
    <b v="0"/>
    <x v="38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n v="1487101741"/>
    <x v="0"/>
    <x v="27"/>
    <b v="0"/>
    <x v="6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n v="1489090419"/>
    <x v="0"/>
    <x v="29"/>
    <b v="0"/>
    <x v="6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n v="1489504916"/>
    <x v="0"/>
    <x v="80"/>
    <b v="0"/>
    <x v="6"/>
    <n v="3.7499999999999999E-2"/>
    <n v="93.75"/>
    <x v="1"/>
    <x v="6"/>
    <x v="3130"/>
    <x v="3124"/>
  </r>
  <r>
    <n v="3131"/>
    <s v="SNAKE EYES"/>
    <s v="A Staged Reading of &quot;Snake Eyes,&quot; a new play by Alex Rafala"/>
    <x v="393"/>
    <x v="2043"/>
    <x v="3"/>
    <s v="US"/>
    <s v="USD"/>
    <x v="3125"/>
    <n v="1489067645"/>
    <x v="0"/>
    <x v="8"/>
    <b v="0"/>
    <x v="6"/>
    <n v="0.15731707317073171"/>
    <n v="53.75"/>
    <x v="1"/>
    <x v="6"/>
    <x v="3131"/>
    <x v="3125"/>
  </r>
  <r>
    <n v="3132"/>
    <s v="A Bite of a Snake Play"/>
    <s v="Smells Like Money, Drips Like Honey, Taste Like Mocha, Better Run AWAY"/>
    <x v="11"/>
    <x v="115"/>
    <x v="3"/>
    <s v="US"/>
    <s v="USD"/>
    <x v="3126"/>
    <n v="1487579060"/>
    <x v="0"/>
    <x v="29"/>
    <b v="0"/>
    <x v="6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n v="1487770434"/>
    <x v="0"/>
    <x v="38"/>
    <b v="0"/>
    <x v="6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n v="1488820619"/>
    <x v="0"/>
    <x v="8"/>
    <b v="0"/>
    <x v="6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n v="1489376321"/>
    <x v="0"/>
    <x v="63"/>
    <b v="0"/>
    <x v="6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n v="1487847954"/>
    <x v="0"/>
    <x v="19"/>
    <b v="0"/>
    <x v="6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n v="1489439669"/>
    <x v="0"/>
    <x v="29"/>
    <b v="0"/>
    <x v="6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n v="1489591807"/>
    <x v="0"/>
    <x v="78"/>
    <b v="0"/>
    <x v="6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n v="1487485760"/>
    <x v="0"/>
    <x v="79"/>
    <b v="0"/>
    <x v="6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n v="1488993303"/>
    <x v="0"/>
    <x v="80"/>
    <b v="0"/>
    <x v="6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n v="1488823488"/>
    <x v="0"/>
    <x v="22"/>
    <b v="0"/>
    <x v="6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n v="1487333939"/>
    <x v="0"/>
    <x v="83"/>
    <b v="0"/>
    <x v="6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n v="1489480556"/>
    <x v="0"/>
    <x v="78"/>
    <b v="0"/>
    <x v="6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n v="1488459307"/>
    <x v="0"/>
    <x v="209"/>
    <b v="0"/>
    <x v="6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n v="1485478734"/>
    <x v="0"/>
    <x v="78"/>
    <b v="0"/>
    <x v="6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n v="1488471766"/>
    <x v="0"/>
    <x v="8"/>
    <b v="0"/>
    <x v="6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n v="1411859755"/>
    <x v="1"/>
    <x v="496"/>
    <b v="1"/>
    <x v="6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n v="1410278284"/>
    <x v="1"/>
    <x v="7"/>
    <b v="1"/>
    <x v="6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n v="1352766300"/>
    <x v="1"/>
    <x v="20"/>
    <b v="1"/>
    <x v="6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n v="1288160403"/>
    <x v="1"/>
    <x v="201"/>
    <b v="1"/>
    <x v="6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n v="1407787774"/>
    <x v="1"/>
    <x v="69"/>
    <b v="1"/>
    <x v="6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n v="1380833367"/>
    <x v="1"/>
    <x v="85"/>
    <b v="1"/>
    <x v="6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n v="1301542937"/>
    <x v="1"/>
    <x v="198"/>
    <b v="1"/>
    <x v="6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n v="1330722058"/>
    <x v="1"/>
    <x v="252"/>
    <b v="1"/>
    <x v="6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n v="1353412725"/>
    <x v="1"/>
    <x v="177"/>
    <b v="1"/>
    <x v="6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n v="1335567144"/>
    <x v="1"/>
    <x v="30"/>
    <b v="1"/>
    <x v="6"/>
    <n v="1.0181818181818181"/>
    <n v="62.921348314606739"/>
    <x v="1"/>
    <x v="6"/>
    <x v="3156"/>
    <x v="3150"/>
  </r>
  <r>
    <n v="3157"/>
    <s v="Summer FourPlay"/>
    <s v="Four Directors.  Four One Acts.  Four Genres.  For You."/>
    <x v="23"/>
    <x v="74"/>
    <x v="0"/>
    <s v="US"/>
    <s v="USD"/>
    <x v="3151"/>
    <n v="1404932105"/>
    <x v="1"/>
    <x v="14"/>
    <b v="1"/>
    <x v="6"/>
    <n v="1.01"/>
    <n v="98.536585365853654"/>
    <x v="1"/>
    <x v="6"/>
    <x v="3157"/>
    <x v="3151"/>
  </r>
  <r>
    <n v="3158"/>
    <s v="Nursery Crimes"/>
    <s v="A 40s crime-noir play using nursery rhyme characters."/>
    <x v="10"/>
    <x v="2080"/>
    <x v="0"/>
    <s v="US"/>
    <s v="USD"/>
    <x v="3152"/>
    <n v="1371931752"/>
    <x v="1"/>
    <x v="50"/>
    <b v="1"/>
    <x v="6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x v="2081"/>
    <x v="0"/>
    <s v="US"/>
    <s v="USD"/>
    <x v="3153"/>
    <n v="1323221761"/>
    <x v="1"/>
    <x v="47"/>
    <b v="1"/>
    <x v="6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n v="1405923687"/>
    <x v="1"/>
    <x v="7"/>
    <b v="1"/>
    <x v="6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n v="1410785522"/>
    <x v="1"/>
    <x v="142"/>
    <b v="1"/>
    <x v="6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n v="1402331262"/>
    <x v="1"/>
    <x v="287"/>
    <b v="1"/>
    <x v="6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n v="1400263525"/>
    <x v="1"/>
    <x v="250"/>
    <b v="1"/>
    <x v="6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n v="1399490415"/>
    <x v="1"/>
    <x v="26"/>
    <b v="1"/>
    <x v="6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n v="1302493760"/>
    <x v="1"/>
    <x v="64"/>
    <b v="1"/>
    <x v="6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n v="1414514153"/>
    <x v="1"/>
    <x v="497"/>
    <b v="1"/>
    <x v="6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x v="2089"/>
    <x v="0"/>
    <s v="US"/>
    <s v="USD"/>
    <x v="3160"/>
    <n v="1405743181"/>
    <x v="1"/>
    <x v="165"/>
    <b v="1"/>
    <x v="6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n v="1399948353"/>
    <x v="1"/>
    <x v="42"/>
    <b v="1"/>
    <x v="6"/>
    <n v="1.242"/>
    <n v="50.901639344262293"/>
    <x v="1"/>
    <x v="6"/>
    <x v="3168"/>
    <x v="3161"/>
  </r>
  <r>
    <n v="3169"/>
    <s v="The Window"/>
    <s v="We're bringing The Window to the Cherry Lane Theater in January 2014."/>
    <x v="6"/>
    <x v="2091"/>
    <x v="0"/>
    <s v="US"/>
    <s v="USD"/>
    <x v="3162"/>
    <n v="1384364561"/>
    <x v="1"/>
    <x v="141"/>
    <b v="1"/>
    <x v="6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n v="1401414944"/>
    <x v="1"/>
    <x v="26"/>
    <b v="1"/>
    <x v="6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n v="1459953358"/>
    <x v="1"/>
    <x v="27"/>
    <b v="1"/>
    <x v="6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n v="1326648668"/>
    <x v="1"/>
    <x v="60"/>
    <b v="1"/>
    <x v="6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n v="1409173492"/>
    <x v="1"/>
    <x v="142"/>
    <b v="1"/>
    <x v="6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n v="1407789908"/>
    <x v="1"/>
    <x v="23"/>
    <b v="1"/>
    <x v="6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n v="1292793427"/>
    <x v="1"/>
    <x v="65"/>
    <b v="1"/>
    <x v="6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n v="1374531631"/>
    <x v="1"/>
    <x v="165"/>
    <b v="1"/>
    <x v="6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n v="1400774409"/>
    <x v="1"/>
    <x v="13"/>
    <b v="1"/>
    <x v="6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n v="1402929075"/>
    <x v="1"/>
    <x v="76"/>
    <b v="1"/>
    <x v="6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x v="2099"/>
    <x v="0"/>
    <s v="US"/>
    <s v="USD"/>
    <x v="3172"/>
    <n v="1365699071"/>
    <x v="1"/>
    <x v="95"/>
    <b v="1"/>
    <x v="6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n v="1400666049"/>
    <x v="1"/>
    <x v="43"/>
    <b v="1"/>
    <x v="6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n v="1400570787"/>
    <x v="1"/>
    <x v="41"/>
    <b v="1"/>
    <x v="6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n v="1323211621"/>
    <x v="1"/>
    <x v="299"/>
    <b v="1"/>
    <x v="6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n v="1375729469"/>
    <x v="1"/>
    <x v="32"/>
    <b v="1"/>
    <x v="6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n v="1401666631"/>
    <x v="1"/>
    <x v="67"/>
    <b v="1"/>
    <x v="6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n v="1404948441"/>
    <x v="1"/>
    <x v="54"/>
    <b v="1"/>
    <x v="6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n v="1408313438"/>
    <x v="1"/>
    <x v="16"/>
    <b v="1"/>
    <x v="6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n v="1405439973"/>
    <x v="1"/>
    <x v="138"/>
    <b v="1"/>
    <x v="6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n v="1432115902"/>
    <x v="0"/>
    <x v="82"/>
    <b v="0"/>
    <x v="40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n v="1429863532"/>
    <x v="0"/>
    <x v="10"/>
    <b v="0"/>
    <x v="40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n v="1478662675"/>
    <x v="0"/>
    <x v="78"/>
    <b v="0"/>
    <x v="40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n v="1466186869"/>
    <x v="0"/>
    <x v="80"/>
    <b v="0"/>
    <x v="40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n v="1421274859"/>
    <x v="0"/>
    <x v="22"/>
    <b v="0"/>
    <x v="40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n v="1420586056"/>
    <x v="0"/>
    <x v="54"/>
    <b v="0"/>
    <x v="40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n v="1435368598"/>
    <x v="0"/>
    <x v="78"/>
    <b v="0"/>
    <x v="40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n v="1421158542"/>
    <x v="0"/>
    <x v="70"/>
    <b v="0"/>
    <x v="40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n v="1433254875"/>
    <x v="0"/>
    <x v="79"/>
    <b v="0"/>
    <x v="40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n v="1420458618"/>
    <x v="0"/>
    <x v="80"/>
    <b v="0"/>
    <x v="40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n v="1420798277"/>
    <x v="0"/>
    <x v="83"/>
    <b v="0"/>
    <x v="40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n v="1407435418"/>
    <x v="0"/>
    <x v="28"/>
    <b v="0"/>
    <x v="40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n v="1459410101"/>
    <x v="0"/>
    <x v="29"/>
    <b v="0"/>
    <x v="40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n v="1407695077"/>
    <x v="0"/>
    <x v="84"/>
    <b v="0"/>
    <x v="40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n v="1445027346"/>
    <x v="0"/>
    <x v="20"/>
    <b v="0"/>
    <x v="40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n v="1440632622"/>
    <x v="0"/>
    <x v="79"/>
    <b v="0"/>
    <x v="40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n v="1434558479"/>
    <x v="0"/>
    <x v="78"/>
    <b v="0"/>
    <x v="40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n v="1427878772"/>
    <x v="0"/>
    <x v="8"/>
    <b v="0"/>
    <x v="40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n v="1440052651"/>
    <x v="0"/>
    <x v="78"/>
    <b v="0"/>
    <x v="40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n v="1424587207"/>
    <x v="0"/>
    <x v="17"/>
    <b v="0"/>
    <x v="40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n v="1404743477"/>
    <x v="1"/>
    <x v="141"/>
    <b v="1"/>
    <x v="6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n v="1400512658"/>
    <x v="1"/>
    <x v="334"/>
    <b v="1"/>
    <x v="6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n v="1334442519"/>
    <x v="1"/>
    <x v="65"/>
    <b v="1"/>
    <x v="6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n v="1405346680"/>
    <x v="1"/>
    <x v="498"/>
    <b v="1"/>
    <x v="6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x v="23"/>
    <x v="2111"/>
    <x v="0"/>
    <s v="US"/>
    <s v="USD"/>
    <x v="3205"/>
    <n v="1404932751"/>
    <x v="1"/>
    <x v="225"/>
    <b v="1"/>
    <x v="6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n v="1434478759"/>
    <x v="1"/>
    <x v="5"/>
    <b v="1"/>
    <x v="6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n v="1448823673"/>
    <x v="1"/>
    <x v="248"/>
    <b v="1"/>
    <x v="6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n v="1438617471"/>
    <x v="1"/>
    <x v="179"/>
    <b v="1"/>
    <x v="6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n v="1433934371"/>
    <x v="1"/>
    <x v="2"/>
    <b v="1"/>
    <x v="6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n v="1475672784"/>
    <x v="1"/>
    <x v="201"/>
    <b v="1"/>
    <x v="6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n v="1417132986"/>
    <x v="1"/>
    <x v="192"/>
    <b v="1"/>
    <x v="6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n v="1424043347"/>
    <x v="1"/>
    <x v="46"/>
    <b v="1"/>
    <x v="6"/>
    <n v="1.0011000000000001"/>
    <n v="168.25210084033614"/>
    <x v="1"/>
    <x v="6"/>
    <x v="3219"/>
    <x v="3212"/>
  </r>
  <r>
    <n v="3220"/>
    <s v="Burners"/>
    <s v="A sci-fi thriller for the stage opening March 10 in Los Angeles."/>
    <x v="36"/>
    <x v="2117"/>
    <x v="0"/>
    <s v="US"/>
    <s v="USD"/>
    <x v="3213"/>
    <n v="1486411204"/>
    <x v="1"/>
    <x v="211"/>
    <b v="1"/>
    <x v="6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n v="1433090603"/>
    <x v="1"/>
    <x v="116"/>
    <b v="1"/>
    <x v="6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n v="1443016697"/>
    <x v="1"/>
    <x v="87"/>
    <b v="1"/>
    <x v="6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n v="1437508976"/>
    <x v="1"/>
    <x v="142"/>
    <b v="1"/>
    <x v="6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n v="1479932713"/>
    <x v="1"/>
    <x v="499"/>
    <b v="1"/>
    <x v="6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n v="1463145938"/>
    <x v="1"/>
    <x v="70"/>
    <b v="1"/>
    <x v="6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n v="1443621612"/>
    <x v="1"/>
    <x v="64"/>
    <b v="1"/>
    <x v="6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n v="1482095436"/>
    <x v="0"/>
    <x v="209"/>
    <b v="1"/>
    <x v="6"/>
    <n v="1.25"/>
    <n v="50"/>
    <x v="1"/>
    <x v="6"/>
    <x v="3227"/>
    <x v="3220"/>
  </r>
  <r>
    <n v="3228"/>
    <s v="Hear Me Roar: A Season of Powerful Women"/>
    <s v="A Season of Powerful Women. A Season of Defiance."/>
    <x v="39"/>
    <x v="2123"/>
    <x v="0"/>
    <s v="US"/>
    <s v="USD"/>
    <x v="3221"/>
    <n v="1447606884"/>
    <x v="1"/>
    <x v="77"/>
    <b v="1"/>
    <x v="6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n v="1413874798"/>
    <x v="1"/>
    <x v="91"/>
    <b v="1"/>
    <x v="6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n v="1410840126"/>
    <x v="1"/>
    <x v="77"/>
    <b v="1"/>
    <x v="6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n v="1458254347"/>
    <x v="0"/>
    <x v="33"/>
    <b v="1"/>
    <x v="6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n v="1459711917"/>
    <x v="1"/>
    <x v="55"/>
    <b v="1"/>
    <x v="6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n v="1485890355"/>
    <x v="0"/>
    <x v="42"/>
    <b v="1"/>
    <x v="6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n v="1483124208"/>
    <x v="0"/>
    <x v="248"/>
    <b v="1"/>
    <x v="6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n v="1464769251"/>
    <x v="1"/>
    <x v="331"/>
    <b v="1"/>
    <x v="6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n v="1480370433"/>
    <x v="0"/>
    <x v="238"/>
    <b v="1"/>
    <x v="6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n v="1441452184"/>
    <x v="1"/>
    <x v="314"/>
    <b v="1"/>
    <x v="6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n v="1433160898"/>
    <x v="1"/>
    <x v="1"/>
    <b v="1"/>
    <x v="6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n v="1443665293"/>
    <x v="1"/>
    <x v="201"/>
    <b v="1"/>
    <x v="6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n v="1484843948"/>
    <x v="0"/>
    <x v="69"/>
    <b v="1"/>
    <x v="6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n v="1410421670"/>
    <x v="1"/>
    <x v="157"/>
    <b v="1"/>
    <x v="6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n v="1408558092"/>
    <x v="1"/>
    <x v="275"/>
    <b v="1"/>
    <x v="6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n v="1442283562"/>
    <x v="1"/>
    <x v="26"/>
    <b v="1"/>
    <x v="6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n v="1478018382"/>
    <x v="0"/>
    <x v="50"/>
    <b v="1"/>
    <x v="6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n v="1431354258"/>
    <x v="0"/>
    <x v="500"/>
    <b v="1"/>
    <x v="6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n v="1439551200"/>
    <x v="1"/>
    <x v="189"/>
    <b v="1"/>
    <x v="6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n v="1434104712"/>
    <x v="1"/>
    <x v="7"/>
    <b v="1"/>
    <x v="6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x v="2142"/>
    <x v="0"/>
    <s v="US"/>
    <s v="USD"/>
    <x v="3240"/>
    <n v="1425590357"/>
    <x v="1"/>
    <x v="452"/>
    <b v="1"/>
    <x v="6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n v="1432230914"/>
    <x v="1"/>
    <x v="106"/>
    <b v="1"/>
    <x v="6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n v="1412617724"/>
    <x v="1"/>
    <x v="496"/>
    <b v="1"/>
    <x v="6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n v="1432315966"/>
    <x v="1"/>
    <x v="9"/>
    <b v="1"/>
    <x v="6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x v="268"/>
    <x v="2145"/>
    <x v="0"/>
    <s v="GB"/>
    <s v="GBP"/>
    <x v="3244"/>
    <n v="1470655240"/>
    <x v="1"/>
    <x v="133"/>
    <b v="1"/>
    <x v="6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n v="1471701028"/>
    <x v="1"/>
    <x v="248"/>
    <b v="1"/>
    <x v="6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n v="1424743409"/>
    <x v="1"/>
    <x v="153"/>
    <b v="1"/>
    <x v="6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n v="1410114375"/>
    <x v="1"/>
    <x v="59"/>
    <b v="1"/>
    <x v="6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n v="1432129577"/>
    <x v="1"/>
    <x v="282"/>
    <b v="1"/>
    <x v="6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n v="1485177952"/>
    <x v="0"/>
    <x v="14"/>
    <b v="1"/>
    <x v="6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n v="1418159861"/>
    <x v="1"/>
    <x v="11"/>
    <b v="1"/>
    <x v="6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n v="1472753745"/>
    <x v="1"/>
    <x v="174"/>
    <b v="1"/>
    <x v="6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n v="1445875718"/>
    <x v="1"/>
    <x v="196"/>
    <b v="1"/>
    <x v="6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n v="1434475476"/>
    <x v="1"/>
    <x v="72"/>
    <b v="1"/>
    <x v="6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n v="1416555262"/>
    <x v="1"/>
    <x v="179"/>
    <b v="1"/>
    <x v="6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n v="1444220588"/>
    <x v="1"/>
    <x v="32"/>
    <b v="1"/>
    <x v="6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x v="2156"/>
    <x v="0"/>
    <s v="US"/>
    <s v="USD"/>
    <x v="3256"/>
    <n v="1421089938"/>
    <x v="1"/>
    <x v="72"/>
    <b v="1"/>
    <x v="6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n v="1446570315"/>
    <x v="1"/>
    <x v="287"/>
    <b v="1"/>
    <x v="6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n v="1431435122"/>
    <x v="1"/>
    <x v="430"/>
    <b v="1"/>
    <x v="6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n v="1434564660"/>
    <x v="1"/>
    <x v="449"/>
    <b v="1"/>
    <x v="6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n v="1470692528"/>
    <x v="1"/>
    <x v="288"/>
    <b v="1"/>
    <x v="6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n v="1431509397"/>
    <x v="1"/>
    <x v="16"/>
    <b v="1"/>
    <x v="6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n v="1434113265"/>
    <x v="1"/>
    <x v="209"/>
    <b v="1"/>
    <x v="6"/>
    <n v="1.0166666666666666"/>
    <n v="61"/>
    <x v="1"/>
    <x v="6"/>
    <x v="3270"/>
    <x v="3262"/>
  </r>
  <r>
    <n v="3271"/>
    <s v="Saxon Court at Southwark Playhouse"/>
    <s v="A razor sharp satire to darken your Christmas."/>
    <x v="15"/>
    <x v="2161"/>
    <x v="0"/>
    <s v="GB"/>
    <s v="GBP"/>
    <x v="3263"/>
    <n v="1412332175"/>
    <x v="1"/>
    <x v="13"/>
    <b v="1"/>
    <x v="6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n v="1444219209"/>
    <x v="1"/>
    <x v="108"/>
    <b v="1"/>
    <x v="6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n v="1472498042"/>
    <x v="1"/>
    <x v="64"/>
    <b v="1"/>
    <x v="6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n v="1454259272"/>
    <x v="1"/>
    <x v="172"/>
    <b v="1"/>
    <x v="6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n v="1421183271"/>
    <x v="1"/>
    <x v="8"/>
    <b v="1"/>
    <x v="6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n v="1456526879"/>
    <x v="1"/>
    <x v="61"/>
    <b v="1"/>
    <x v="6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n v="1413735806"/>
    <x v="1"/>
    <x v="61"/>
    <b v="1"/>
    <x v="6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n v="1430425303"/>
    <x v="1"/>
    <x v="69"/>
    <b v="1"/>
    <x v="6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n v="1456885659"/>
    <x v="0"/>
    <x v="287"/>
    <b v="1"/>
    <x v="6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n v="1430158198"/>
    <x v="0"/>
    <x v="209"/>
    <b v="1"/>
    <x v="6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n v="1438561705"/>
    <x v="0"/>
    <x v="5"/>
    <b v="1"/>
    <x v="6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n v="1458103188"/>
    <x v="0"/>
    <x v="186"/>
    <b v="1"/>
    <x v="6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n v="1452448298"/>
    <x v="0"/>
    <x v="5"/>
    <b v="1"/>
    <x v="6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n v="1452546853"/>
    <x v="0"/>
    <x v="41"/>
    <b v="1"/>
    <x v="6"/>
    <n v="1.016"/>
    <n v="203.2"/>
    <x v="1"/>
    <x v="6"/>
    <x v="3284"/>
    <x v="3276"/>
  </r>
  <r>
    <n v="3285"/>
    <s v="By Morning"/>
    <s v="A new play by Matthew Gasda"/>
    <x v="402"/>
    <x v="2173"/>
    <x v="0"/>
    <s v="US"/>
    <s v="USD"/>
    <x v="3277"/>
    <n v="1485556626"/>
    <x v="0"/>
    <x v="75"/>
    <b v="1"/>
    <x v="6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n v="1468699782"/>
    <x v="0"/>
    <x v="259"/>
    <b v="1"/>
    <x v="6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n v="1446573628"/>
    <x v="0"/>
    <x v="69"/>
    <b v="1"/>
    <x v="6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n v="1463337315"/>
    <x v="0"/>
    <x v="447"/>
    <b v="1"/>
    <x v="6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n v="1485161402"/>
    <x v="0"/>
    <x v="20"/>
    <b v="1"/>
    <x v="6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n v="1486642891"/>
    <x v="0"/>
    <x v="250"/>
    <b v="1"/>
    <x v="6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n v="1439743900"/>
    <x v="0"/>
    <x v="25"/>
    <b v="1"/>
    <x v="6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n v="1444069748"/>
    <x v="0"/>
    <x v="41"/>
    <b v="1"/>
    <x v="6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n v="1486030352"/>
    <x v="0"/>
    <x v="110"/>
    <b v="1"/>
    <x v="6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n v="1431867554"/>
    <x v="0"/>
    <x v="54"/>
    <b v="1"/>
    <x v="6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n v="1472294229"/>
    <x v="0"/>
    <x v="74"/>
    <b v="1"/>
    <x v="6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n v="1446401372"/>
    <x v="0"/>
    <x v="5"/>
    <b v="1"/>
    <x v="6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n v="1436380256"/>
    <x v="0"/>
    <x v="34"/>
    <b v="1"/>
    <x v="6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n v="1440370768"/>
    <x v="0"/>
    <x v="250"/>
    <b v="1"/>
    <x v="6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n v="1442268063"/>
    <x v="0"/>
    <x v="287"/>
    <b v="1"/>
    <x v="6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n v="1428515462"/>
    <x v="0"/>
    <x v="106"/>
    <b v="1"/>
    <x v="6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n v="1466185176"/>
    <x v="0"/>
    <x v="16"/>
    <b v="1"/>
    <x v="6"/>
    <n v="1.3346666666666667"/>
    <n v="57.2"/>
    <x v="1"/>
    <x v="6"/>
    <x v="3301"/>
    <x v="3293"/>
  </r>
  <r>
    <n v="3302"/>
    <s v="El muro de BorÃ­s KiÃ©n"/>
    <s v="FilosofÃ­a de los anÃ³nimos"/>
    <x v="33"/>
    <x v="2186"/>
    <x v="0"/>
    <s v="ES"/>
    <s v="EUR"/>
    <x v="3294"/>
    <n v="1478507176"/>
    <x v="0"/>
    <x v="133"/>
    <b v="1"/>
    <x v="6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n v="1424533084"/>
    <x v="0"/>
    <x v="2"/>
    <b v="1"/>
    <x v="6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n v="1479826752"/>
    <x v="0"/>
    <x v="489"/>
    <b v="1"/>
    <x v="6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n v="1435782748"/>
    <x v="0"/>
    <x v="9"/>
    <b v="1"/>
    <x v="6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n v="1462252542"/>
    <x v="0"/>
    <x v="241"/>
    <b v="1"/>
    <x v="6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n v="1460683339"/>
    <x v="0"/>
    <x v="9"/>
    <b v="1"/>
    <x v="6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n v="1458766965"/>
    <x v="0"/>
    <x v="7"/>
    <b v="1"/>
    <x v="6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x v="18"/>
    <x v="2191"/>
    <x v="0"/>
    <s v="GB"/>
    <s v="GBP"/>
    <x v="3301"/>
    <n v="1473953778"/>
    <x v="0"/>
    <x v="162"/>
    <b v="1"/>
    <x v="6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n v="1441577825"/>
    <x v="0"/>
    <x v="162"/>
    <b v="1"/>
    <x v="6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n v="1442473210"/>
    <x v="0"/>
    <x v="43"/>
    <b v="1"/>
    <x v="6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n v="1477077946"/>
    <x v="0"/>
    <x v="14"/>
    <b v="1"/>
    <x v="6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n v="1452664317"/>
    <x v="0"/>
    <x v="60"/>
    <b v="1"/>
    <x v="6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n v="1428733511"/>
    <x v="0"/>
    <x v="6"/>
    <b v="1"/>
    <x v="6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n v="1459927041"/>
    <x v="0"/>
    <x v="30"/>
    <b v="1"/>
    <x v="6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n v="1404680075"/>
    <x v="0"/>
    <x v="207"/>
    <b v="1"/>
    <x v="6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n v="1462755424"/>
    <x v="0"/>
    <x v="59"/>
    <b v="1"/>
    <x v="6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x v="2197"/>
    <x v="0"/>
    <s v="CA"/>
    <s v="CAD"/>
    <x v="3310"/>
    <n v="1456902893"/>
    <x v="0"/>
    <x v="58"/>
    <b v="1"/>
    <x v="6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n v="1418824986"/>
    <x v="0"/>
    <x v="38"/>
    <b v="1"/>
    <x v="6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n v="1463965557"/>
    <x v="0"/>
    <x v="44"/>
    <b v="1"/>
    <x v="6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n v="1412216665"/>
    <x v="0"/>
    <x v="41"/>
    <b v="1"/>
    <x v="6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n v="1464653696"/>
    <x v="0"/>
    <x v="23"/>
    <b v="1"/>
    <x v="6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n v="1472201208"/>
    <x v="0"/>
    <x v="72"/>
    <b v="1"/>
    <x v="6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n v="1463925590"/>
    <x v="0"/>
    <x v="73"/>
    <b v="1"/>
    <x v="6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n v="1425235877"/>
    <x v="0"/>
    <x v="41"/>
    <b v="1"/>
    <x v="6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n v="1423242505"/>
    <x v="0"/>
    <x v="7"/>
    <b v="1"/>
    <x v="6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n v="1460105966"/>
    <x v="0"/>
    <x v="51"/>
    <b v="1"/>
    <x v="6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n v="1404308883"/>
    <x v="0"/>
    <x v="82"/>
    <b v="1"/>
    <x v="6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n v="1405583108"/>
    <x v="0"/>
    <x v="55"/>
    <b v="1"/>
    <x v="6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n v="1425331068"/>
    <x v="0"/>
    <x v="50"/>
    <b v="1"/>
    <x v="6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n v="1441125886"/>
    <x v="0"/>
    <x v="71"/>
    <b v="1"/>
    <x v="6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n v="1403210330"/>
    <x v="0"/>
    <x v="183"/>
    <b v="1"/>
    <x v="6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n v="1432484080"/>
    <x v="0"/>
    <x v="112"/>
    <b v="1"/>
    <x v="6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n v="1435667422"/>
    <x v="0"/>
    <x v="67"/>
    <b v="1"/>
    <x v="6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n v="1404749446"/>
    <x v="0"/>
    <x v="287"/>
    <b v="1"/>
    <x v="6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n v="1457429646"/>
    <x v="0"/>
    <x v="82"/>
    <b v="1"/>
    <x v="6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n v="1411109167"/>
    <x v="0"/>
    <x v="69"/>
    <b v="1"/>
    <x v="6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x v="2211"/>
    <x v="0"/>
    <s v="US"/>
    <s v="USD"/>
    <x v="3330"/>
    <n v="1486129680"/>
    <x v="0"/>
    <x v="300"/>
    <b v="1"/>
    <x v="6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n v="1467129518"/>
    <x v="0"/>
    <x v="5"/>
    <b v="1"/>
    <x v="6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n v="1478906554"/>
    <x v="0"/>
    <x v="44"/>
    <b v="1"/>
    <x v="6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n v="1463771421"/>
    <x v="0"/>
    <x v="33"/>
    <b v="1"/>
    <x v="6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n v="1425020810"/>
    <x v="0"/>
    <x v="76"/>
    <b v="1"/>
    <x v="6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n v="1458770384"/>
    <x v="0"/>
    <x v="23"/>
    <b v="1"/>
    <x v="6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n v="1406782093"/>
    <x v="0"/>
    <x v="244"/>
    <b v="1"/>
    <x v="6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n v="1424226768"/>
    <x v="0"/>
    <x v="62"/>
    <b v="1"/>
    <x v="6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n v="1424306110"/>
    <x v="0"/>
    <x v="59"/>
    <b v="1"/>
    <x v="6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n v="1461503654"/>
    <x v="0"/>
    <x v="19"/>
    <b v="1"/>
    <x v="6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n v="1459949080"/>
    <x v="0"/>
    <x v="1"/>
    <b v="1"/>
    <x v="6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n v="1463971172"/>
    <x v="0"/>
    <x v="25"/>
    <b v="1"/>
    <x v="6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n v="1445791811"/>
    <x v="0"/>
    <x v="13"/>
    <b v="1"/>
    <x v="6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n v="1402910965"/>
    <x v="0"/>
    <x v="241"/>
    <b v="1"/>
    <x v="6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n v="1462492178"/>
    <x v="0"/>
    <x v="16"/>
    <b v="1"/>
    <x v="6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n v="1461061350"/>
    <x v="0"/>
    <x v="34"/>
    <b v="1"/>
    <x v="6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n v="1443029206"/>
    <x v="0"/>
    <x v="165"/>
    <b v="1"/>
    <x v="6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n v="1461941527"/>
    <x v="0"/>
    <x v="41"/>
    <b v="1"/>
    <x v="6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n v="1466019272"/>
    <x v="0"/>
    <x v="74"/>
    <b v="1"/>
    <x v="6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n v="1404295310"/>
    <x v="0"/>
    <x v="64"/>
    <b v="1"/>
    <x v="6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n v="1413790079"/>
    <x v="0"/>
    <x v="372"/>
    <b v="1"/>
    <x v="6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n v="1484097734"/>
    <x v="0"/>
    <x v="23"/>
    <b v="1"/>
    <x v="6"/>
    <n v="1.0625"/>
    <n v="184.78260869565219"/>
    <x v="1"/>
    <x v="6"/>
    <x v="3359"/>
    <x v="3351"/>
  </r>
  <r>
    <n v="3360"/>
    <s v="Pretty Butch"/>
    <s v="World Premiere, an M1 Singapore Fringe Festival 2017 commission."/>
    <x v="7"/>
    <x v="2225"/>
    <x v="0"/>
    <s v="SG"/>
    <s v="SGD"/>
    <x v="3352"/>
    <n v="1479866343"/>
    <x v="0"/>
    <x v="250"/>
    <b v="1"/>
    <x v="6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n v="1408062990"/>
    <x v="0"/>
    <x v="32"/>
    <b v="1"/>
    <x v="6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n v="1424484717"/>
    <x v="0"/>
    <x v="9"/>
    <b v="1"/>
    <x v="6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n v="1406831445"/>
    <x v="0"/>
    <x v="55"/>
    <b v="1"/>
    <x v="6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n v="1456183649"/>
    <x v="0"/>
    <x v="250"/>
    <b v="1"/>
    <x v="6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n v="1447381592"/>
    <x v="0"/>
    <x v="83"/>
    <b v="1"/>
    <x v="6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n v="1428889037"/>
    <x v="0"/>
    <x v="59"/>
    <b v="1"/>
    <x v="6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n v="1436307894"/>
    <x v="0"/>
    <x v="209"/>
    <b v="1"/>
    <x v="6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n v="1416977259"/>
    <x v="0"/>
    <x v="23"/>
    <b v="1"/>
    <x v="6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n v="1479257980"/>
    <x v="0"/>
    <x v="241"/>
    <b v="1"/>
    <x v="6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n v="1479283285"/>
    <x v="0"/>
    <x v="55"/>
    <b v="1"/>
    <x v="6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n v="1446670765"/>
    <x v="0"/>
    <x v="82"/>
    <b v="1"/>
    <x v="6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n v="1407157756"/>
    <x v="0"/>
    <x v="74"/>
    <b v="1"/>
    <x v="6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n v="1435177840"/>
    <x v="0"/>
    <x v="209"/>
    <b v="1"/>
    <x v="6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n v="1443461616"/>
    <x v="0"/>
    <x v="47"/>
    <b v="1"/>
    <x v="6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n v="1399387173"/>
    <x v="0"/>
    <x v="57"/>
    <b v="1"/>
    <x v="6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n v="1424796594"/>
    <x v="0"/>
    <x v="10"/>
    <b v="1"/>
    <x v="6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n v="1424280899"/>
    <x v="0"/>
    <x v="99"/>
    <b v="1"/>
    <x v="6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n v="1407400306"/>
    <x v="0"/>
    <x v="64"/>
    <b v="1"/>
    <x v="6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n v="1439122800"/>
    <x v="0"/>
    <x v="44"/>
    <b v="1"/>
    <x v="6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n v="1414277578"/>
    <x v="0"/>
    <x v="33"/>
    <b v="1"/>
    <x v="6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n v="1423455983"/>
    <x v="0"/>
    <x v="53"/>
    <b v="1"/>
    <x v="6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n v="1467973256"/>
    <x v="0"/>
    <x v="67"/>
    <b v="1"/>
    <x v="6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n v="1464979620"/>
    <x v="0"/>
    <x v="209"/>
    <b v="1"/>
    <x v="6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n v="1444874768"/>
    <x v="0"/>
    <x v="31"/>
    <b v="1"/>
    <x v="6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n v="1415652552"/>
    <x v="0"/>
    <x v="41"/>
    <b v="1"/>
    <x v="6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n v="1415028506"/>
    <x v="0"/>
    <x v="14"/>
    <b v="1"/>
    <x v="6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n v="1415125088"/>
    <x v="0"/>
    <x v="2"/>
    <b v="1"/>
    <x v="6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n v="1432033441"/>
    <x v="0"/>
    <x v="43"/>
    <b v="1"/>
    <x v="6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n v="1462368682"/>
    <x v="0"/>
    <x v="95"/>
    <b v="1"/>
    <x v="6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n v="1403721345"/>
    <x v="0"/>
    <x v="19"/>
    <b v="1"/>
    <x v="6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n v="1404997548"/>
    <x v="0"/>
    <x v="59"/>
    <b v="1"/>
    <x v="6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n v="1458245855"/>
    <x v="0"/>
    <x v="8"/>
    <b v="1"/>
    <x v="6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n v="1413065230"/>
    <x v="0"/>
    <x v="34"/>
    <b v="1"/>
    <x v="6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n v="1403878645"/>
    <x v="0"/>
    <x v="74"/>
    <b v="1"/>
    <x v="6"/>
    <n v="1.4236363636363636"/>
    <n v="29"/>
    <x v="1"/>
    <x v="6"/>
    <x v="3394"/>
    <x v="3384"/>
  </r>
  <r>
    <n v="3395"/>
    <s v="MIRAMAR"/>
    <s v="Miramar is a a darkly funny play exploring what it is we call â€˜homeâ€™."/>
    <x v="2"/>
    <x v="1622"/>
    <x v="0"/>
    <s v="GB"/>
    <s v="GBP"/>
    <x v="3385"/>
    <n v="1431795944"/>
    <x v="0"/>
    <x v="44"/>
    <b v="1"/>
    <x v="6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n v="1399286589"/>
    <x v="0"/>
    <x v="33"/>
    <b v="1"/>
    <x v="6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n v="1452338929"/>
    <x v="0"/>
    <x v="54"/>
    <b v="1"/>
    <x v="6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n v="1414605776"/>
    <x v="0"/>
    <x v="71"/>
    <b v="1"/>
    <x v="6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n v="1421964325"/>
    <x v="0"/>
    <x v="67"/>
    <b v="1"/>
    <x v="6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n v="1405378414"/>
    <x v="0"/>
    <x v="268"/>
    <b v="1"/>
    <x v="6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n v="1436376146"/>
    <x v="0"/>
    <x v="36"/>
    <b v="1"/>
    <x v="6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n v="1444747843"/>
    <x v="0"/>
    <x v="111"/>
    <b v="1"/>
    <x v="6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n v="1432638324"/>
    <x v="0"/>
    <x v="57"/>
    <b v="1"/>
    <x v="6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n v="1432814702"/>
    <x v="0"/>
    <x v="83"/>
    <b v="1"/>
    <x v="6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n v="1455063886"/>
    <x v="0"/>
    <x v="57"/>
    <b v="1"/>
    <x v="6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n v="1401623376"/>
    <x v="0"/>
    <x v="110"/>
    <b v="1"/>
    <x v="6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n v="1402049289"/>
    <x v="0"/>
    <x v="85"/>
    <b v="1"/>
    <x v="6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n v="1403135304"/>
    <x v="0"/>
    <x v="59"/>
    <b v="1"/>
    <x v="6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n v="1466710358"/>
    <x v="0"/>
    <x v="64"/>
    <b v="1"/>
    <x v="6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n v="1462841990"/>
    <x v="0"/>
    <x v="244"/>
    <b v="1"/>
    <x v="6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n v="1442536372"/>
    <x v="0"/>
    <x v="76"/>
    <b v="1"/>
    <x v="6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n v="1409266862"/>
    <x v="0"/>
    <x v="55"/>
    <b v="1"/>
    <x v="6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n v="1424280938"/>
    <x v="0"/>
    <x v="25"/>
    <b v="1"/>
    <x v="6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n v="1478030325"/>
    <x v="0"/>
    <x v="34"/>
    <b v="1"/>
    <x v="6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n v="1459999656"/>
    <x v="0"/>
    <x v="82"/>
    <b v="1"/>
    <x v="6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n v="1427363645"/>
    <x v="0"/>
    <x v="209"/>
    <b v="1"/>
    <x v="6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n v="1410558948"/>
    <x v="0"/>
    <x v="43"/>
    <b v="1"/>
    <x v="6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n v="1398283307"/>
    <x v="0"/>
    <x v="66"/>
    <b v="1"/>
    <x v="6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n v="1458416585"/>
    <x v="0"/>
    <x v="67"/>
    <b v="1"/>
    <x v="6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n v="1454638202"/>
    <x v="0"/>
    <x v="69"/>
    <b v="1"/>
    <x v="6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n v="1422903563"/>
    <x v="0"/>
    <x v="15"/>
    <b v="1"/>
    <x v="6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n v="1447594176"/>
    <x v="0"/>
    <x v="67"/>
    <b v="1"/>
    <x v="6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n v="1427320341"/>
    <x v="0"/>
    <x v="73"/>
    <b v="1"/>
    <x v="6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n v="1421252084"/>
    <x v="0"/>
    <x v="88"/>
    <b v="1"/>
    <x v="6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n v="1409669336"/>
    <x v="0"/>
    <x v="201"/>
    <b v="1"/>
    <x v="6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n v="1409620903"/>
    <x v="0"/>
    <x v="45"/>
    <b v="1"/>
    <x v="6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n v="1401722952"/>
    <x v="0"/>
    <x v="60"/>
    <b v="1"/>
    <x v="6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n v="1422983847"/>
    <x v="0"/>
    <x v="13"/>
    <b v="1"/>
    <x v="6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n v="1476837061"/>
    <x v="0"/>
    <x v="8"/>
    <b v="1"/>
    <x v="6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n v="1404168101"/>
    <x v="0"/>
    <x v="250"/>
    <b v="1"/>
    <x v="6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n v="1405791153"/>
    <x v="0"/>
    <x v="64"/>
    <b v="1"/>
    <x v="6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n v="1452520614"/>
    <x v="0"/>
    <x v="288"/>
    <b v="1"/>
    <x v="6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x v="2272"/>
    <x v="0"/>
    <s v="US"/>
    <s v="USD"/>
    <x v="3421"/>
    <n v="1400290255"/>
    <x v="0"/>
    <x v="26"/>
    <b v="1"/>
    <x v="6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n v="1402391269"/>
    <x v="0"/>
    <x v="129"/>
    <b v="1"/>
    <x v="6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n v="1469112493"/>
    <x v="0"/>
    <x v="10"/>
    <b v="1"/>
    <x v="6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n v="1406811593"/>
    <x v="0"/>
    <x v="77"/>
    <b v="1"/>
    <x v="6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n v="1437411820"/>
    <x v="0"/>
    <x v="17"/>
    <b v="1"/>
    <x v="6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n v="1428358567"/>
    <x v="0"/>
    <x v="25"/>
    <b v="1"/>
    <x v="6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n v="1452030730"/>
    <x v="0"/>
    <x v="59"/>
    <b v="1"/>
    <x v="6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n v="1403146628"/>
    <x v="0"/>
    <x v="141"/>
    <b v="1"/>
    <x v="6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n v="1445077121"/>
    <x v="0"/>
    <x v="68"/>
    <b v="1"/>
    <x v="6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n v="1430424672"/>
    <x v="0"/>
    <x v="22"/>
    <b v="1"/>
    <x v="6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n v="1407674146"/>
    <x v="0"/>
    <x v="43"/>
    <b v="1"/>
    <x v="6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n v="1464677986"/>
    <x v="0"/>
    <x v="9"/>
    <b v="1"/>
    <x v="6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n v="1443185036"/>
    <x v="0"/>
    <x v="162"/>
    <b v="1"/>
    <x v="6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n v="1421092725"/>
    <x v="0"/>
    <x v="20"/>
    <b v="1"/>
    <x v="6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x v="28"/>
    <x v="2280"/>
    <x v="0"/>
    <s v="US"/>
    <s v="USD"/>
    <x v="3435"/>
    <n v="1454448012"/>
    <x v="0"/>
    <x v="25"/>
    <b v="1"/>
    <x v="6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n v="1416192689"/>
    <x v="0"/>
    <x v="43"/>
    <b v="1"/>
    <x v="6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n v="1465607738"/>
    <x v="0"/>
    <x v="9"/>
    <b v="1"/>
    <x v="6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n v="1422809671"/>
    <x v="0"/>
    <x v="70"/>
    <b v="1"/>
    <x v="6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n v="1427304127"/>
    <x v="0"/>
    <x v="38"/>
    <b v="1"/>
    <x v="6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n v="1404141626"/>
    <x v="0"/>
    <x v="77"/>
    <b v="1"/>
    <x v="6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n v="1465946956"/>
    <x v="0"/>
    <x v="25"/>
    <b v="1"/>
    <x v="6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n v="1404233159"/>
    <x v="0"/>
    <x v="64"/>
    <b v="1"/>
    <x v="6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n v="1473789627"/>
    <x v="0"/>
    <x v="50"/>
    <b v="1"/>
    <x v="6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n v="1404190567"/>
    <x v="0"/>
    <x v="38"/>
    <b v="1"/>
    <x v="6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n v="1421081857"/>
    <x v="0"/>
    <x v="165"/>
    <b v="1"/>
    <x v="6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n v="1420606303"/>
    <x v="0"/>
    <x v="74"/>
    <b v="1"/>
    <x v="6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n v="1461151860"/>
    <x v="0"/>
    <x v="17"/>
    <b v="1"/>
    <x v="6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n v="1406896752"/>
    <x v="0"/>
    <x v="10"/>
    <b v="1"/>
    <x v="6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n v="1475248279"/>
    <x v="0"/>
    <x v="8"/>
    <b v="1"/>
    <x v="6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n v="1435181628"/>
    <x v="0"/>
    <x v="57"/>
    <b v="1"/>
    <x v="6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n v="1472594585"/>
    <x v="0"/>
    <x v="229"/>
    <b v="1"/>
    <x v="6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n v="1469329637"/>
    <x v="0"/>
    <x v="251"/>
    <b v="1"/>
    <x v="6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n v="1436972472"/>
    <x v="0"/>
    <x v="17"/>
    <b v="1"/>
    <x v="6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n v="1455928050"/>
    <x v="0"/>
    <x v="42"/>
    <b v="1"/>
    <x v="6"/>
    <n v="1.2714285714285714"/>
    <n v="72.950819672131146"/>
    <x v="1"/>
    <x v="6"/>
    <x v="3466"/>
    <x v="3454"/>
  </r>
  <r>
    <n v="3467"/>
    <s v="Venus in Fur, Los Angeles."/>
    <s v="Venus in Fur, By David Ives."/>
    <x v="9"/>
    <x v="168"/>
    <x v="0"/>
    <s v="US"/>
    <s v="USD"/>
    <x v="3455"/>
    <n v="1424275632"/>
    <x v="0"/>
    <x v="5"/>
    <b v="1"/>
    <x v="6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n v="1471976529"/>
    <x v="0"/>
    <x v="57"/>
    <b v="1"/>
    <x v="6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n v="1459265045"/>
    <x v="0"/>
    <x v="287"/>
    <b v="1"/>
    <x v="6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x v="672"/>
    <x v="0"/>
    <s v="US"/>
    <s v="USD"/>
    <x v="3458"/>
    <n v="1465345902"/>
    <x v="0"/>
    <x v="82"/>
    <b v="1"/>
    <x v="6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n v="1405971690"/>
    <x v="0"/>
    <x v="209"/>
    <b v="1"/>
    <x v="6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n v="1413432331"/>
    <x v="0"/>
    <x v="23"/>
    <b v="1"/>
    <x v="6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n v="1425067296"/>
    <x v="0"/>
    <x v="51"/>
    <b v="1"/>
    <x v="6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n v="1466424131"/>
    <x v="0"/>
    <x v="70"/>
    <b v="1"/>
    <x v="6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n v="1412629704"/>
    <x v="0"/>
    <x v="57"/>
    <b v="1"/>
    <x v="6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n v="1412836990"/>
    <x v="0"/>
    <x v="79"/>
    <b v="1"/>
    <x v="6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n v="1430761243"/>
    <x v="0"/>
    <x v="70"/>
    <b v="1"/>
    <x v="6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n v="1424296822"/>
    <x v="0"/>
    <x v="7"/>
    <b v="1"/>
    <x v="6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n v="1400790680"/>
    <x v="0"/>
    <x v="66"/>
    <b v="1"/>
    <x v="6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n v="1434440227"/>
    <x v="0"/>
    <x v="62"/>
    <b v="1"/>
    <x v="6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n v="1418709388"/>
    <x v="0"/>
    <x v="195"/>
    <b v="1"/>
    <x v="6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n v="1402079466"/>
    <x v="0"/>
    <x v="144"/>
    <b v="1"/>
    <x v="6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n v="1401811381"/>
    <x v="0"/>
    <x v="182"/>
    <b v="1"/>
    <x v="6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n v="1463422499"/>
    <x v="0"/>
    <x v="34"/>
    <b v="1"/>
    <x v="6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n v="1451839080"/>
    <x v="0"/>
    <x v="209"/>
    <b v="1"/>
    <x v="6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n v="1430600401"/>
    <x v="0"/>
    <x v="66"/>
    <b v="1"/>
    <x v="6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n v="1432593252"/>
    <x v="0"/>
    <x v="36"/>
    <b v="1"/>
    <x v="6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n v="1427221560"/>
    <x v="0"/>
    <x v="60"/>
    <b v="1"/>
    <x v="6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n v="1398352531"/>
    <x v="0"/>
    <x v="250"/>
    <b v="1"/>
    <x v="6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n v="1457982924"/>
    <x v="0"/>
    <x v="74"/>
    <b v="1"/>
    <x v="6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n v="1430114384"/>
    <x v="0"/>
    <x v="73"/>
    <b v="1"/>
    <x v="6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n v="1442794397"/>
    <x v="0"/>
    <x v="2"/>
    <b v="1"/>
    <x v="6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n v="1406580436"/>
    <x v="0"/>
    <x v="60"/>
    <b v="1"/>
    <x v="6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n v="1479186575"/>
    <x v="0"/>
    <x v="62"/>
    <b v="1"/>
    <x v="6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n v="1412360309"/>
    <x v="0"/>
    <x v="250"/>
    <b v="1"/>
    <x v="6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n v="1470169166"/>
    <x v="0"/>
    <x v="76"/>
    <b v="1"/>
    <x v="6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n v="1463852904"/>
    <x v="0"/>
    <x v="72"/>
    <b v="1"/>
    <x v="6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n v="1459309704"/>
    <x v="0"/>
    <x v="288"/>
    <b v="1"/>
    <x v="6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n v="1431046325"/>
    <x v="0"/>
    <x v="2"/>
    <b v="1"/>
    <x v="6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n v="1455919438"/>
    <x v="0"/>
    <x v="288"/>
    <b v="1"/>
    <x v="6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n v="1439835595"/>
    <x v="0"/>
    <x v="288"/>
    <b v="1"/>
    <x v="6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n v="1456862924"/>
    <x v="0"/>
    <x v="162"/>
    <b v="1"/>
    <x v="6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n v="1466767728"/>
    <x v="0"/>
    <x v="44"/>
    <b v="1"/>
    <x v="6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n v="1445363891"/>
    <x v="0"/>
    <x v="22"/>
    <b v="1"/>
    <x v="6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n v="1398983245"/>
    <x v="0"/>
    <x v="70"/>
    <b v="1"/>
    <x v="6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n v="1404927440"/>
    <x v="0"/>
    <x v="60"/>
    <b v="1"/>
    <x v="6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n v="1462140537"/>
    <x v="0"/>
    <x v="250"/>
    <b v="1"/>
    <x v="6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n v="1460914253"/>
    <x v="0"/>
    <x v="41"/>
    <b v="1"/>
    <x v="6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n v="1415392666"/>
    <x v="0"/>
    <x v="51"/>
    <b v="1"/>
    <x v="6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n v="1402584846"/>
    <x v="0"/>
    <x v="41"/>
    <b v="1"/>
    <x v="6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n v="1413406695"/>
    <x v="0"/>
    <x v="10"/>
    <b v="1"/>
    <x v="6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n v="1424609592"/>
    <x v="0"/>
    <x v="57"/>
    <b v="1"/>
    <x v="6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n v="1400725112"/>
    <x v="0"/>
    <x v="34"/>
    <b v="1"/>
    <x v="6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n v="1421439552"/>
    <x v="0"/>
    <x v="73"/>
    <b v="1"/>
    <x v="6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n v="1430505171"/>
    <x v="0"/>
    <x v="67"/>
    <b v="1"/>
    <x v="6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n v="1407197670"/>
    <x v="0"/>
    <x v="202"/>
    <b v="1"/>
    <x v="6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n v="1401910634"/>
    <x v="0"/>
    <x v="62"/>
    <b v="1"/>
    <x v="6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n v="1410461299"/>
    <x v="0"/>
    <x v="51"/>
    <b v="1"/>
    <x v="6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n v="1422886950"/>
    <x v="0"/>
    <x v="33"/>
    <b v="1"/>
    <x v="6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n v="1439322412"/>
    <x v="0"/>
    <x v="64"/>
    <b v="1"/>
    <x v="6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n v="1409388020"/>
    <x v="0"/>
    <x v="62"/>
    <b v="1"/>
    <x v="6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n v="1439924246"/>
    <x v="0"/>
    <x v="69"/>
    <b v="1"/>
    <x v="6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n v="1469871148"/>
    <x v="0"/>
    <x v="144"/>
    <b v="1"/>
    <x v="6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n v="1409336373"/>
    <x v="0"/>
    <x v="142"/>
    <b v="1"/>
    <x v="6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n v="1438188106"/>
    <x v="0"/>
    <x v="63"/>
    <b v="1"/>
    <x v="6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n v="1459411371"/>
    <x v="0"/>
    <x v="69"/>
    <b v="1"/>
    <x v="6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n v="1434069205"/>
    <x v="0"/>
    <x v="48"/>
    <b v="1"/>
    <x v="6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n v="1483012918"/>
    <x v="0"/>
    <x v="77"/>
    <b v="1"/>
    <x v="6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n v="1434997018"/>
    <x v="0"/>
    <x v="59"/>
    <b v="1"/>
    <x v="6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n v="1457881057"/>
    <x v="0"/>
    <x v="19"/>
    <b v="1"/>
    <x v="6"/>
    <n v="1"/>
    <n v="125"/>
    <x v="1"/>
    <x v="6"/>
    <x v="3530"/>
    <x v="3517"/>
  </r>
  <r>
    <n v="3531"/>
    <s v="The Reinvention of Lily Johnson"/>
    <s v="A political comedy for a crazy election year"/>
    <x v="28"/>
    <x v="1958"/>
    <x v="0"/>
    <s v="US"/>
    <s v="USD"/>
    <x v="3518"/>
    <n v="1464709334"/>
    <x v="0"/>
    <x v="55"/>
    <b v="1"/>
    <x v="6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n v="1409667827"/>
    <x v="0"/>
    <x v="74"/>
    <b v="1"/>
    <x v="6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n v="1444673767"/>
    <x v="0"/>
    <x v="22"/>
    <b v="1"/>
    <x v="6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n v="1440687623"/>
    <x v="0"/>
    <x v="386"/>
    <b v="1"/>
    <x v="6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n v="1441120910"/>
    <x v="0"/>
    <x v="67"/>
    <b v="1"/>
    <x v="6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n v="1448040425"/>
    <x v="0"/>
    <x v="57"/>
    <b v="1"/>
    <x v="6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n v="1413016216"/>
    <x v="0"/>
    <x v="33"/>
    <b v="1"/>
    <x v="6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n v="1469009140"/>
    <x v="0"/>
    <x v="183"/>
    <b v="1"/>
    <x v="6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n v="1471543722"/>
    <x v="0"/>
    <x v="62"/>
    <b v="1"/>
    <x v="6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n v="1464307491"/>
    <x v="0"/>
    <x v="22"/>
    <b v="1"/>
    <x v="6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n v="1438882275"/>
    <x v="0"/>
    <x v="58"/>
    <b v="1"/>
    <x v="6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n v="1404915822"/>
    <x v="0"/>
    <x v="268"/>
    <b v="1"/>
    <x v="6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n v="1432663659"/>
    <x v="0"/>
    <x v="60"/>
    <b v="1"/>
    <x v="6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n v="1423166257"/>
    <x v="0"/>
    <x v="54"/>
    <b v="1"/>
    <x v="6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n v="1426188159"/>
    <x v="0"/>
    <x v="22"/>
    <b v="1"/>
    <x v="6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n v="1426002684"/>
    <x v="0"/>
    <x v="10"/>
    <b v="1"/>
    <x v="6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n v="1461117201"/>
    <x v="0"/>
    <x v="226"/>
    <b v="1"/>
    <x v="6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n v="1455230214"/>
    <x v="0"/>
    <x v="62"/>
    <b v="1"/>
    <x v="6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n v="1438939673"/>
    <x v="0"/>
    <x v="288"/>
    <b v="1"/>
    <x v="6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n v="1459632398"/>
    <x v="0"/>
    <x v="31"/>
    <b v="1"/>
    <x v="6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n v="1398342170"/>
    <x v="0"/>
    <x v="20"/>
    <b v="1"/>
    <x v="6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n v="1401372324"/>
    <x v="0"/>
    <x v="9"/>
    <b v="1"/>
    <x v="6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n v="1436575280"/>
    <x v="0"/>
    <x v="201"/>
    <b v="1"/>
    <x v="6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n v="1421025159"/>
    <x v="0"/>
    <x v="28"/>
    <b v="1"/>
    <x v="6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n v="1476786994"/>
    <x v="0"/>
    <x v="25"/>
    <b v="1"/>
    <x v="6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n v="1403105724"/>
    <x v="0"/>
    <x v="9"/>
    <b v="1"/>
    <x v="6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n v="1396334311"/>
    <x v="0"/>
    <x v="501"/>
    <b v="1"/>
    <x v="6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n v="1431718575"/>
    <x v="0"/>
    <x v="19"/>
    <b v="1"/>
    <x v="6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n v="1436408308"/>
    <x v="0"/>
    <x v="54"/>
    <b v="1"/>
    <x v="6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n v="1429651266"/>
    <x v="0"/>
    <x v="142"/>
    <b v="1"/>
    <x v="6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n v="1437236378"/>
    <x v="0"/>
    <x v="241"/>
    <b v="1"/>
    <x v="6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n v="1457115427"/>
    <x v="0"/>
    <x v="162"/>
    <b v="1"/>
    <x v="6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n v="1467648456"/>
    <x v="0"/>
    <x v="20"/>
    <b v="1"/>
    <x v="6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x v="2025"/>
    <x v="0"/>
    <s v="GB"/>
    <s v="GBP"/>
    <x v="3550"/>
    <n v="1440082649"/>
    <x v="0"/>
    <x v="57"/>
    <b v="1"/>
    <x v="6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n v="1417456208"/>
    <x v="0"/>
    <x v="8"/>
    <b v="1"/>
    <x v="6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n v="1419423083"/>
    <x v="0"/>
    <x v="44"/>
    <b v="1"/>
    <x v="6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n v="1431372444"/>
    <x v="0"/>
    <x v="14"/>
    <b v="1"/>
    <x v="6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n v="1408383994"/>
    <x v="0"/>
    <x v="10"/>
    <b v="1"/>
    <x v="6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n v="1418142696"/>
    <x v="0"/>
    <x v="14"/>
    <b v="1"/>
    <x v="6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n v="1417593483"/>
    <x v="0"/>
    <x v="55"/>
    <b v="1"/>
    <x v="6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n v="1412109413"/>
    <x v="0"/>
    <x v="20"/>
    <b v="1"/>
    <x v="6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x v="2"/>
    <x v="83"/>
    <x v="0"/>
    <s v="GB"/>
    <s v="GBP"/>
    <x v="3558"/>
    <n v="1432302082"/>
    <x v="0"/>
    <x v="82"/>
    <b v="1"/>
    <x v="6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x v="2363"/>
    <x v="0"/>
    <s v="GB"/>
    <s v="GBP"/>
    <x v="3559"/>
    <n v="1412845246"/>
    <x v="0"/>
    <x v="76"/>
    <b v="1"/>
    <x v="6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n v="1413326248"/>
    <x v="0"/>
    <x v="43"/>
    <b v="1"/>
    <x v="6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n v="1468176527"/>
    <x v="0"/>
    <x v="332"/>
    <b v="1"/>
    <x v="6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n v="1475759454"/>
    <x v="0"/>
    <x v="81"/>
    <b v="1"/>
    <x v="6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n v="1427741583"/>
    <x v="0"/>
    <x v="74"/>
    <b v="1"/>
    <x v="6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n v="1459445777"/>
    <x v="0"/>
    <x v="77"/>
    <b v="1"/>
    <x v="6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n v="1456856256"/>
    <x v="0"/>
    <x v="25"/>
    <b v="1"/>
    <x v="6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n v="1421900022"/>
    <x v="0"/>
    <x v="74"/>
    <b v="1"/>
    <x v="6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n v="1405509510"/>
    <x v="0"/>
    <x v="43"/>
    <b v="1"/>
    <x v="6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n v="1458613082"/>
    <x v="0"/>
    <x v="72"/>
    <b v="1"/>
    <x v="6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n v="1455790405"/>
    <x v="0"/>
    <x v="54"/>
    <b v="1"/>
    <x v="6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n v="1434180944"/>
    <x v="0"/>
    <x v="300"/>
    <b v="1"/>
    <x v="6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n v="1416589890"/>
    <x v="0"/>
    <x v="23"/>
    <b v="1"/>
    <x v="6"/>
    <n v="1.1911764705882353"/>
    <n v="176.08695652173913"/>
    <x v="1"/>
    <x v="6"/>
    <x v="3585"/>
    <x v="3571"/>
  </r>
  <r>
    <n v="3586"/>
    <s v="Actors &amp; Musicians who are Blind or Autistic"/>
    <s v="See Theatre In A New Light"/>
    <x v="51"/>
    <x v="2369"/>
    <x v="0"/>
    <s v="US"/>
    <s v="USD"/>
    <x v="3572"/>
    <n v="1469465070"/>
    <x v="0"/>
    <x v="241"/>
    <b v="1"/>
    <x v="6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n v="1463144254"/>
    <x v="0"/>
    <x v="33"/>
    <b v="1"/>
    <x v="6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n v="1428436410"/>
    <x v="0"/>
    <x v="202"/>
    <b v="1"/>
    <x v="6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n v="1430494347"/>
    <x v="0"/>
    <x v="95"/>
    <b v="1"/>
    <x v="6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n v="1411200034"/>
    <x v="0"/>
    <x v="196"/>
    <b v="1"/>
    <x v="6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n v="1419979544"/>
    <x v="0"/>
    <x v="59"/>
    <b v="1"/>
    <x v="6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n v="1418673307"/>
    <x v="0"/>
    <x v="2"/>
    <b v="1"/>
    <x v="6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n v="1417469639"/>
    <x v="0"/>
    <x v="68"/>
    <b v="1"/>
    <x v="6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n v="1470792982"/>
    <x v="0"/>
    <x v="17"/>
    <b v="1"/>
    <x v="6"/>
    <n v="1.2593749999999999"/>
    <n v="55.972222222222221"/>
    <x v="1"/>
    <x v="6"/>
    <x v="3594"/>
    <x v="3580"/>
  </r>
  <r>
    <n v="3595"/>
    <s v="The Flu Season"/>
    <s v="A new theatre company staging Will Eno's The Flu Season in Seattle"/>
    <x v="27"/>
    <x v="2372"/>
    <x v="0"/>
    <s v="US"/>
    <s v="USD"/>
    <x v="3581"/>
    <n v="1423959123"/>
    <x v="0"/>
    <x v="95"/>
    <b v="1"/>
    <x v="6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n v="1407258582"/>
    <x v="0"/>
    <x v="41"/>
    <b v="1"/>
    <x v="6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n v="1455717790"/>
    <x v="0"/>
    <x v="51"/>
    <b v="1"/>
    <x v="6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x v="1666"/>
    <x v="0"/>
    <s v="US"/>
    <s v="USD"/>
    <x v="3584"/>
    <n v="1408129822"/>
    <x v="0"/>
    <x v="74"/>
    <b v="1"/>
    <x v="6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n v="1438715077"/>
    <x v="0"/>
    <x v="57"/>
    <b v="1"/>
    <x v="6"/>
    <n v="2.02"/>
    <n v="59.411764705882355"/>
    <x v="1"/>
    <x v="6"/>
    <x v="3599"/>
    <x v="3585"/>
  </r>
  <r>
    <n v="3600"/>
    <s v="Pariah"/>
    <s v="The First Play From The Man Who Brought You The Black James Bond!"/>
    <x v="185"/>
    <x v="31"/>
    <x v="0"/>
    <s v="US"/>
    <s v="USD"/>
    <x v="3586"/>
    <n v="1473970964"/>
    <x v="0"/>
    <x v="80"/>
    <b v="1"/>
    <x v="6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n v="1418860682"/>
    <x v="0"/>
    <x v="28"/>
    <b v="1"/>
    <x v="6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n v="1458336479"/>
    <x v="0"/>
    <x v="72"/>
    <b v="1"/>
    <x v="6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n v="1444164280"/>
    <x v="0"/>
    <x v="7"/>
    <b v="1"/>
    <x v="6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n v="1461370956"/>
    <x v="0"/>
    <x v="50"/>
    <b v="1"/>
    <x v="6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n v="1452798126"/>
    <x v="0"/>
    <x v="41"/>
    <b v="1"/>
    <x v="6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n v="1468593057"/>
    <x v="0"/>
    <x v="31"/>
    <b v="1"/>
    <x v="6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x v="131"/>
    <x v="2377"/>
    <x v="0"/>
    <s v="GB"/>
    <s v="GBP"/>
    <x v="3593"/>
    <n v="1448924882"/>
    <x v="0"/>
    <x v="9"/>
    <b v="1"/>
    <x v="6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n v="1463418090"/>
    <x v="0"/>
    <x v="74"/>
    <b v="1"/>
    <x v="6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n v="1456789685"/>
    <x v="0"/>
    <x v="64"/>
    <b v="1"/>
    <x v="6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n v="1437214936"/>
    <x v="0"/>
    <x v="162"/>
    <b v="1"/>
    <x v="6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n v="1425891201"/>
    <x v="0"/>
    <x v="13"/>
    <b v="1"/>
    <x v="6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n v="1401470811"/>
    <x v="0"/>
    <x v="7"/>
    <b v="1"/>
    <x v="6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n v="1401372574"/>
    <x v="0"/>
    <x v="9"/>
    <b v="1"/>
    <x v="6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n v="1432083616"/>
    <x v="0"/>
    <x v="26"/>
    <b v="1"/>
    <x v="6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n v="1447164896"/>
    <x v="0"/>
    <x v="250"/>
    <b v="1"/>
    <x v="6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n v="1424213264"/>
    <x v="0"/>
    <x v="43"/>
    <b v="1"/>
    <x v="6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n v="1486996729"/>
    <x v="0"/>
    <x v="13"/>
    <b v="1"/>
    <x v="6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n v="1430751850"/>
    <x v="0"/>
    <x v="66"/>
    <b v="1"/>
    <x v="6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n v="1476760226"/>
    <x v="0"/>
    <x v="57"/>
    <b v="1"/>
    <x v="6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n v="1422916261"/>
    <x v="0"/>
    <x v="438"/>
    <b v="1"/>
    <x v="6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n v="1473200844"/>
    <x v="0"/>
    <x v="16"/>
    <b v="1"/>
    <x v="6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n v="1409030371"/>
    <x v="0"/>
    <x v="64"/>
    <b v="1"/>
    <x v="6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x v="142"/>
    <x v="0"/>
    <s v="US"/>
    <s v="USD"/>
    <x v="3609"/>
    <n v="1404841270"/>
    <x v="0"/>
    <x v="69"/>
    <b v="1"/>
    <x v="6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n v="1466793290"/>
    <x v="0"/>
    <x v="70"/>
    <b v="1"/>
    <x v="6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n v="1433259577"/>
    <x v="0"/>
    <x v="76"/>
    <b v="1"/>
    <x v="6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n v="1406390457"/>
    <x v="0"/>
    <x v="53"/>
    <b v="1"/>
    <x v="6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n v="1459446487"/>
    <x v="0"/>
    <x v="60"/>
    <b v="1"/>
    <x v="6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n v="1444852796"/>
    <x v="0"/>
    <x v="78"/>
    <b v="0"/>
    <x v="40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n v="1457403364"/>
    <x v="0"/>
    <x v="84"/>
    <b v="0"/>
    <x v="40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n v="1414700390"/>
    <x v="0"/>
    <x v="29"/>
    <b v="0"/>
    <x v="40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n v="1409335497"/>
    <x v="0"/>
    <x v="211"/>
    <b v="0"/>
    <x v="40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n v="1415053749"/>
    <x v="0"/>
    <x v="29"/>
    <b v="0"/>
    <x v="40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n v="1475765867"/>
    <x v="0"/>
    <x v="162"/>
    <b v="0"/>
    <x v="40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n v="1480219174"/>
    <x v="0"/>
    <x v="59"/>
    <b v="0"/>
    <x v="40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x v="8"/>
    <x v="2391"/>
    <x v="2"/>
    <s v="US"/>
    <s v="USD"/>
    <x v="3621"/>
    <n v="1458594676"/>
    <x v="0"/>
    <x v="73"/>
    <b v="0"/>
    <x v="40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n v="1439224829"/>
    <x v="0"/>
    <x v="78"/>
    <b v="0"/>
    <x v="40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n v="1417538935"/>
    <x v="0"/>
    <x v="25"/>
    <b v="0"/>
    <x v="40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n v="1424275732"/>
    <x v="0"/>
    <x v="84"/>
    <b v="0"/>
    <x v="40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n v="1470672906"/>
    <x v="0"/>
    <x v="29"/>
    <b v="0"/>
    <x v="40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n v="1428691530"/>
    <x v="0"/>
    <x v="83"/>
    <b v="0"/>
    <x v="40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n v="1410966179"/>
    <x v="0"/>
    <x v="78"/>
    <b v="0"/>
    <x v="40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n v="1445369727"/>
    <x v="0"/>
    <x v="84"/>
    <b v="0"/>
    <x v="40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n v="1444274839"/>
    <x v="0"/>
    <x v="78"/>
    <b v="0"/>
    <x v="40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n v="1454996887"/>
    <x v="0"/>
    <x v="8"/>
    <b v="0"/>
    <x v="40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n v="1477178238"/>
    <x v="0"/>
    <x v="29"/>
    <b v="0"/>
    <x v="40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n v="1431770802"/>
    <x v="0"/>
    <x v="22"/>
    <b v="0"/>
    <x v="40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n v="1471370327"/>
    <x v="0"/>
    <x v="84"/>
    <b v="0"/>
    <x v="40"/>
    <n v="0.06"/>
    <n v="15"/>
    <x v="1"/>
    <x v="40"/>
    <x v="3647"/>
    <x v="3633"/>
  </r>
  <r>
    <n v="3648"/>
    <s v="Moth Theater Lives"/>
    <s v="Help Moth Live! Support Moth and its artist collective to achieve its 2014/15 season."/>
    <x v="79"/>
    <x v="2392"/>
    <x v="0"/>
    <s v="US"/>
    <s v="USD"/>
    <x v="3634"/>
    <n v="1409900445"/>
    <x v="0"/>
    <x v="196"/>
    <b v="1"/>
    <x v="6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n v="1400691994"/>
    <x v="0"/>
    <x v="22"/>
    <b v="1"/>
    <x v="6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n v="1452598184"/>
    <x v="0"/>
    <x v="57"/>
    <b v="1"/>
    <x v="6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n v="1404833442"/>
    <x v="0"/>
    <x v="82"/>
    <b v="1"/>
    <x v="6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n v="1471188502"/>
    <x v="0"/>
    <x v="57"/>
    <b v="1"/>
    <x v="6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n v="1436172207"/>
    <x v="0"/>
    <x v="51"/>
    <b v="1"/>
    <x v="6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n v="1457690386"/>
    <x v="0"/>
    <x v="44"/>
    <b v="1"/>
    <x v="6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n v="1434654998"/>
    <x v="0"/>
    <x v="1"/>
    <b v="1"/>
    <x v="6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n v="1483393836"/>
    <x v="0"/>
    <x v="67"/>
    <b v="1"/>
    <x v="6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n v="1462806419"/>
    <x v="0"/>
    <x v="9"/>
    <b v="1"/>
    <x v="6"/>
    <n v="1.1074999999999999"/>
    <n v="110.75"/>
    <x v="1"/>
    <x v="6"/>
    <x v="3657"/>
    <x v="3643"/>
  </r>
  <r>
    <n v="3658"/>
    <s v="Mr. Marmalade"/>
    <s v="Life is hard when your own imaginary friend can't make time for you."/>
    <x v="15"/>
    <x v="17"/>
    <x v="0"/>
    <s v="US"/>
    <s v="USD"/>
    <x v="3644"/>
    <n v="1400272580"/>
    <x v="0"/>
    <x v="9"/>
    <b v="1"/>
    <x v="6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n v="1424414350"/>
    <x v="0"/>
    <x v="62"/>
    <b v="1"/>
    <x v="6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n v="1417208925"/>
    <x v="0"/>
    <x v="19"/>
    <b v="1"/>
    <x v="6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n v="1458336672"/>
    <x v="0"/>
    <x v="17"/>
    <b v="1"/>
    <x v="6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n v="1425187014"/>
    <x v="0"/>
    <x v="244"/>
    <b v="1"/>
    <x v="6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n v="1477133430"/>
    <x v="0"/>
    <x v="82"/>
    <b v="1"/>
    <x v="6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n v="1464847089"/>
    <x v="0"/>
    <x v="10"/>
    <b v="1"/>
    <x v="6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n v="1445109822"/>
    <x v="0"/>
    <x v="25"/>
    <b v="1"/>
    <x v="6"/>
    <n v="1.1516129032258065"/>
    <n v="51"/>
    <x v="1"/>
    <x v="6"/>
    <x v="3665"/>
    <x v="3651"/>
  </r>
  <r>
    <n v="3666"/>
    <s v="Israel LÃ³pez @ Ojai Playwrights Conference"/>
    <s v="Artistic Internship @ Ojai Playwrights Conference"/>
    <x v="38"/>
    <x v="647"/>
    <x v="0"/>
    <s v="US"/>
    <s v="USD"/>
    <x v="3652"/>
    <n v="1404337382"/>
    <x v="0"/>
    <x v="44"/>
    <b v="1"/>
    <x v="6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n v="1434669419"/>
    <x v="0"/>
    <x v="6"/>
    <b v="1"/>
    <x v="6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n v="1435670452"/>
    <x v="0"/>
    <x v="33"/>
    <b v="1"/>
    <x v="6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n v="1431447137"/>
    <x v="0"/>
    <x v="57"/>
    <b v="1"/>
    <x v="6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n v="1431951611"/>
    <x v="0"/>
    <x v="8"/>
    <b v="1"/>
    <x v="6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n v="1404140667"/>
    <x v="0"/>
    <x v="244"/>
    <b v="1"/>
    <x v="6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n v="1409179384"/>
    <x v="0"/>
    <x v="7"/>
    <b v="1"/>
    <x v="6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n v="1412233497"/>
    <x v="0"/>
    <x v="229"/>
    <b v="1"/>
    <x v="6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n v="1467752229"/>
    <x v="0"/>
    <x v="162"/>
    <b v="1"/>
    <x v="6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n v="1462285182"/>
    <x v="0"/>
    <x v="83"/>
    <b v="1"/>
    <x v="6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n v="1408995284"/>
    <x v="0"/>
    <x v="38"/>
    <b v="1"/>
    <x v="6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n v="1402580818"/>
    <x v="0"/>
    <x v="473"/>
    <b v="1"/>
    <x v="6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x v="420"/>
    <x v="0"/>
    <s v="GB"/>
    <s v="GBP"/>
    <x v="3664"/>
    <n v="1430052298"/>
    <x v="0"/>
    <x v="162"/>
    <b v="1"/>
    <x v="6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n v="1401214581"/>
    <x v="0"/>
    <x v="209"/>
    <b v="1"/>
    <x v="6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n v="1473850434"/>
    <x v="0"/>
    <x v="69"/>
    <b v="1"/>
    <x v="6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n v="1452008290"/>
    <x v="0"/>
    <x v="59"/>
    <b v="1"/>
    <x v="6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n v="1399998418"/>
    <x v="0"/>
    <x v="85"/>
    <b v="1"/>
    <x v="6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n v="1474339696"/>
    <x v="0"/>
    <x v="36"/>
    <b v="1"/>
    <x v="6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n v="1438575586"/>
    <x v="0"/>
    <x v="23"/>
    <b v="1"/>
    <x v="6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n v="1398348859"/>
    <x v="0"/>
    <x v="149"/>
    <b v="1"/>
    <x v="6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n v="1439567660"/>
    <x v="0"/>
    <x v="79"/>
    <b v="1"/>
    <x v="6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n v="1401254055"/>
    <x v="0"/>
    <x v="20"/>
    <b v="1"/>
    <x v="6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n v="1404932004"/>
    <x v="0"/>
    <x v="70"/>
    <b v="1"/>
    <x v="6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n v="1432410639"/>
    <x v="0"/>
    <x v="95"/>
    <b v="1"/>
    <x v="6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n v="1414506083"/>
    <x v="0"/>
    <x v="162"/>
    <b v="1"/>
    <x v="6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x v="2417"/>
    <x v="0"/>
    <s v="US"/>
    <s v="USD"/>
    <x v="3677"/>
    <n v="1421426929"/>
    <x v="0"/>
    <x v="220"/>
    <b v="1"/>
    <x v="6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x v="28"/>
    <x v="2343"/>
    <x v="0"/>
    <s v="US"/>
    <s v="USD"/>
    <x v="3678"/>
    <n v="1410304179"/>
    <x v="0"/>
    <x v="57"/>
    <b v="1"/>
    <x v="6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n v="1446352529"/>
    <x v="0"/>
    <x v="25"/>
    <b v="1"/>
    <x v="6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n v="1461985967"/>
    <x v="0"/>
    <x v="65"/>
    <b v="1"/>
    <x v="6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n v="1419281610"/>
    <x v="0"/>
    <x v="51"/>
    <b v="1"/>
    <x v="6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n v="1418654916"/>
    <x v="0"/>
    <x v="76"/>
    <b v="1"/>
    <x v="6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n v="1461064248"/>
    <x v="0"/>
    <x v="209"/>
    <b v="1"/>
    <x v="6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n v="1454354487"/>
    <x v="0"/>
    <x v="327"/>
    <b v="1"/>
    <x v="6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n v="1410791216"/>
    <x v="0"/>
    <x v="244"/>
    <b v="1"/>
    <x v="6"/>
    <n v="1.008"/>
    <n v="63"/>
    <x v="1"/>
    <x v="6"/>
    <x v="3699"/>
    <x v="3685"/>
  </r>
  <r>
    <n v="3700"/>
    <s v="Generations (Senior Project)"/>
    <s v="Help me produce the play I have written for my senior project!"/>
    <x v="2"/>
    <x v="2422"/>
    <x v="0"/>
    <s v="US"/>
    <s v="USD"/>
    <x v="3686"/>
    <n v="1409493800"/>
    <x v="0"/>
    <x v="59"/>
    <b v="1"/>
    <x v="6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n v="1430830793"/>
    <x v="0"/>
    <x v="70"/>
    <b v="1"/>
    <x v="6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n v="1464958484"/>
    <x v="0"/>
    <x v="64"/>
    <b v="1"/>
    <x v="6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n v="1467720388"/>
    <x v="0"/>
    <x v="209"/>
    <b v="1"/>
    <x v="6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n v="1459528394"/>
    <x v="0"/>
    <x v="74"/>
    <b v="1"/>
    <x v="6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n v="1401714114"/>
    <x v="0"/>
    <x v="2"/>
    <b v="1"/>
    <x v="6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n v="1409262949"/>
    <x v="0"/>
    <x v="62"/>
    <b v="1"/>
    <x v="6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n v="1467335378"/>
    <x v="0"/>
    <x v="23"/>
    <b v="1"/>
    <x v="6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n v="1403234686"/>
    <x v="0"/>
    <x v="70"/>
    <b v="1"/>
    <x v="6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n v="1401123546"/>
    <x v="0"/>
    <x v="2"/>
    <b v="1"/>
    <x v="6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n v="1425908988"/>
    <x v="0"/>
    <x v="74"/>
    <b v="1"/>
    <x v="6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x v="365"/>
    <x v="0"/>
    <s v="US"/>
    <s v="USD"/>
    <x v="3174"/>
    <n v="1400606573"/>
    <x v="0"/>
    <x v="64"/>
    <b v="1"/>
    <x v="6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n v="1431230867"/>
    <x v="0"/>
    <x v="201"/>
    <b v="1"/>
    <x v="6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n v="1463334166"/>
    <x v="0"/>
    <x v="10"/>
    <b v="1"/>
    <x v="6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n v="1429881667"/>
    <x v="0"/>
    <x v="174"/>
    <b v="1"/>
    <x v="6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n v="1422834819"/>
    <x v="0"/>
    <x v="74"/>
    <b v="1"/>
    <x v="6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n v="1450819109"/>
    <x v="0"/>
    <x v="54"/>
    <b v="1"/>
    <x v="6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n v="1428526049"/>
    <x v="0"/>
    <x v="62"/>
    <b v="1"/>
    <x v="6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n v="1422465075"/>
    <x v="0"/>
    <x v="67"/>
    <b v="1"/>
    <x v="6"/>
    <n v="2.3940000000000001"/>
    <n v="26.021739130434781"/>
    <x v="1"/>
    <x v="6"/>
    <x v="3718"/>
    <x v="3703"/>
  </r>
  <r>
    <n v="3719"/>
    <s v="Corium"/>
    <s v="A new piece of physical theatre about love, regret and longing."/>
    <x v="48"/>
    <x v="2433"/>
    <x v="0"/>
    <s v="GB"/>
    <s v="GBP"/>
    <x v="3704"/>
    <n v="1432402266"/>
    <x v="0"/>
    <x v="80"/>
    <b v="1"/>
    <x v="6"/>
    <n v="2.1"/>
    <n v="105"/>
    <x v="1"/>
    <x v="6"/>
    <x v="3719"/>
    <x v="3704"/>
  </r>
  <r>
    <n v="3720"/>
    <s v="Lakotas and the American Theatre"/>
    <s v="Breaking the American Indian stereotype in the American Theatre."/>
    <x v="126"/>
    <x v="2434"/>
    <x v="0"/>
    <s v="US"/>
    <s v="USD"/>
    <x v="3705"/>
    <n v="1433980206"/>
    <x v="0"/>
    <x v="244"/>
    <b v="1"/>
    <x v="6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n v="1413412084"/>
    <x v="0"/>
    <x v="34"/>
    <b v="1"/>
    <x v="6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n v="1452614847"/>
    <x v="0"/>
    <x v="2"/>
    <b v="1"/>
    <x v="6"/>
    <n v="1.1120000000000001"/>
    <n v="47.657142857142858"/>
    <x v="1"/>
    <x v="6"/>
    <x v="3722"/>
    <x v="3707"/>
  </r>
  <r>
    <n v="3723"/>
    <s v="Beauty and the Beast"/>
    <s v="Saltmine Theatre Company present Beauty and the Beast:"/>
    <x v="37"/>
    <x v="2437"/>
    <x v="0"/>
    <s v="GB"/>
    <s v="GBP"/>
    <x v="3708"/>
    <n v="1414778662"/>
    <x v="0"/>
    <x v="287"/>
    <b v="1"/>
    <x v="6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n v="1459856860"/>
    <x v="0"/>
    <x v="30"/>
    <b v="1"/>
    <x v="6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n v="1454366467"/>
    <x v="0"/>
    <x v="41"/>
    <b v="1"/>
    <x v="6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n v="1459567371"/>
    <x v="0"/>
    <x v="67"/>
    <b v="1"/>
    <x v="6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n v="1474273294"/>
    <x v="0"/>
    <x v="51"/>
    <b v="1"/>
    <x v="6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n v="1437365176"/>
    <x v="0"/>
    <x v="162"/>
    <b v="0"/>
    <x v="6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n v="1423198512"/>
    <x v="0"/>
    <x v="81"/>
    <b v="0"/>
    <x v="6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n v="1437236159"/>
    <x v="0"/>
    <x v="29"/>
    <b v="0"/>
    <x v="6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n v="1418234646"/>
    <x v="0"/>
    <x v="8"/>
    <b v="0"/>
    <x v="6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n v="1416932133"/>
    <x v="0"/>
    <x v="80"/>
    <b v="0"/>
    <x v="6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n v="1428539708"/>
    <x v="0"/>
    <x v="78"/>
    <b v="0"/>
    <x v="6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n v="1427405896"/>
    <x v="0"/>
    <x v="63"/>
    <b v="0"/>
    <x v="6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x v="325"/>
    <x v="170"/>
    <x v="2"/>
    <s v="GB"/>
    <s v="GBP"/>
    <x v="3720"/>
    <n v="1430239089"/>
    <x v="0"/>
    <x v="84"/>
    <b v="0"/>
    <x v="6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n v="1423847093"/>
    <x v="0"/>
    <x v="29"/>
    <b v="0"/>
    <x v="6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x v="176"/>
    <x v="403"/>
    <x v="2"/>
    <s v="US"/>
    <s v="USD"/>
    <x v="3722"/>
    <n v="1445358903"/>
    <x v="0"/>
    <x v="80"/>
    <b v="0"/>
    <x v="6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n v="1403562705"/>
    <x v="0"/>
    <x v="79"/>
    <b v="0"/>
    <x v="6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n v="1467024468"/>
    <x v="0"/>
    <x v="22"/>
    <b v="0"/>
    <x v="6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n v="1405217355"/>
    <x v="0"/>
    <x v="25"/>
    <b v="0"/>
    <x v="6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n v="1447797950"/>
    <x v="0"/>
    <x v="78"/>
    <b v="0"/>
    <x v="6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n v="1407388144"/>
    <x v="0"/>
    <x v="80"/>
    <b v="0"/>
    <x v="6"/>
    <n v="0.02"/>
    <n v="25"/>
    <x v="1"/>
    <x v="6"/>
    <x v="3742"/>
    <x v="3727"/>
  </r>
  <r>
    <n v="3743"/>
    <s v="Down the Mississippi"/>
    <s v="I'm taking the Adventures of Huckleberry Finn puppet show down the Mississippi River!"/>
    <x v="41"/>
    <x v="117"/>
    <x v="2"/>
    <s v="US"/>
    <s v="USD"/>
    <x v="3728"/>
    <n v="1401814964"/>
    <x v="0"/>
    <x v="78"/>
    <b v="0"/>
    <x v="6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n v="1401823952"/>
    <x v="0"/>
    <x v="78"/>
    <b v="0"/>
    <x v="6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n v="1405097102"/>
    <x v="0"/>
    <x v="29"/>
    <b v="0"/>
    <x v="6"/>
    <n v="0.1"/>
    <n v="10"/>
    <x v="1"/>
    <x v="6"/>
    <x v="3745"/>
    <x v="3730"/>
  </r>
  <r>
    <n v="3746"/>
    <s v="Stage Play Production - &quot;I Love You to Death&quot;"/>
    <s v="Generational curses CAN be broken...right?"/>
    <x v="0"/>
    <x v="1672"/>
    <x v="2"/>
    <s v="US"/>
    <s v="USD"/>
    <x v="3731"/>
    <n v="1473326439"/>
    <x v="0"/>
    <x v="29"/>
    <b v="0"/>
    <x v="6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x v="30"/>
    <x v="379"/>
    <x v="2"/>
    <s v="GB"/>
    <s v="GBP"/>
    <x v="3732"/>
    <n v="1433833896"/>
    <x v="0"/>
    <x v="29"/>
    <b v="0"/>
    <x v="6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n v="1453827436"/>
    <x v="0"/>
    <x v="47"/>
    <b v="1"/>
    <x v="40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n v="1459220588"/>
    <x v="0"/>
    <x v="63"/>
    <b v="1"/>
    <x v="40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n v="1421105608"/>
    <x v="0"/>
    <x v="33"/>
    <b v="1"/>
    <x v="40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n v="1454460673"/>
    <x v="0"/>
    <x v="202"/>
    <b v="1"/>
    <x v="40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n v="1473189335"/>
    <x v="0"/>
    <x v="41"/>
    <b v="1"/>
    <x v="40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n v="1430768800"/>
    <x v="0"/>
    <x v="209"/>
    <b v="1"/>
    <x v="40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n v="1403125737"/>
    <x v="0"/>
    <x v="74"/>
    <b v="1"/>
    <x v="40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n v="1458161307"/>
    <x v="0"/>
    <x v="33"/>
    <b v="1"/>
    <x v="40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n v="1399923198"/>
    <x v="0"/>
    <x v="57"/>
    <b v="1"/>
    <x v="40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n v="1415737515"/>
    <x v="0"/>
    <x v="133"/>
    <b v="1"/>
    <x v="40"/>
    <n v="1.0851428571428572"/>
    <n v="75.959999999999994"/>
    <x v="1"/>
    <x v="40"/>
    <x v="3757"/>
    <x v="3742"/>
  </r>
  <r>
    <n v="3758"/>
    <s v="Luigi's Ladies"/>
    <s v="LUIGI'S LADIES: an original one-woman musical comedy"/>
    <x v="15"/>
    <x v="317"/>
    <x v="0"/>
    <s v="US"/>
    <s v="USD"/>
    <x v="3743"/>
    <n v="1397819938"/>
    <x v="0"/>
    <x v="55"/>
    <b v="1"/>
    <x v="40"/>
    <n v="1.0233333333333334"/>
    <n v="59.03846153846154"/>
    <x v="1"/>
    <x v="40"/>
    <x v="3758"/>
    <x v="3743"/>
  </r>
  <r>
    <n v="3759"/>
    <s v="Pared Down Productions"/>
    <s v="A production company specializing in small-scale musicals"/>
    <x v="23"/>
    <x v="2450"/>
    <x v="0"/>
    <s v="US"/>
    <s v="USD"/>
    <x v="3744"/>
    <n v="1435372553"/>
    <x v="0"/>
    <x v="106"/>
    <b v="1"/>
    <x v="40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n v="1397133386"/>
    <x v="0"/>
    <x v="110"/>
    <b v="1"/>
    <x v="40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n v="1434625937"/>
    <x v="0"/>
    <x v="83"/>
    <b v="1"/>
    <x v="40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n v="1436383889"/>
    <x v="0"/>
    <x v="33"/>
    <b v="1"/>
    <x v="40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n v="1425319226"/>
    <x v="0"/>
    <x v="99"/>
    <b v="1"/>
    <x v="40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n v="1462824832"/>
    <x v="0"/>
    <x v="74"/>
    <b v="1"/>
    <x v="40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n v="1404153482"/>
    <x v="0"/>
    <x v="329"/>
    <b v="1"/>
    <x v="40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n v="1401336045"/>
    <x v="0"/>
    <x v="93"/>
    <b v="1"/>
    <x v="40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n v="1423960097"/>
    <x v="0"/>
    <x v="66"/>
    <b v="1"/>
    <x v="40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n v="1400002090"/>
    <x v="0"/>
    <x v="6"/>
    <b v="1"/>
    <x v="40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n v="1458138079"/>
    <x v="0"/>
    <x v="41"/>
    <b v="1"/>
    <x v="40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n v="1431642010"/>
    <x v="0"/>
    <x v="9"/>
    <b v="1"/>
    <x v="40"/>
    <n v="1"/>
    <n v="100"/>
    <x v="1"/>
    <x v="40"/>
    <x v="3770"/>
    <x v="3754"/>
  </r>
  <r>
    <n v="3771"/>
    <s v="COME OUT SWINGIN'!"/>
    <s v="I would like to make a demo recording of six songs from COME OUT SWINGIN'!"/>
    <x v="28"/>
    <x v="2457"/>
    <x v="0"/>
    <s v="US"/>
    <s v="USD"/>
    <x v="3755"/>
    <n v="1462307652"/>
    <x v="0"/>
    <x v="44"/>
    <b v="1"/>
    <x v="40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n v="1478616506"/>
    <x v="0"/>
    <x v="51"/>
    <b v="1"/>
    <x v="40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x v="10"/>
    <x v="106"/>
    <x v="0"/>
    <s v="US"/>
    <s v="USD"/>
    <x v="3757"/>
    <n v="1476317247"/>
    <x v="0"/>
    <x v="7"/>
    <b v="1"/>
    <x v="40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n v="1427223655"/>
    <x v="0"/>
    <x v="20"/>
    <b v="1"/>
    <x v="40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n v="1426199843"/>
    <x v="0"/>
    <x v="25"/>
    <b v="1"/>
    <x v="40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n v="1403599778"/>
    <x v="0"/>
    <x v="225"/>
    <b v="1"/>
    <x v="40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n v="1409884821"/>
    <x v="0"/>
    <x v="211"/>
    <b v="1"/>
    <x v="40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x v="262"/>
    <x v="570"/>
    <x v="0"/>
    <s v="US"/>
    <s v="USD"/>
    <x v="3762"/>
    <n v="1418758780"/>
    <x v="0"/>
    <x v="17"/>
    <b v="1"/>
    <x v="40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n v="1456421940"/>
    <x v="0"/>
    <x v="248"/>
    <b v="1"/>
    <x v="40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n v="1433999785"/>
    <x v="0"/>
    <x v="209"/>
    <b v="1"/>
    <x v="40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n v="1408050685"/>
    <x v="0"/>
    <x v="47"/>
    <b v="1"/>
    <x v="40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n v="1466887297"/>
    <x v="0"/>
    <x v="74"/>
    <b v="1"/>
    <x v="40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n v="1455938520"/>
    <x v="0"/>
    <x v="54"/>
    <b v="1"/>
    <x v="40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n v="1465601532"/>
    <x v="0"/>
    <x v="73"/>
    <b v="1"/>
    <x v="40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n v="1467040769"/>
    <x v="0"/>
    <x v="209"/>
    <b v="1"/>
    <x v="40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n v="1461718475"/>
    <x v="0"/>
    <x v="26"/>
    <b v="1"/>
    <x v="40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n v="1434113406"/>
    <x v="0"/>
    <x v="73"/>
    <b v="1"/>
    <x v="40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n v="1448469719"/>
    <x v="0"/>
    <x v="29"/>
    <b v="0"/>
    <x v="40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n v="1431630618"/>
    <x v="0"/>
    <x v="80"/>
    <b v="0"/>
    <x v="40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n v="1477238423"/>
    <x v="0"/>
    <x v="78"/>
    <b v="0"/>
    <x v="40"/>
    <n v="0"/>
    <n v="0"/>
    <x v="1"/>
    <x v="40"/>
    <x v="3790"/>
    <x v="3773"/>
  </r>
  <r>
    <n v="3791"/>
    <s v="Spin! at The Cumming Playhouse"/>
    <s v="Spin! is an original musical comedy-drama presented by Blue Palm Productions."/>
    <x v="15"/>
    <x v="117"/>
    <x v="2"/>
    <s v="US"/>
    <s v="USD"/>
    <x v="3774"/>
    <n v="1399480592"/>
    <x v="0"/>
    <x v="78"/>
    <b v="0"/>
    <x v="40"/>
    <n v="0"/>
    <n v="0"/>
    <x v="1"/>
    <x v="40"/>
    <x v="3791"/>
    <x v="3774"/>
  </r>
  <r>
    <n v="3792"/>
    <s v="BorikÃ©n: The Show"/>
    <s v="A cultural and historic journey through Puerto Rico's music and dance!"/>
    <x v="78"/>
    <x v="428"/>
    <x v="2"/>
    <s v="US"/>
    <s v="USD"/>
    <x v="3775"/>
    <n v="1434365022"/>
    <x v="0"/>
    <x v="84"/>
    <b v="0"/>
    <x v="40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n v="1416954729"/>
    <x v="0"/>
    <x v="54"/>
    <b v="0"/>
    <x v="40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n v="1431093354"/>
    <x v="0"/>
    <x v="29"/>
    <b v="0"/>
    <x v="40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n v="1437042490"/>
    <x v="0"/>
    <x v="84"/>
    <b v="0"/>
    <x v="40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n v="1479170556"/>
    <x v="0"/>
    <x v="29"/>
    <b v="0"/>
    <x v="40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n v="1426972165"/>
    <x v="0"/>
    <x v="77"/>
    <b v="0"/>
    <x v="40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n v="1405099248"/>
    <x v="0"/>
    <x v="81"/>
    <b v="0"/>
    <x v="40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n v="1455142843"/>
    <x v="0"/>
    <x v="80"/>
    <b v="0"/>
    <x v="40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n v="1418146883"/>
    <x v="0"/>
    <x v="38"/>
    <b v="0"/>
    <x v="40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n v="1417536816"/>
    <x v="0"/>
    <x v="82"/>
    <b v="0"/>
    <x v="40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n v="1442890906"/>
    <x v="0"/>
    <x v="78"/>
    <b v="0"/>
    <x v="40"/>
    <n v="0"/>
    <n v="0"/>
    <x v="1"/>
    <x v="40"/>
    <x v="3802"/>
    <x v="3785"/>
  </r>
  <r>
    <n v="3803"/>
    <s v="Benjamin Button the Musical Concept Album"/>
    <s v="A fully orchestrated concept album of Benjamin Button the Musical!"/>
    <x v="14"/>
    <x v="2466"/>
    <x v="2"/>
    <s v="US"/>
    <s v="USD"/>
    <x v="3786"/>
    <n v="1454541568"/>
    <x v="0"/>
    <x v="244"/>
    <b v="0"/>
    <x v="40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n v="1465172024"/>
    <x v="0"/>
    <x v="78"/>
    <b v="0"/>
    <x v="4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n v="1406668640"/>
    <x v="0"/>
    <x v="84"/>
    <b v="0"/>
    <x v="40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n v="1402294381"/>
    <x v="0"/>
    <x v="29"/>
    <b v="0"/>
    <x v="40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n v="1427492939"/>
    <x v="0"/>
    <x v="82"/>
    <b v="0"/>
    <x v="40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n v="1424775219"/>
    <x v="0"/>
    <x v="54"/>
    <b v="1"/>
    <x v="6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n v="1402403907"/>
    <x v="0"/>
    <x v="44"/>
    <b v="1"/>
    <x v="6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n v="1424377358"/>
    <x v="0"/>
    <x v="55"/>
    <b v="1"/>
    <x v="6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n v="1461769373"/>
    <x v="0"/>
    <x v="10"/>
    <b v="1"/>
    <x v="6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n v="1429120908"/>
    <x v="0"/>
    <x v="202"/>
    <b v="1"/>
    <x v="6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n v="1462603021"/>
    <x v="0"/>
    <x v="74"/>
    <b v="1"/>
    <x v="6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n v="1424727712"/>
    <x v="0"/>
    <x v="69"/>
    <b v="1"/>
    <x v="6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n v="1437545657"/>
    <x v="0"/>
    <x v="9"/>
    <b v="1"/>
    <x v="6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n v="1403022823"/>
    <x v="0"/>
    <x v="77"/>
    <b v="1"/>
    <x v="6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n v="1444236216"/>
    <x v="0"/>
    <x v="9"/>
    <b v="1"/>
    <x v="6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n v="1423599182"/>
    <x v="0"/>
    <x v="73"/>
    <b v="1"/>
    <x v="6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n v="1435554104"/>
    <x v="0"/>
    <x v="55"/>
    <b v="1"/>
    <x v="6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n v="1433518717"/>
    <x v="0"/>
    <x v="9"/>
    <b v="1"/>
    <x v="6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n v="1449116407"/>
    <x v="0"/>
    <x v="67"/>
    <b v="1"/>
    <x v="6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n v="1448136417"/>
    <x v="0"/>
    <x v="88"/>
    <b v="1"/>
    <x v="6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n v="1434405044"/>
    <x v="0"/>
    <x v="14"/>
    <b v="1"/>
    <x v="6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n v="1469026903"/>
    <x v="0"/>
    <x v="63"/>
    <b v="1"/>
    <x v="6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n v="1432690814"/>
    <x v="0"/>
    <x v="72"/>
    <b v="1"/>
    <x v="6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n v="1428401394"/>
    <x v="0"/>
    <x v="55"/>
    <b v="1"/>
    <x v="6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n v="1422656201"/>
    <x v="0"/>
    <x v="71"/>
    <b v="1"/>
    <x v="6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n v="1414845587"/>
    <x v="0"/>
    <x v="33"/>
    <b v="1"/>
    <x v="6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n v="1470948371"/>
    <x v="0"/>
    <x v="22"/>
    <b v="1"/>
    <x v="6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n v="1463161611"/>
    <x v="0"/>
    <x v="83"/>
    <b v="1"/>
    <x v="6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n v="1413404545"/>
    <x v="0"/>
    <x v="82"/>
    <b v="1"/>
    <x v="6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n v="1452048335"/>
    <x v="0"/>
    <x v="82"/>
    <b v="1"/>
    <x v="6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n v="1416516972"/>
    <x v="0"/>
    <x v="9"/>
    <b v="1"/>
    <x v="6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n v="1432032067"/>
    <x v="0"/>
    <x v="7"/>
    <b v="1"/>
    <x v="6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n v="1459463808"/>
    <x v="0"/>
    <x v="22"/>
    <b v="1"/>
    <x v="6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n v="1467497652"/>
    <x v="0"/>
    <x v="25"/>
    <b v="1"/>
    <x v="6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x v="2485"/>
    <x v="0"/>
    <s v="GB"/>
    <s v="GBP"/>
    <x v="3818"/>
    <n v="1432837358"/>
    <x v="0"/>
    <x v="57"/>
    <b v="1"/>
    <x v="6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n v="1429722209"/>
    <x v="0"/>
    <x v="61"/>
    <b v="1"/>
    <x v="6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n v="1433042724"/>
    <x v="0"/>
    <x v="58"/>
    <b v="1"/>
    <x v="6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n v="1457023829"/>
    <x v="0"/>
    <x v="83"/>
    <b v="1"/>
    <x v="6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n v="1400698287"/>
    <x v="1"/>
    <x v="69"/>
    <b v="0"/>
    <x v="6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n v="1397217052"/>
    <x v="1"/>
    <x v="23"/>
    <b v="0"/>
    <x v="6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n v="1399427064"/>
    <x v="1"/>
    <x v="10"/>
    <b v="0"/>
    <x v="6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n v="1399474134"/>
    <x v="1"/>
    <x v="133"/>
    <b v="0"/>
    <x v="6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n v="1441119774"/>
    <x v="1"/>
    <x v="8"/>
    <b v="0"/>
    <x v="6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n v="1409721542"/>
    <x v="1"/>
    <x v="22"/>
    <b v="0"/>
    <x v="6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n v="1433395391"/>
    <x v="1"/>
    <x v="82"/>
    <b v="0"/>
    <x v="6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n v="1442604989"/>
    <x v="1"/>
    <x v="68"/>
    <b v="0"/>
    <x v="6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n v="1431455084"/>
    <x v="1"/>
    <x v="33"/>
    <b v="0"/>
    <x v="6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x v="2495"/>
    <x v="2"/>
    <s v="US"/>
    <s v="USD"/>
    <x v="3831"/>
    <n v="1417489143"/>
    <x v="1"/>
    <x v="80"/>
    <b v="0"/>
    <x v="6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n v="1434537179"/>
    <x v="1"/>
    <x v="54"/>
    <b v="0"/>
    <x v="6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n v="1425270876"/>
    <x v="0"/>
    <x v="84"/>
    <b v="0"/>
    <x v="6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n v="1406578178"/>
    <x v="0"/>
    <x v="84"/>
    <b v="0"/>
    <x v="6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x v="34"/>
    <x v="2496"/>
    <x v="2"/>
    <s v="US"/>
    <s v="USD"/>
    <x v="3835"/>
    <n v="1428614058"/>
    <x v="0"/>
    <x v="9"/>
    <b v="0"/>
    <x v="6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n v="1424819871"/>
    <x v="0"/>
    <x v="29"/>
    <b v="0"/>
    <x v="6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n v="1423245003"/>
    <x v="0"/>
    <x v="29"/>
    <b v="0"/>
    <x v="6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n v="1404927690"/>
    <x v="0"/>
    <x v="80"/>
    <b v="0"/>
    <x v="6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n v="1430734844"/>
    <x v="0"/>
    <x v="29"/>
    <b v="0"/>
    <x v="6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n v="1401485207"/>
    <x v="0"/>
    <x v="29"/>
    <b v="0"/>
    <x v="6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n v="1405266710"/>
    <x v="0"/>
    <x v="62"/>
    <b v="0"/>
    <x v="6"/>
    <n v="0.17666666666666667"/>
    <n v="81.538461538461533"/>
    <x v="1"/>
    <x v="6"/>
    <x v="3860"/>
    <x v="3841"/>
  </r>
  <r>
    <n v="3861"/>
    <s v="READY OR NOT HERE I COME"/>
    <s v="THE COMING OF THE LORD!"/>
    <x v="13"/>
    <x v="173"/>
    <x v="2"/>
    <s v="US"/>
    <s v="USD"/>
    <x v="3842"/>
    <n v="1412258977"/>
    <x v="0"/>
    <x v="29"/>
    <b v="0"/>
    <x v="6"/>
    <n v="0.05"/>
    <n v="100"/>
    <x v="1"/>
    <x v="6"/>
    <x v="3861"/>
    <x v="3842"/>
  </r>
  <r>
    <n v="3862"/>
    <s v="The Container Play"/>
    <s v="The hit immersive theatre experience of England comes to Corpus Christi!"/>
    <x v="51"/>
    <x v="116"/>
    <x v="2"/>
    <s v="US"/>
    <s v="USD"/>
    <x v="3843"/>
    <n v="1472451356"/>
    <x v="0"/>
    <x v="29"/>
    <b v="0"/>
    <x v="6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n v="1441552305"/>
    <x v="0"/>
    <x v="78"/>
    <b v="0"/>
    <x v="6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n v="1445203454"/>
    <x v="0"/>
    <x v="83"/>
    <b v="0"/>
    <x v="6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n v="1405957098"/>
    <x v="0"/>
    <x v="25"/>
    <b v="0"/>
    <x v="6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n v="1454453021"/>
    <x v="0"/>
    <x v="84"/>
    <b v="0"/>
    <x v="6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n v="1463686339"/>
    <x v="0"/>
    <x v="81"/>
    <b v="0"/>
    <x v="6"/>
    <n v="0.1255"/>
    <n v="50.2"/>
    <x v="1"/>
    <x v="6"/>
    <x v="3867"/>
    <x v="3848"/>
  </r>
  <r>
    <n v="3868"/>
    <s v="1000 words (Canceled)"/>
    <s v="New collection of music by Scott Evan Davis!"/>
    <x v="10"/>
    <x v="115"/>
    <x v="1"/>
    <s v="GB"/>
    <s v="GBP"/>
    <x v="3849"/>
    <n v="1408031405"/>
    <x v="0"/>
    <x v="29"/>
    <b v="0"/>
    <x v="40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n v="1423761792"/>
    <x v="0"/>
    <x v="41"/>
    <b v="0"/>
    <x v="40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n v="1401768478"/>
    <x v="0"/>
    <x v="73"/>
    <b v="0"/>
    <x v="40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n v="1485629050"/>
    <x v="0"/>
    <x v="83"/>
    <b v="0"/>
    <x v="40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n v="1435202996"/>
    <x v="0"/>
    <x v="78"/>
    <b v="0"/>
    <x v="4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n v="1441730535"/>
    <x v="0"/>
    <x v="78"/>
    <b v="0"/>
    <x v="4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n v="1420244622"/>
    <x v="0"/>
    <x v="78"/>
    <b v="0"/>
    <x v="4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n v="1472804365"/>
    <x v="0"/>
    <x v="78"/>
    <b v="0"/>
    <x v="4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n v="1451833128"/>
    <x v="0"/>
    <x v="67"/>
    <b v="0"/>
    <x v="40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n v="1478621752"/>
    <x v="0"/>
    <x v="25"/>
    <b v="0"/>
    <x v="40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n v="1433014746"/>
    <x v="0"/>
    <x v="29"/>
    <b v="0"/>
    <x v="40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n v="1419626396"/>
    <x v="0"/>
    <x v="78"/>
    <b v="0"/>
    <x v="4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n v="1403724820"/>
    <x v="0"/>
    <x v="57"/>
    <b v="0"/>
    <x v="40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n v="1484958399"/>
    <x v="0"/>
    <x v="29"/>
    <b v="0"/>
    <x v="40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n v="1451950570"/>
    <x v="0"/>
    <x v="78"/>
    <b v="0"/>
    <x v="4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n v="1407076069"/>
    <x v="0"/>
    <x v="78"/>
    <b v="0"/>
    <x v="4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n v="1425322792"/>
    <x v="0"/>
    <x v="78"/>
    <b v="0"/>
    <x v="4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n v="1460242191"/>
    <x v="0"/>
    <x v="78"/>
    <b v="0"/>
    <x v="40"/>
    <n v="0"/>
    <n v="0"/>
    <x v="1"/>
    <x v="40"/>
    <x v="3885"/>
    <x v="3865"/>
  </r>
  <r>
    <n v="3886"/>
    <s v="a (Canceled)"/>
    <n v="1"/>
    <x v="3"/>
    <x v="117"/>
    <x v="1"/>
    <s v="AU"/>
    <s v="AUD"/>
    <x v="3866"/>
    <n v="1415683702"/>
    <x v="0"/>
    <x v="78"/>
    <b v="0"/>
    <x v="4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n v="1426538129"/>
    <x v="0"/>
    <x v="84"/>
    <b v="0"/>
    <x v="40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n v="1485522358"/>
    <x v="0"/>
    <x v="25"/>
    <b v="0"/>
    <x v="6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n v="1417651630"/>
    <x v="0"/>
    <x v="82"/>
    <b v="0"/>
    <x v="6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n v="1434478344"/>
    <x v="0"/>
    <x v="22"/>
    <b v="0"/>
    <x v="6"/>
    <n v="0.16826666666666668"/>
    <n v="315.5"/>
    <x v="1"/>
    <x v="6"/>
    <x v="3890"/>
    <x v="3870"/>
  </r>
  <r>
    <n v="3891"/>
    <s v="Out of the Box: A Mime Story"/>
    <s v="A comedy about a mime who dreams of becoming a stand up comedian."/>
    <x v="134"/>
    <x v="92"/>
    <x v="2"/>
    <s v="US"/>
    <s v="USD"/>
    <x v="3871"/>
    <n v="1424488244"/>
    <x v="0"/>
    <x v="63"/>
    <b v="0"/>
    <x v="6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n v="1408203557"/>
    <x v="0"/>
    <x v="78"/>
    <b v="0"/>
    <x v="6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n v="1400600840"/>
    <x v="0"/>
    <x v="87"/>
    <b v="0"/>
    <x v="6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n v="1478386812"/>
    <x v="0"/>
    <x v="202"/>
    <b v="0"/>
    <x v="6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n v="1422424818"/>
    <x v="0"/>
    <x v="29"/>
    <b v="0"/>
    <x v="6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n v="1401770178"/>
    <x v="0"/>
    <x v="80"/>
    <b v="0"/>
    <x v="6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n v="1418158683"/>
    <x v="0"/>
    <x v="73"/>
    <b v="0"/>
    <x v="6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n v="1436355270"/>
    <x v="0"/>
    <x v="38"/>
    <b v="0"/>
    <x v="6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n v="1406140561"/>
    <x v="0"/>
    <x v="84"/>
    <b v="0"/>
    <x v="6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n v="1431396791"/>
    <x v="0"/>
    <x v="81"/>
    <b v="0"/>
    <x v="6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n v="1447098599"/>
    <x v="0"/>
    <x v="29"/>
    <b v="0"/>
    <x v="6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n v="1476962042"/>
    <x v="0"/>
    <x v="162"/>
    <b v="0"/>
    <x v="6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n v="1435709765"/>
    <x v="0"/>
    <x v="78"/>
    <b v="0"/>
    <x v="6"/>
    <n v="0"/>
    <n v="0"/>
    <x v="1"/>
    <x v="6"/>
    <x v="3903"/>
    <x v="3883"/>
  </r>
  <r>
    <n v="3904"/>
    <s v="Black America from Prophets to Pimps"/>
    <s v="A play that will cover 4000 years of black history."/>
    <x v="3"/>
    <x v="158"/>
    <x v="2"/>
    <s v="US"/>
    <s v="USD"/>
    <x v="3884"/>
    <n v="1427866200"/>
    <x v="0"/>
    <x v="84"/>
    <b v="0"/>
    <x v="6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n v="1430405903"/>
    <x v="0"/>
    <x v="63"/>
    <b v="0"/>
    <x v="6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n v="1432072893"/>
    <x v="0"/>
    <x v="38"/>
    <b v="0"/>
    <x v="6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n v="1411587606"/>
    <x v="0"/>
    <x v="80"/>
    <b v="0"/>
    <x v="6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n v="1405307696"/>
    <x v="0"/>
    <x v="80"/>
    <b v="0"/>
    <x v="6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n v="1407832642"/>
    <x v="0"/>
    <x v="80"/>
    <b v="0"/>
    <x v="6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n v="1439057397"/>
    <x v="0"/>
    <x v="83"/>
    <b v="0"/>
    <x v="6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n v="1414438177"/>
    <x v="0"/>
    <x v="17"/>
    <b v="0"/>
    <x v="6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n v="1424759330"/>
    <x v="0"/>
    <x v="29"/>
    <b v="0"/>
    <x v="6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n v="1446267849"/>
    <x v="0"/>
    <x v="63"/>
    <b v="0"/>
    <x v="6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n v="1429558756"/>
    <x v="0"/>
    <x v="74"/>
    <b v="0"/>
    <x v="6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n v="1462232309"/>
    <x v="0"/>
    <x v="29"/>
    <b v="0"/>
    <x v="6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n v="1462360752"/>
    <x v="0"/>
    <x v="78"/>
    <b v="0"/>
    <x v="6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n v="1407847161"/>
    <x v="0"/>
    <x v="29"/>
    <b v="0"/>
    <x v="6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n v="1406131023"/>
    <x v="0"/>
    <x v="83"/>
    <b v="0"/>
    <x v="6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n v="1450628773"/>
    <x v="0"/>
    <x v="83"/>
    <b v="0"/>
    <x v="6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n v="1476436660"/>
    <x v="0"/>
    <x v="83"/>
    <b v="0"/>
    <x v="6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n v="1413291655"/>
    <x v="0"/>
    <x v="78"/>
    <b v="0"/>
    <x v="6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n v="1421432810"/>
    <x v="0"/>
    <x v="79"/>
    <b v="0"/>
    <x v="6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n v="1426203071"/>
    <x v="0"/>
    <x v="57"/>
    <b v="0"/>
    <x v="6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n v="1401231722"/>
    <x v="0"/>
    <x v="244"/>
    <b v="0"/>
    <x v="6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n v="1404161639"/>
    <x v="0"/>
    <x v="83"/>
    <b v="0"/>
    <x v="6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n v="1417053748"/>
    <x v="0"/>
    <x v="29"/>
    <b v="0"/>
    <x v="6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n v="1404973504"/>
    <x v="0"/>
    <x v="84"/>
    <b v="0"/>
    <x v="6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n v="1442593427"/>
    <x v="0"/>
    <x v="63"/>
    <b v="0"/>
    <x v="6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n v="1471636265"/>
    <x v="0"/>
    <x v="25"/>
    <b v="0"/>
    <x v="6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n v="1457078868"/>
    <x v="0"/>
    <x v="78"/>
    <b v="0"/>
    <x v="6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n v="1439350707"/>
    <x v="0"/>
    <x v="78"/>
    <b v="0"/>
    <x v="6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n v="1455508964"/>
    <x v="0"/>
    <x v="29"/>
    <b v="0"/>
    <x v="6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n v="1466205262"/>
    <x v="0"/>
    <x v="8"/>
    <b v="0"/>
    <x v="6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n v="1439827639"/>
    <x v="0"/>
    <x v="8"/>
    <b v="0"/>
    <x v="6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n v="1438789546"/>
    <x v="0"/>
    <x v="23"/>
    <b v="0"/>
    <x v="6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n v="1477981120"/>
    <x v="0"/>
    <x v="78"/>
    <b v="0"/>
    <x v="6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n v="1465830560"/>
    <x v="0"/>
    <x v="73"/>
    <b v="0"/>
    <x v="6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n v="1432763054"/>
    <x v="0"/>
    <x v="81"/>
    <b v="0"/>
    <x v="6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n v="1412328979"/>
    <x v="0"/>
    <x v="29"/>
    <b v="0"/>
    <x v="6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n v="1416311351"/>
    <x v="0"/>
    <x v="84"/>
    <b v="0"/>
    <x v="6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n v="1414505137"/>
    <x v="0"/>
    <x v="84"/>
    <b v="0"/>
    <x v="6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n v="1429306914"/>
    <x v="0"/>
    <x v="78"/>
    <b v="0"/>
    <x v="6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n v="1443811268"/>
    <x v="0"/>
    <x v="62"/>
    <b v="0"/>
    <x v="6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n v="1438098875"/>
    <x v="0"/>
    <x v="78"/>
    <b v="0"/>
    <x v="6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n v="1429125268"/>
    <x v="0"/>
    <x v="29"/>
    <b v="0"/>
    <x v="6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n v="1422388822"/>
    <x v="0"/>
    <x v="81"/>
    <b v="0"/>
    <x v="6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n v="1472786744"/>
    <x v="0"/>
    <x v="84"/>
    <b v="0"/>
    <x v="6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n v="1404892123"/>
    <x v="0"/>
    <x v="78"/>
    <b v="0"/>
    <x v="6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n v="1421031221"/>
    <x v="0"/>
    <x v="58"/>
    <b v="0"/>
    <x v="6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n v="1457628680"/>
    <x v="0"/>
    <x v="29"/>
    <b v="0"/>
    <x v="6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n v="1457120942"/>
    <x v="0"/>
    <x v="29"/>
    <b v="0"/>
    <x v="6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n v="1440701890"/>
    <x v="0"/>
    <x v="29"/>
    <b v="0"/>
    <x v="6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n v="1467162586"/>
    <x v="0"/>
    <x v="78"/>
    <b v="0"/>
    <x v="6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n v="1400168264"/>
    <x v="0"/>
    <x v="78"/>
    <b v="0"/>
    <x v="6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n v="1446150141"/>
    <x v="0"/>
    <x v="22"/>
    <b v="0"/>
    <x v="6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n v="1459203727"/>
    <x v="0"/>
    <x v="78"/>
    <b v="0"/>
    <x v="6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n v="1464045954"/>
    <x v="0"/>
    <x v="29"/>
    <b v="0"/>
    <x v="6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n v="1403822912"/>
    <x v="0"/>
    <x v="38"/>
    <b v="0"/>
    <x v="6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n v="1409338556"/>
    <x v="0"/>
    <x v="8"/>
    <b v="0"/>
    <x v="6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n v="1449260256"/>
    <x v="0"/>
    <x v="80"/>
    <b v="0"/>
    <x v="6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n v="1397683410"/>
    <x v="0"/>
    <x v="84"/>
    <b v="0"/>
    <x v="6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n v="1446562494"/>
    <x v="0"/>
    <x v="83"/>
    <b v="0"/>
    <x v="6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n v="1445226117"/>
    <x v="0"/>
    <x v="78"/>
    <b v="0"/>
    <x v="6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n v="1424279986"/>
    <x v="0"/>
    <x v="83"/>
    <b v="0"/>
    <x v="6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n v="1455428380"/>
    <x v="0"/>
    <x v="80"/>
    <b v="0"/>
    <x v="6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n v="1402506278"/>
    <x v="0"/>
    <x v="84"/>
    <b v="0"/>
    <x v="6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n v="1486191507"/>
    <x v="0"/>
    <x v="73"/>
    <b v="0"/>
    <x v="6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n v="1458761673"/>
    <x v="0"/>
    <x v="202"/>
    <b v="0"/>
    <x v="6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n v="1471638646"/>
    <x v="0"/>
    <x v="79"/>
    <b v="0"/>
    <x v="6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n v="1458333811"/>
    <x v="0"/>
    <x v="84"/>
    <b v="0"/>
    <x v="6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n v="1403355126"/>
    <x v="0"/>
    <x v="79"/>
    <b v="0"/>
    <x v="6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n v="1418002634"/>
    <x v="0"/>
    <x v="22"/>
    <b v="0"/>
    <x v="6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n v="1460219110"/>
    <x v="0"/>
    <x v="77"/>
    <b v="0"/>
    <x v="6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n v="1462280848"/>
    <x v="0"/>
    <x v="202"/>
    <b v="0"/>
    <x v="6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n v="1465850898"/>
    <x v="0"/>
    <x v="78"/>
    <b v="0"/>
    <x v="6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n v="1405024561"/>
    <x v="0"/>
    <x v="73"/>
    <b v="0"/>
    <x v="6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n v="1466621732"/>
    <x v="0"/>
    <x v="79"/>
    <b v="0"/>
    <x v="6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n v="1417533953"/>
    <x v="0"/>
    <x v="22"/>
    <b v="0"/>
    <x v="6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n v="1425678057"/>
    <x v="0"/>
    <x v="79"/>
    <b v="0"/>
    <x v="6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n v="1401978147"/>
    <x v="0"/>
    <x v="63"/>
    <b v="0"/>
    <x v="6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n v="1463545149"/>
    <x v="0"/>
    <x v="63"/>
    <b v="0"/>
    <x v="6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n v="1431113180"/>
    <x v="0"/>
    <x v="81"/>
    <b v="0"/>
    <x v="6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n v="1397854356"/>
    <x v="0"/>
    <x v="67"/>
    <b v="0"/>
    <x v="6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n v="1412809644"/>
    <x v="0"/>
    <x v="73"/>
    <b v="0"/>
    <x v="6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n v="1454173120"/>
    <x v="0"/>
    <x v="10"/>
    <b v="0"/>
    <x v="6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n v="1460034594"/>
    <x v="0"/>
    <x v="62"/>
    <b v="0"/>
    <x v="6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n v="1399414290"/>
    <x v="0"/>
    <x v="62"/>
    <b v="0"/>
    <x v="6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x v="573"/>
    <x v="2"/>
    <s v="US"/>
    <s v="USD"/>
    <x v="3968"/>
    <n v="1439517413"/>
    <x v="0"/>
    <x v="80"/>
    <b v="0"/>
    <x v="6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n v="1444413581"/>
    <x v="0"/>
    <x v="78"/>
    <b v="0"/>
    <x v="6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n v="1454342893"/>
    <x v="0"/>
    <x v="83"/>
    <b v="0"/>
    <x v="6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n v="1430494082"/>
    <x v="0"/>
    <x v="29"/>
    <b v="0"/>
    <x v="6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n v="1444689259"/>
    <x v="0"/>
    <x v="82"/>
    <b v="0"/>
    <x v="6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n v="1428957912"/>
    <x v="0"/>
    <x v="29"/>
    <b v="0"/>
    <x v="6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n v="1403169690"/>
    <x v="0"/>
    <x v="29"/>
    <b v="0"/>
    <x v="6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n v="1421339077"/>
    <x v="0"/>
    <x v="80"/>
    <b v="0"/>
    <x v="6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n v="1415341464"/>
    <x v="0"/>
    <x v="57"/>
    <b v="0"/>
    <x v="6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n v="1425633821"/>
    <x v="0"/>
    <x v="78"/>
    <b v="0"/>
    <x v="6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n v="1424992026"/>
    <x v="0"/>
    <x v="8"/>
    <b v="0"/>
    <x v="6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n v="1406058798"/>
    <x v="0"/>
    <x v="25"/>
    <b v="0"/>
    <x v="6"/>
    <n v="0.16514285714285715"/>
    <n v="82.571428571428569"/>
    <x v="1"/>
    <x v="6"/>
    <x v="3999"/>
    <x v="3979"/>
  </r>
  <r>
    <n v="4000"/>
    <s v="The Escorts"/>
    <s v="An Enticing Trip into the World of Assisted Dying"/>
    <x v="6"/>
    <x v="115"/>
    <x v="2"/>
    <s v="US"/>
    <s v="USD"/>
    <x v="3980"/>
    <n v="1457450958"/>
    <x v="0"/>
    <x v="29"/>
    <b v="0"/>
    <x v="6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n v="1486681708"/>
    <x v="0"/>
    <x v="25"/>
    <b v="0"/>
    <x v="6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n v="1409187761"/>
    <x v="0"/>
    <x v="80"/>
    <b v="0"/>
    <x v="6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n v="1421417147"/>
    <x v="0"/>
    <x v="84"/>
    <b v="0"/>
    <x v="6"/>
    <n v="0.10050000000000001"/>
    <n v="100.5"/>
    <x v="1"/>
    <x v="6"/>
    <x v="4003"/>
    <x v="3982"/>
  </r>
  <r>
    <n v="4004"/>
    <s v="South Florida Tours"/>
    <s v="Help Launch The Queen Into South Florida!"/>
    <x v="2"/>
    <x v="116"/>
    <x v="2"/>
    <s v="US"/>
    <s v="USD"/>
    <x v="3983"/>
    <n v="1410148457"/>
    <x v="0"/>
    <x v="29"/>
    <b v="0"/>
    <x v="6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n v="1408648985"/>
    <x v="0"/>
    <x v="84"/>
    <b v="0"/>
    <x v="6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n v="1453487587"/>
    <x v="0"/>
    <x v="29"/>
    <b v="0"/>
    <x v="6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n v="1406572381"/>
    <x v="0"/>
    <x v="29"/>
    <b v="0"/>
    <x v="6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n v="1435014507"/>
    <x v="0"/>
    <x v="80"/>
    <b v="0"/>
    <x v="6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n v="1406825360"/>
    <x v="0"/>
    <x v="83"/>
    <b v="0"/>
    <x v="6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n v="1412879366"/>
    <x v="0"/>
    <x v="44"/>
    <b v="0"/>
    <x v="6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n v="1419858278"/>
    <x v="0"/>
    <x v="80"/>
    <b v="0"/>
    <x v="6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n v="1427979849"/>
    <x v="0"/>
    <x v="78"/>
    <b v="0"/>
    <x v="6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n v="1421478823"/>
    <x v="0"/>
    <x v="84"/>
    <b v="0"/>
    <x v="6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n v="1455861269"/>
    <x v="0"/>
    <x v="78"/>
    <b v="0"/>
    <x v="6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n v="1434739463"/>
    <x v="0"/>
    <x v="29"/>
    <b v="0"/>
    <x v="6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n v="1408395400"/>
    <x v="0"/>
    <x v="63"/>
    <b v="0"/>
    <x v="6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n v="1407254874"/>
    <x v="0"/>
    <x v="84"/>
    <b v="0"/>
    <x v="6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x v="15"/>
    <x v="176"/>
    <x v="2"/>
    <s v="GB"/>
    <s v="GBP"/>
    <x v="3997"/>
    <n v="1473285108"/>
    <x v="0"/>
    <x v="80"/>
    <b v="0"/>
    <x v="6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n v="1455725596"/>
    <x v="0"/>
    <x v="80"/>
    <b v="0"/>
    <x v="6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n v="1424579699"/>
    <x v="0"/>
    <x v="83"/>
    <b v="0"/>
    <x v="6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n v="1409176358"/>
    <x v="0"/>
    <x v="84"/>
    <b v="0"/>
    <x v="6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n v="1418824867"/>
    <x v="0"/>
    <x v="438"/>
    <b v="0"/>
    <x v="6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n v="1454975963"/>
    <x v="0"/>
    <x v="78"/>
    <b v="0"/>
    <x v="6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n v="1438445097"/>
    <x v="0"/>
    <x v="29"/>
    <b v="0"/>
    <x v="6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n v="1432705336"/>
    <x v="0"/>
    <x v="80"/>
    <b v="0"/>
    <x v="6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n v="1444059839"/>
    <x v="0"/>
    <x v="78"/>
    <b v="0"/>
    <x v="6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n v="1486077481"/>
    <x v="0"/>
    <x v="63"/>
    <b v="0"/>
    <x v="6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n v="1399415500"/>
    <x v="0"/>
    <x v="202"/>
    <b v="0"/>
    <x v="6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n v="1447461370"/>
    <x v="0"/>
    <x v="78"/>
    <b v="0"/>
    <x v="6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n v="1452008599"/>
    <x v="0"/>
    <x v="79"/>
    <b v="0"/>
    <x v="6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n v="1414591364"/>
    <x v="0"/>
    <x v="78"/>
    <b v="0"/>
    <x v="6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n v="1445023516"/>
    <x v="0"/>
    <x v="63"/>
    <b v="0"/>
    <x v="6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n v="1472711224"/>
    <x v="0"/>
    <x v="225"/>
    <b v="0"/>
    <x v="6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n v="1425509050"/>
    <x v="0"/>
    <x v="84"/>
    <b v="0"/>
    <x v="6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x v="3"/>
    <x v="2534"/>
    <x v="2"/>
    <s v="US"/>
    <s v="USD"/>
    <x v="4014"/>
    <n v="1411333887"/>
    <x v="0"/>
    <x v="20"/>
    <b v="0"/>
    <x v="6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n v="1402784964"/>
    <x v="0"/>
    <x v="57"/>
    <b v="0"/>
    <x v="6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n v="1462585315"/>
    <x v="0"/>
    <x v="84"/>
    <b v="0"/>
    <x v="6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n v="1408389010"/>
    <x v="0"/>
    <x v="80"/>
    <b v="0"/>
    <x v="6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n v="1446048367"/>
    <x v="0"/>
    <x v="81"/>
    <b v="0"/>
    <x v="6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n v="1432100004"/>
    <x v="0"/>
    <x v="84"/>
    <b v="0"/>
    <x v="6"/>
    <n v="0.3125"/>
    <n v="1250"/>
    <x v="1"/>
    <x v="6"/>
    <x v="4040"/>
    <x v="4019"/>
  </r>
  <r>
    <n v="4041"/>
    <s v="In the Land of Gold"/>
    <s v="A bold, colouful, vibrant play centred around the last remaining monarchy of Africa."/>
    <x v="10"/>
    <x v="577"/>
    <x v="2"/>
    <s v="GB"/>
    <s v="GBP"/>
    <x v="4020"/>
    <n v="1467976954"/>
    <x v="0"/>
    <x v="84"/>
    <b v="0"/>
    <x v="6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n v="1419213664"/>
    <x v="0"/>
    <x v="83"/>
    <b v="0"/>
    <x v="6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n v="1415228325"/>
    <x v="0"/>
    <x v="78"/>
    <b v="0"/>
    <x v="6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n v="1426050982"/>
    <x v="0"/>
    <x v="80"/>
    <b v="0"/>
    <x v="6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n v="1406004589"/>
    <x v="0"/>
    <x v="29"/>
    <b v="0"/>
    <x v="6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n v="1411400210"/>
    <x v="0"/>
    <x v="8"/>
    <b v="0"/>
    <x v="6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n v="1418862743"/>
    <x v="0"/>
    <x v="80"/>
    <b v="0"/>
    <x v="6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n v="1457352787"/>
    <x v="0"/>
    <x v="110"/>
    <b v="0"/>
    <x v="6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n v="1434322815"/>
    <x v="0"/>
    <x v="29"/>
    <b v="0"/>
    <x v="6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n v="1411485391"/>
    <x v="0"/>
    <x v="29"/>
    <b v="0"/>
    <x v="6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n v="1399058797"/>
    <x v="0"/>
    <x v="78"/>
    <b v="0"/>
    <x v="6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n v="1408050316"/>
    <x v="0"/>
    <x v="62"/>
    <b v="0"/>
    <x v="6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n v="1413477228"/>
    <x v="0"/>
    <x v="84"/>
    <b v="0"/>
    <x v="6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n v="1472674285"/>
    <x v="0"/>
    <x v="78"/>
    <b v="0"/>
    <x v="6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n v="1400600031"/>
    <x v="0"/>
    <x v="64"/>
    <b v="0"/>
    <x v="6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n v="1465856639"/>
    <x v="0"/>
    <x v="82"/>
    <b v="0"/>
    <x v="6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n v="1446506080"/>
    <x v="0"/>
    <x v="79"/>
    <b v="0"/>
    <x v="6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n v="1458178044"/>
    <x v="0"/>
    <x v="80"/>
    <b v="0"/>
    <x v="6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n v="1408116152"/>
    <x v="0"/>
    <x v="63"/>
    <b v="0"/>
    <x v="6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n v="1400604056"/>
    <x v="0"/>
    <x v="81"/>
    <b v="0"/>
    <x v="6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n v="1456025023"/>
    <x v="0"/>
    <x v="78"/>
    <b v="0"/>
    <x v="6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n v="1464889468"/>
    <x v="0"/>
    <x v="83"/>
    <b v="0"/>
    <x v="6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n v="1401294084"/>
    <x v="0"/>
    <x v="82"/>
    <b v="0"/>
    <x v="6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n v="1427724426"/>
    <x v="0"/>
    <x v="79"/>
    <b v="0"/>
    <x v="6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n v="1405291811"/>
    <x v="0"/>
    <x v="80"/>
    <b v="0"/>
    <x v="6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n v="1461027388"/>
    <x v="0"/>
    <x v="29"/>
    <b v="0"/>
    <x v="6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n v="1439952550"/>
    <x v="0"/>
    <x v="57"/>
    <b v="0"/>
    <x v="6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n v="1481756855"/>
    <x v="0"/>
    <x v="29"/>
    <b v="0"/>
    <x v="6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n v="1421596356"/>
    <x v="0"/>
    <x v="62"/>
    <b v="0"/>
    <x v="6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n v="1422374420"/>
    <x v="0"/>
    <x v="79"/>
    <b v="0"/>
    <x v="6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n v="1480187931"/>
    <x v="0"/>
    <x v="78"/>
    <b v="0"/>
    <x v="6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n v="1403462111"/>
    <x v="0"/>
    <x v="84"/>
    <b v="0"/>
    <x v="6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n v="1426407426"/>
    <x v="0"/>
    <x v="84"/>
    <b v="0"/>
    <x v="6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n v="1444137375"/>
    <x v="0"/>
    <x v="64"/>
    <b v="0"/>
    <x v="6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n v="1400547969"/>
    <x v="0"/>
    <x v="62"/>
    <b v="0"/>
    <x v="6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n v="1411499149"/>
    <x v="0"/>
    <x v="78"/>
    <b v="0"/>
    <x v="6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n v="1479747794"/>
    <x v="0"/>
    <x v="79"/>
    <b v="0"/>
    <x v="6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n v="1482951242"/>
    <x v="0"/>
    <x v="78"/>
    <b v="0"/>
    <x v="6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n v="1463783521"/>
    <x v="0"/>
    <x v="29"/>
    <b v="0"/>
    <x v="6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n v="1463849116"/>
    <x v="0"/>
    <x v="78"/>
    <b v="0"/>
    <x v="6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n v="1423231025"/>
    <x v="0"/>
    <x v="8"/>
    <b v="0"/>
    <x v="6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n v="1446179553"/>
    <x v="0"/>
    <x v="84"/>
    <b v="0"/>
    <x v="6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n v="1450203416"/>
    <x v="0"/>
    <x v="79"/>
    <b v="0"/>
    <x v="6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n v="1473416906"/>
    <x v="0"/>
    <x v="29"/>
    <b v="0"/>
    <x v="6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n v="1424701775"/>
    <x v="0"/>
    <x v="29"/>
    <b v="0"/>
    <x v="6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n v="1445985299"/>
    <x v="0"/>
    <x v="81"/>
    <b v="0"/>
    <x v="6"/>
    <n v="4.7E-2"/>
    <n v="9.4"/>
    <x v="1"/>
    <x v="6"/>
    <x v="4086"/>
    <x v="4064"/>
  </r>
  <r>
    <n v="4087"/>
    <s v="Stage Production &quot;The Nail Shop&quot;"/>
    <s v="Comedy Stage Play"/>
    <x v="376"/>
    <x v="117"/>
    <x v="2"/>
    <s v="US"/>
    <s v="USD"/>
    <x v="4065"/>
    <n v="1466185786"/>
    <x v="0"/>
    <x v="78"/>
    <b v="0"/>
    <x v="6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n v="1418827324"/>
    <x v="0"/>
    <x v="83"/>
    <b v="0"/>
    <x v="6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n v="1430242488"/>
    <x v="0"/>
    <x v="22"/>
    <b v="0"/>
    <x v="6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n v="1437754137"/>
    <x v="0"/>
    <x v="83"/>
    <b v="0"/>
    <x v="6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n v="1418818151"/>
    <x v="0"/>
    <x v="22"/>
    <b v="0"/>
    <x v="6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n v="1423024847"/>
    <x v="0"/>
    <x v="29"/>
    <b v="0"/>
    <x v="6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n v="1435088093"/>
    <x v="0"/>
    <x v="80"/>
    <b v="0"/>
    <x v="6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n v="1410141900"/>
    <x v="0"/>
    <x v="22"/>
    <b v="0"/>
    <x v="6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n v="1479516350"/>
    <x v="0"/>
    <x v="29"/>
    <b v="0"/>
    <x v="6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n v="1484484219"/>
    <x v="0"/>
    <x v="81"/>
    <b v="0"/>
    <x v="6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n v="1449431237"/>
    <x v="0"/>
    <x v="78"/>
    <b v="0"/>
    <x v="6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n v="1462468797"/>
    <x v="0"/>
    <x v="78"/>
    <b v="0"/>
    <x v="6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n v="1468959873"/>
    <x v="0"/>
    <x v="29"/>
    <b v="0"/>
    <x v="6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n v="1413341990"/>
    <x v="0"/>
    <x v="78"/>
    <b v="0"/>
    <x v="6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n v="1482788482"/>
    <x v="0"/>
    <x v="78"/>
    <b v="0"/>
    <x v="6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n v="1460751673"/>
    <x v="0"/>
    <x v="79"/>
    <b v="0"/>
    <x v="6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n v="1435953566"/>
    <x v="0"/>
    <x v="79"/>
    <b v="0"/>
    <x v="6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n v="1474958434"/>
    <x v="0"/>
    <x v="25"/>
    <b v="0"/>
    <x v="6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n v="1479860109"/>
    <x v="0"/>
    <x v="79"/>
    <b v="0"/>
    <x v="6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n v="1424221866"/>
    <x v="0"/>
    <x v="51"/>
    <b v="0"/>
    <x v="6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n v="1409608801"/>
    <x v="0"/>
    <x v="80"/>
    <b v="0"/>
    <x v="6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n v="1485909937"/>
    <x v="0"/>
    <x v="29"/>
    <b v="0"/>
    <x v="6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n v="1446209804"/>
    <x v="0"/>
    <x v="78"/>
    <b v="0"/>
    <x v="6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n v="1463929351"/>
    <x v="0"/>
    <x v="79"/>
    <b v="0"/>
    <x v="6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n v="1422155740"/>
    <x v="0"/>
    <x v="79"/>
    <b v="0"/>
    <x v="6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n v="1454280186"/>
    <x v="0"/>
    <x v="29"/>
    <b v="0"/>
    <x v="6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n v="1450619123"/>
    <x v="0"/>
    <x v="83"/>
    <b v="0"/>
    <x v="6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75724-4344-4E50-9315-E8CB3F6079B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D1B01-1306-435F-84F9-828C76F2E63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E85B3-1A0D-41CE-96CB-A402E933654F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F0B2-965D-463F-A760-70CCD7DD1772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45" firstHeaderRow="1" firstDataRow="1" firstDataCol="1"/>
  <pivotFields count="24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0" showAll="0"/>
    <pivotField numFmtId="167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Average of goal" fld="3" subtotal="average" baseField="17" baseItem="2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AB7CD-2378-498B-9481-B2A7072AFCE8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A7D1D-CA85-4D2C-8E32-9D7F9A620160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numFmtId="10" showAll="0"/>
    <pivotField numFmtId="167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8" showAll="0"/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verage of Percent Funded" fld="14" subtotal="average" baseField="10" baseItem="0" numFmtId="1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824D-6CCC-4202-A9AE-E17491B9973D}">
  <dimension ref="A1:I14"/>
  <sheetViews>
    <sheetView tabSelected="1" topLeftCell="A16" workbookViewId="0">
      <selection activeCell="G39" sqref="G3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9" x14ac:dyDescent="0.25">
      <c r="A2" t="s">
        <v>8399</v>
      </c>
      <c r="B2">
        <f>COUNTIFS('Kickstarter Data'!$F$2:$F$4115,"successful",'Kickstarter Data'!$D$2:$D$4115,"&lt;1000")</f>
        <v>322</v>
      </c>
      <c r="C2">
        <f>COUNTIFS('Kickstarter Data'!$F$2:$F$4115,"failed",'Kickstarter Data'!$D$2:$D$4115,"&lt;1000")</f>
        <v>113</v>
      </c>
      <c r="D2">
        <f>COUNTIFS('Kickstarter Data'!$F$2:$F$4115,"canceled",'Kickstarter Data'!$D$2:$D$4115,"&lt;1000")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4"/>
    </row>
    <row r="3" spans="1:9" x14ac:dyDescent="0.25">
      <c r="A3" t="s">
        <v>8400</v>
      </c>
      <c r="B3">
        <f>COUNTIFS('Kickstarter Data'!$F$2:$F$4115,"successful",'Kickstarter Data'!$D$2:$D$4115,"&gt;="&amp;1000,'Kickstarter Data'!$D$2:$D$4115,"&lt;"&amp;5000)</f>
        <v>932</v>
      </c>
      <c r="C3">
        <f>COUNTIFS('Kickstarter Data'!$F$2:$F$4115,"failed",'Kickstarter Data'!$D$2:$D$4115,"&gt;="&amp;1000,'Kickstarter Data'!$D$2:$D$4115,"&lt;"&amp;5000)</f>
        <v>420</v>
      </c>
      <c r="D3">
        <f>COUNTIFS('Kickstarter Data'!$F$2:$F$4115,"canceled",'Kickstarter Data'!$D$2:$D$4115,"&gt;="&amp;1000,'Kickstarter Data'!$D$2:$D$4115,"&lt;"&amp;5000)</f>
        <v>60</v>
      </c>
      <c r="E3">
        <f t="shared" ref="E3:E9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4"/>
    </row>
    <row r="4" spans="1:9" x14ac:dyDescent="0.25">
      <c r="A4" t="s">
        <v>8401</v>
      </c>
      <c r="B4">
        <f>COUNTIFS('Kickstarter Data'!$F$2:$F$4115,"successful",'Kickstarter Data'!$D$2:$D$4115,"&gt;="&amp;5000,'Kickstarter Data'!$D$2:$D$4115,"&lt;"&amp;10000)</f>
        <v>381</v>
      </c>
      <c r="C4">
        <f>COUNTIFS('Kickstarter Data'!$F$2:$F$4115,"failed",'Kickstarter Data'!$D$2:$D$4115,"&gt;="&amp;5000,'Kickstarter Data'!$D$2:$D$4115,"&lt;"&amp;10000)</f>
        <v>283</v>
      </c>
      <c r="D4">
        <f>COUNTIFS('Kickstarter Data'!$F$2:$F$4115,"canceled",'Kickstarter Data'!$D$2:$D$4115,"&gt;="&amp;5000,'Kickstarter Data'!$D$2:$D$4115,"&lt;"&amp;10000)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4"/>
    </row>
    <row r="5" spans="1:9" x14ac:dyDescent="0.25">
      <c r="A5" t="s">
        <v>8402</v>
      </c>
      <c r="B5">
        <f>COUNTIFS('Kickstarter Data'!$F$2:$F$4115,"successful",'Kickstarter Data'!$D$2:$D$4115,"&gt;="&amp;10000,'Kickstarter Data'!$D$2:$D$4115,"&lt;"&amp;15000)</f>
        <v>168</v>
      </c>
      <c r="C5">
        <f>COUNTIFS('Kickstarter Data'!$F$2:$F$4115,"failed",'Kickstarter Data'!$D$2:$D$4115,"&gt;="&amp;10000,'Kickstarter Data'!$D$2:$D$4115,"&lt;"&amp;15000)</f>
        <v>144</v>
      </c>
      <c r="D5">
        <f>COUNTIFS('Kickstarter Data'!$F$2:$F$4115,"canceled",'Kickstarter Data'!$D$2:$D$4115,"&gt;="&amp;10000,'Kickstarter Data'!$D$2:$D$4115,"&lt;"&amp;15000)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4"/>
    </row>
    <row r="6" spans="1:9" x14ac:dyDescent="0.25">
      <c r="A6" t="s">
        <v>8403</v>
      </c>
      <c r="B6">
        <f>COUNTIFS('Kickstarter Data'!$F$2:$F$4115,"successful",'Kickstarter Data'!$D$2:$D$4115,"&gt;="&amp;15000,'Kickstarter Data'!$D$2:$D$4115,"&lt;"&amp;20000)</f>
        <v>94</v>
      </c>
      <c r="C6">
        <f>COUNTIFS('Kickstarter Data'!$F$2:$F$4115,"failed",'Kickstarter Data'!$D$2:$D$4115,"&gt;="&amp;15000,'Kickstarter Data'!$D$2:$D$4115,"&lt;"&amp;20000)</f>
        <v>90</v>
      </c>
      <c r="D6">
        <f>COUNTIFS('Kickstarter Data'!$F$2:$F$4115,"canceled",'Kickstarter Data'!$D$2:$D$4115,"&gt;="&amp;15000,'Kickstarter Data'!$D$2:$D$4115,"&lt;"&amp;20000)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4"/>
    </row>
    <row r="7" spans="1:9" x14ac:dyDescent="0.25">
      <c r="A7" t="s">
        <v>8404</v>
      </c>
      <c r="B7">
        <f>COUNTIFS('Kickstarter Data'!$F$2:$F$4115,"successful",'Kickstarter Data'!$D$2:$D$4115,"&gt;="&amp;20000,'Kickstarter Data'!$D$2:$D$4115,"&lt;"&amp;25000)</f>
        <v>62</v>
      </c>
      <c r="C7">
        <f>COUNTIFS('Kickstarter Data'!$F$2:$F$4115,"failed",'Kickstarter Data'!$D$2:$D$4115,"&gt;="&amp;20000,'Kickstarter Data'!$D$2:$D$4115,"&lt;"&amp;25000)</f>
        <v>72</v>
      </c>
      <c r="D7">
        <f>COUNTIFS('Kickstarter Data'!$F$2:$F$4115,"canceled",'Kickstarter Data'!$D$2:$D$4115,"&gt;="&amp;20000,'Kickstarter Data'!$D$2:$D$4115,"&lt;"&amp;25000)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4"/>
    </row>
    <row r="8" spans="1:9" x14ac:dyDescent="0.25">
      <c r="A8" t="s">
        <v>8405</v>
      </c>
      <c r="B8">
        <f>COUNTIFS('Kickstarter Data'!$F$2:$F$4115,"successful",'Kickstarter Data'!$D$2:$D$4115,"&gt;="&amp;25000,'Kickstarter Data'!$D$2:$D$4115,"&lt;"&amp;30000)</f>
        <v>55</v>
      </c>
      <c r="C8">
        <f>COUNTIFS('Kickstarter Data'!$F$2:$F$4115,"failed",'Kickstarter Data'!$D$2:$D$4115,"&gt;="&amp;25000,'Kickstarter Data'!$D$2:$D$4115,"&lt;"&amp;30000)</f>
        <v>64</v>
      </c>
      <c r="D8">
        <f>COUNTIFS('Kickstarter Data'!$F$2:$F$4115,"canceled",'Kickstarter Data'!$D$2:$D$4115,"&gt;="&amp;25000,'Kickstarter Data'!$D$2:$D$4115,"&lt;"&amp;30000)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4"/>
    </row>
    <row r="9" spans="1:9" x14ac:dyDescent="0.25">
      <c r="A9" t="s">
        <v>8406</v>
      </c>
      <c r="B9">
        <f>COUNTIFS('Kickstarter Data'!$F$2:$F$4115,"successful",'Kickstarter Data'!$D$2:$D$4115,"&gt;="&amp;30000,'Kickstarter Data'!$D$2:$D$4115,"&lt;"&amp;35000)</f>
        <v>32</v>
      </c>
      <c r="C9">
        <f>COUNTIFS('Kickstarter Data'!$F$2:$F$4115,"failed",'Kickstarter Data'!$D$2:$D$4115,"&gt;="&amp;30000,'Kickstarter Data'!$D$2:$D$4115,"&lt;"&amp;35000)</f>
        <v>37</v>
      </c>
      <c r="D9">
        <f>COUNTIFS('Kickstarter Data'!$F$2:$F$4115,"canceled",'Kickstarter Data'!$D$2:$D$4115,"&gt;="&amp;30000,'Kickstarter Data'!$D$2:$D$4115,"&lt;"&amp;35000)</f>
        <v>13</v>
      </c>
      <c r="E9">
        <f>SUM(B9:D9)</f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4"/>
    </row>
    <row r="10" spans="1:9" x14ac:dyDescent="0.25">
      <c r="A10" t="s">
        <v>8407</v>
      </c>
      <c r="B10">
        <f>COUNTIFS('Kickstarter Data'!$F$2:$F$4115,"successful",'Kickstarter Data'!$D$2:$D$4115,"&gt;="&amp;35000,'Kickstarter Data'!$D$2:$D$4115,"&lt;"&amp;40000)</f>
        <v>26</v>
      </c>
      <c r="C10">
        <f>COUNTIFS('Kickstarter Data'!$F$2:$F$4115,"failed",'Kickstarter Data'!$D$2:$D$4115,"&gt;="&amp;35000,'Kickstarter Data'!$D$2:$D$4115,"&lt;"&amp;40000)</f>
        <v>22</v>
      </c>
      <c r="D10">
        <f>COUNTIFS('Kickstarter Data'!$F$2:$F$4115,"canceled",'Kickstarter Data'!$D$2:$D$4115,"&gt;="&amp;35000,'Kickstarter Data'!$D$2:$D$4115,"&lt;"&amp;40000)</f>
        <v>7</v>
      </c>
      <c r="E10">
        <f>SUM(B10:D10)</f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4"/>
    </row>
    <row r="11" spans="1:9" x14ac:dyDescent="0.25">
      <c r="A11" t="s">
        <v>8408</v>
      </c>
      <c r="B11">
        <f>COUNTIFS('Kickstarter Data'!$F$2:$F$4115,"successful",'Kickstarter Data'!$D$2:$D$4115,"&gt;="&amp;40000,'Kickstarter Data'!$D$2:$D$4115,"&lt;"&amp;45000)</f>
        <v>21</v>
      </c>
      <c r="C11">
        <f>COUNTIFS('Kickstarter Data'!$F$2:$F$4115,"failed",'Kickstarter Data'!$D$2:$D$4115,"&gt;="&amp;40000,'Kickstarter Data'!$D$2:$D$4115,"&lt;"&amp;45000)</f>
        <v>16</v>
      </c>
      <c r="D11">
        <f>COUNTIFS('Kickstarter Data'!$F$2:$F$4115,"canceled",'Kickstarter Data'!$D$2:$D$4115,"&gt;="&amp;40000,'Kickstarter Data'!$D$2:$D$4115,"&lt;"&amp;45000)</f>
        <v>6</v>
      </c>
      <c r="E11">
        <f>SUM(B11:D11)</f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4"/>
    </row>
    <row r="12" spans="1:9" x14ac:dyDescent="0.25">
      <c r="A12" t="s">
        <v>8409</v>
      </c>
      <c r="B12">
        <f>COUNTIFS('Kickstarter Data'!$F$2:$F$4115,"successful",'Kickstarter Data'!$D$2:$D$4115,"&gt;="&amp;45000,'Kickstarter Data'!$D$2:$D$4115,"&lt;"&amp;50000)</f>
        <v>6</v>
      </c>
      <c r="C12">
        <f>COUNTIFS('Kickstarter Data'!$F$2:$F$4115,"failed",'Kickstarter Data'!$D$2:$D$4115,"&gt;="&amp;45000,'Kickstarter Data'!$D$2:$D$4115,"&lt;"&amp;50000)</f>
        <v>11</v>
      </c>
      <c r="D12">
        <f>COUNTIFS('Kickstarter Data'!$F$2:$F$4115,"canceled",'Kickstarter Data'!$D$2:$D$4115,"&gt;="&amp;45000,'Kickstarter Data'!$D$2:$D$4115,"&lt;"&amp;50000)</f>
        <v>4</v>
      </c>
      <c r="E12">
        <f>SUM(B12:D12)</f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4"/>
    </row>
    <row r="13" spans="1:9" x14ac:dyDescent="0.25">
      <c r="A13" t="s">
        <v>8410</v>
      </c>
      <c r="B13">
        <f>COUNTIFS('Kickstarter Data'!$F$2:$F$4115,"successful",'Kickstarter Data'!$D$2:$D$4115,"&gt;="&amp;50000)</f>
        <v>86</v>
      </c>
      <c r="C13">
        <f>COUNTIFS('Kickstarter Data'!$F$2:$F$4115,"failed",'Kickstarter Data'!$D$2:$D$4115,"&gt;="&amp;50000)</f>
        <v>258</v>
      </c>
      <c r="D13">
        <f>COUNTIFS('Kickstarter Data'!$F$2:$F$4115,"canceled",'Kickstarter Data'!$D$2:$D$4115,"&gt;="&amp;50000)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4"/>
    </row>
    <row r="14" spans="1:9" x14ac:dyDescent="0.25">
      <c r="I14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4110" sqref="D41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DA53-EF7C-4583-8152-7807A0C73E4D}">
  <dimension ref="A1:F14"/>
  <sheetViews>
    <sheetView workbookViewId="0">
      <selection activeCell="D28" sqref="D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F745F-0A36-41EE-8E2E-BDF9FB555234}">
  <dimension ref="A1:F47"/>
  <sheetViews>
    <sheetView workbookViewId="0">
      <selection activeCell="D21" sqref="D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8FAA-52A8-4171-9B3F-38CD45AEF89D}">
  <dimension ref="A1:E18"/>
  <sheetViews>
    <sheetView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8388</v>
      </c>
      <c r="B2" t="s">
        <v>8364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F69E2-7088-465F-8AF2-95A405DB3D34}">
  <dimension ref="A3:B45"/>
  <sheetViews>
    <sheetView workbookViewId="0">
      <selection activeCell="R35" sqref="R35"/>
    </sheetView>
  </sheetViews>
  <sheetFormatPr defaultRowHeight="15" x14ac:dyDescent="0.25"/>
  <cols>
    <col min="1" max="1" width="16.85546875" bestFit="1" customWidth="1"/>
    <col min="2" max="3" width="14.85546875" bestFit="1" customWidth="1"/>
    <col min="4" max="4" width="8" bestFit="1" customWidth="1"/>
    <col min="5" max="8" width="7" bestFit="1" customWidth="1"/>
    <col min="9" max="9" width="6" bestFit="1" customWidth="1"/>
    <col min="10" max="10" width="7" bestFit="1" customWidth="1"/>
    <col min="11" max="11" width="6" bestFit="1" customWidth="1"/>
    <col min="12" max="12" width="8" bestFit="1" customWidth="1"/>
    <col min="13" max="14" width="7" bestFit="1" customWidth="1"/>
    <col min="15" max="15" width="3" bestFit="1" customWidth="1"/>
    <col min="16" max="16" width="7" bestFit="1" customWidth="1"/>
    <col min="17" max="17" width="5" bestFit="1" customWidth="1"/>
    <col min="18" max="18" width="7" bestFit="1" customWidth="1"/>
    <col min="19" max="19" width="6" bestFit="1" customWidth="1"/>
    <col min="20" max="20" width="8" bestFit="1" customWidth="1"/>
    <col min="21" max="21" width="7" bestFit="1" customWidth="1"/>
    <col min="22" max="22" width="6" bestFit="1" customWidth="1"/>
    <col min="23" max="23" width="7" bestFit="1" customWidth="1"/>
    <col min="24" max="25" width="6" bestFit="1" customWidth="1"/>
    <col min="26" max="26" width="5" bestFit="1" customWidth="1"/>
    <col min="27" max="28" width="7" bestFit="1" customWidth="1"/>
    <col min="29" max="29" width="8" bestFit="1" customWidth="1"/>
    <col min="30" max="30" width="6" bestFit="1" customWidth="1"/>
    <col min="31" max="32" width="5" bestFit="1" customWidth="1"/>
    <col min="33" max="34" width="7" bestFit="1" customWidth="1"/>
    <col min="35" max="35" width="6" bestFit="1" customWidth="1"/>
    <col min="36" max="36" width="5" bestFit="1" customWidth="1"/>
    <col min="37" max="37" width="7" bestFit="1" customWidth="1"/>
    <col min="38" max="38" width="6" bestFit="1" customWidth="1"/>
    <col min="39" max="39" width="7" bestFit="1" customWidth="1"/>
    <col min="40" max="40" width="6" bestFit="1" customWidth="1"/>
    <col min="41" max="42" width="5" bestFit="1" customWidth="1"/>
    <col min="43" max="43" width="6" bestFit="1" customWidth="1"/>
    <col min="44" max="45" width="7" bestFit="1" customWidth="1"/>
    <col min="46" max="47" width="6" bestFit="1" customWidth="1"/>
    <col min="48" max="49" width="7" bestFit="1" customWidth="1"/>
    <col min="50" max="51" width="6" bestFit="1" customWidth="1"/>
    <col min="52" max="52" width="8" bestFit="1" customWidth="1"/>
    <col min="53" max="53" width="7" bestFit="1" customWidth="1"/>
    <col min="54" max="57" width="6" bestFit="1" customWidth="1"/>
    <col min="58" max="58" width="5" bestFit="1" customWidth="1"/>
    <col min="59" max="60" width="6" bestFit="1" customWidth="1"/>
    <col min="61" max="61" width="7" bestFit="1" customWidth="1"/>
    <col min="62" max="62" width="6" bestFit="1" customWidth="1"/>
    <col min="63" max="63" width="5" bestFit="1" customWidth="1"/>
    <col min="64" max="64" width="3" bestFit="1" customWidth="1"/>
    <col min="65" max="65" width="7" bestFit="1" customWidth="1"/>
    <col min="66" max="67" width="6" bestFit="1" customWidth="1"/>
    <col min="68" max="68" width="5" bestFit="1" customWidth="1"/>
    <col min="69" max="71" width="6" bestFit="1" customWidth="1"/>
    <col min="72" max="72" width="5" bestFit="1" customWidth="1"/>
    <col min="73" max="74" width="6" bestFit="1" customWidth="1"/>
    <col min="75" max="75" width="7" bestFit="1" customWidth="1"/>
    <col min="76" max="77" width="6" bestFit="1" customWidth="1"/>
    <col min="78" max="78" width="5" bestFit="1" customWidth="1"/>
    <col min="79" max="79" width="6" bestFit="1" customWidth="1"/>
    <col min="80" max="80" width="8" bestFit="1" customWidth="1"/>
    <col min="81" max="82" width="6" bestFit="1" customWidth="1"/>
    <col min="83" max="83" width="5" bestFit="1" customWidth="1"/>
    <col min="84" max="84" width="6" bestFit="1" customWidth="1"/>
    <col min="85" max="86" width="7" bestFit="1" customWidth="1"/>
    <col min="87" max="88" width="6" bestFit="1" customWidth="1"/>
    <col min="89" max="90" width="5" bestFit="1" customWidth="1"/>
    <col min="91" max="92" width="6" bestFit="1" customWidth="1"/>
    <col min="93" max="93" width="7" bestFit="1" customWidth="1"/>
    <col min="94" max="94" width="5" bestFit="1" customWidth="1"/>
    <col min="95" max="95" width="6" bestFit="1" customWidth="1"/>
    <col min="96" max="96" width="5" bestFit="1" customWidth="1"/>
    <col min="97" max="97" width="7" bestFit="1" customWidth="1"/>
    <col min="98" max="98" width="6" bestFit="1" customWidth="1"/>
    <col min="99" max="99" width="5" bestFit="1" customWidth="1"/>
    <col min="100" max="100" width="6" bestFit="1" customWidth="1"/>
    <col min="101" max="101" width="5" bestFit="1" customWidth="1"/>
    <col min="102" max="102" width="6" bestFit="1" customWidth="1"/>
    <col min="103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7" bestFit="1" customWidth="1"/>
    <col min="109" max="109" width="6" bestFit="1" customWidth="1"/>
    <col min="110" max="111" width="7" bestFit="1" customWidth="1"/>
    <col min="112" max="112" width="6" bestFit="1" customWidth="1"/>
    <col min="113" max="113" width="8" bestFit="1" customWidth="1"/>
    <col min="114" max="114" width="4" bestFit="1" customWidth="1"/>
    <col min="115" max="116" width="5" bestFit="1" customWidth="1"/>
    <col min="117" max="120" width="6" bestFit="1" customWidth="1"/>
    <col min="121" max="122" width="4" bestFit="1" customWidth="1"/>
    <col min="123" max="123" width="7" bestFit="1" customWidth="1"/>
    <col min="124" max="124" width="5" bestFit="1" customWidth="1"/>
    <col min="125" max="126" width="6" bestFit="1" customWidth="1"/>
    <col min="127" max="127" width="5" bestFit="1" customWidth="1"/>
    <col min="128" max="129" width="6" bestFit="1" customWidth="1"/>
    <col min="130" max="130" width="7" bestFit="1" customWidth="1"/>
    <col min="131" max="131" width="6" bestFit="1" customWidth="1"/>
    <col min="132" max="132" width="4" bestFit="1" customWidth="1"/>
    <col min="133" max="134" width="6" bestFit="1" customWidth="1"/>
    <col min="135" max="135" width="4" bestFit="1" customWidth="1"/>
    <col min="136" max="136" width="5" bestFit="1" customWidth="1"/>
    <col min="137" max="137" width="6" bestFit="1" customWidth="1"/>
    <col min="138" max="138" width="5" bestFit="1" customWidth="1"/>
    <col min="139" max="139" width="7" bestFit="1" customWidth="1"/>
    <col min="140" max="140" width="6" bestFit="1" customWidth="1"/>
    <col min="141" max="141" width="5" bestFit="1" customWidth="1"/>
    <col min="142" max="142" width="7" bestFit="1" customWidth="1"/>
    <col min="143" max="143" width="5" bestFit="1" customWidth="1"/>
    <col min="144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3" width="6" bestFit="1" customWidth="1"/>
    <col min="154" max="154" width="7" bestFit="1" customWidth="1"/>
    <col min="155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7" bestFit="1" customWidth="1"/>
    <col min="160" max="160" width="6" bestFit="1" customWidth="1"/>
    <col min="161" max="161" width="5" bestFit="1" customWidth="1"/>
    <col min="162" max="162" width="6" bestFit="1" customWidth="1"/>
    <col min="163" max="163" width="5" bestFit="1" customWidth="1"/>
    <col min="164" max="165" width="6" bestFit="1" customWidth="1"/>
    <col min="166" max="166" width="7" bestFit="1" customWidth="1"/>
    <col min="167" max="167" width="6" bestFit="1" customWidth="1"/>
    <col min="168" max="168" width="5" bestFit="1" customWidth="1"/>
    <col min="169" max="169" width="7" bestFit="1" customWidth="1"/>
    <col min="170" max="171" width="6" bestFit="1" customWidth="1"/>
    <col min="172" max="173" width="5" bestFit="1" customWidth="1"/>
    <col min="174" max="174" width="6" bestFit="1" customWidth="1"/>
    <col min="175" max="175" width="4" bestFit="1" customWidth="1"/>
    <col min="176" max="179" width="6" bestFit="1" customWidth="1"/>
    <col min="180" max="180" width="7" bestFit="1" customWidth="1"/>
    <col min="181" max="182" width="5" bestFit="1" customWidth="1"/>
    <col min="183" max="183" width="6" bestFit="1" customWidth="1"/>
    <col min="184" max="184" width="4" bestFit="1" customWidth="1"/>
    <col min="185" max="187" width="6" bestFit="1" customWidth="1"/>
    <col min="188" max="189" width="5" bestFit="1" customWidth="1"/>
    <col min="190" max="191" width="6" bestFit="1" customWidth="1"/>
    <col min="192" max="192" width="5" bestFit="1" customWidth="1"/>
    <col min="193" max="193" width="4" bestFit="1" customWidth="1"/>
    <col min="194" max="195" width="6" bestFit="1" customWidth="1"/>
    <col min="196" max="196" width="7" bestFit="1" customWidth="1"/>
    <col min="197" max="197" width="5" bestFit="1" customWidth="1"/>
    <col min="198" max="198" width="6" bestFit="1" customWidth="1"/>
    <col min="199" max="199" width="7" bestFit="1" customWidth="1"/>
    <col min="200" max="203" width="6" bestFit="1" customWidth="1"/>
    <col min="204" max="204" width="5" bestFit="1" customWidth="1"/>
    <col min="205" max="205" width="4" bestFit="1" customWidth="1"/>
    <col min="206" max="206" width="5" bestFit="1" customWidth="1"/>
    <col min="207" max="209" width="6" bestFit="1" customWidth="1"/>
    <col min="210" max="210" width="5" bestFit="1" customWidth="1"/>
    <col min="211" max="212" width="7" bestFit="1" customWidth="1"/>
    <col min="213" max="213" width="5" bestFit="1" customWidth="1"/>
    <col min="214" max="214" width="4" bestFit="1" customWidth="1"/>
    <col min="215" max="215" width="5" bestFit="1" customWidth="1"/>
    <col min="216" max="216" width="4" bestFit="1" customWidth="1"/>
    <col min="217" max="217" width="5" bestFit="1" customWidth="1"/>
    <col min="218" max="218" width="6" bestFit="1" customWidth="1"/>
    <col min="219" max="219" width="7" bestFit="1" customWidth="1"/>
    <col min="220" max="220" width="5" bestFit="1" customWidth="1"/>
    <col min="221" max="222" width="6" bestFit="1" customWidth="1"/>
    <col min="223" max="223" width="7" bestFit="1" customWidth="1"/>
    <col min="224" max="224" width="5" bestFit="1" customWidth="1"/>
    <col min="225" max="225" width="4" bestFit="1" customWidth="1"/>
    <col min="226" max="226" width="5" bestFit="1" customWidth="1"/>
    <col min="227" max="227" width="7" bestFit="1" customWidth="1"/>
    <col min="228" max="228" width="6" bestFit="1" customWidth="1"/>
    <col min="229" max="229" width="7" bestFit="1" customWidth="1"/>
    <col min="230" max="232" width="4" bestFit="1" customWidth="1"/>
    <col min="233" max="235" width="6" bestFit="1" customWidth="1"/>
    <col min="236" max="238" width="5" bestFit="1" customWidth="1"/>
    <col min="239" max="240" width="4" bestFit="1" customWidth="1"/>
    <col min="241" max="241" width="6" bestFit="1" customWidth="1"/>
    <col min="242" max="242" width="8" bestFit="1" customWidth="1"/>
    <col min="243" max="243" width="6" bestFit="1" customWidth="1"/>
    <col min="244" max="246" width="5" bestFit="1" customWidth="1"/>
    <col min="247" max="247" width="4" bestFit="1" customWidth="1"/>
    <col min="248" max="248" width="6" bestFit="1" customWidth="1"/>
    <col min="249" max="249" width="5" bestFit="1" customWidth="1"/>
    <col min="250" max="250" width="6" bestFit="1" customWidth="1"/>
    <col min="251" max="251" width="7" bestFit="1" customWidth="1"/>
    <col min="252" max="252" width="5" bestFit="1" customWidth="1"/>
    <col min="253" max="256" width="6" bestFit="1" customWidth="1"/>
    <col min="257" max="257" width="7" bestFit="1" customWidth="1"/>
    <col min="258" max="259" width="6" bestFit="1" customWidth="1"/>
    <col min="260" max="261" width="5" bestFit="1" customWidth="1"/>
    <col min="262" max="262" width="4" bestFit="1" customWidth="1"/>
    <col min="263" max="264" width="5" bestFit="1" customWidth="1"/>
    <col min="265" max="265" width="4" bestFit="1" customWidth="1"/>
    <col min="266" max="268" width="7" bestFit="1" customWidth="1"/>
    <col min="269" max="269" width="5" bestFit="1" customWidth="1"/>
    <col min="270" max="272" width="6" bestFit="1" customWidth="1"/>
    <col min="273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0" width="5" bestFit="1" customWidth="1"/>
    <col min="281" max="282" width="6" bestFit="1" customWidth="1"/>
    <col min="283" max="283" width="7" bestFit="1" customWidth="1"/>
    <col min="284" max="284" width="4" bestFit="1" customWidth="1"/>
    <col min="285" max="287" width="5" bestFit="1" customWidth="1"/>
    <col min="288" max="289" width="6" bestFit="1" customWidth="1"/>
    <col min="290" max="290" width="4" bestFit="1" customWidth="1"/>
    <col min="291" max="291" width="6" bestFit="1" customWidth="1"/>
    <col min="292" max="293" width="5" bestFit="1" customWidth="1"/>
    <col min="294" max="294" width="6" bestFit="1" customWidth="1"/>
    <col min="295" max="295" width="4" bestFit="1" customWidth="1"/>
    <col min="296" max="296" width="5" bestFit="1" customWidth="1"/>
    <col min="297" max="297" width="6" bestFit="1" customWidth="1"/>
    <col min="298" max="299" width="4" bestFit="1" customWidth="1"/>
    <col min="300" max="301" width="7" bestFit="1" customWidth="1"/>
    <col min="302" max="302" width="5" bestFit="1" customWidth="1"/>
    <col min="303" max="303" width="4" bestFit="1" customWidth="1"/>
    <col min="304" max="305" width="6" bestFit="1" customWidth="1"/>
    <col min="306" max="307" width="4" bestFit="1" customWidth="1"/>
    <col min="308" max="309" width="6" bestFit="1" customWidth="1"/>
    <col min="310" max="311" width="5" bestFit="1" customWidth="1"/>
    <col min="312" max="312" width="7" bestFit="1" customWidth="1"/>
    <col min="313" max="313" width="6" bestFit="1" customWidth="1"/>
    <col min="314" max="314" width="7" bestFit="1" customWidth="1"/>
    <col min="315" max="315" width="4" bestFit="1" customWidth="1"/>
    <col min="316" max="316" width="5" bestFit="1" customWidth="1"/>
    <col min="317" max="317" width="6" bestFit="1" customWidth="1"/>
    <col min="318" max="319" width="5" bestFit="1" customWidth="1"/>
    <col min="320" max="320" width="4" bestFit="1" customWidth="1"/>
    <col min="321" max="321" width="6" bestFit="1" customWidth="1"/>
    <col min="322" max="322" width="4" bestFit="1" customWidth="1"/>
    <col min="323" max="323" width="5" bestFit="1" customWidth="1"/>
    <col min="324" max="326" width="4" bestFit="1" customWidth="1"/>
    <col min="327" max="327" width="7" bestFit="1" customWidth="1"/>
    <col min="328" max="328" width="5" bestFit="1" customWidth="1"/>
    <col min="329" max="329" width="4" bestFit="1" customWidth="1"/>
    <col min="330" max="330" width="7" bestFit="1" customWidth="1"/>
    <col min="331" max="331" width="5" bestFit="1" customWidth="1"/>
    <col min="332" max="332" width="6" bestFit="1" customWidth="1"/>
    <col min="333" max="333" width="5" bestFit="1" customWidth="1"/>
    <col min="334" max="334" width="4" bestFit="1" customWidth="1"/>
    <col min="335" max="335" width="6" bestFit="1" customWidth="1"/>
    <col min="336" max="336" width="4" bestFit="1" customWidth="1"/>
    <col min="337" max="337" width="5" bestFit="1" customWidth="1"/>
    <col min="338" max="339" width="7" bestFit="1" customWidth="1"/>
    <col min="340" max="340" width="6" bestFit="1" customWidth="1"/>
    <col min="341" max="344" width="4" bestFit="1" customWidth="1"/>
    <col min="345" max="346" width="6" bestFit="1" customWidth="1"/>
    <col min="347" max="347" width="7" bestFit="1" customWidth="1"/>
    <col min="348" max="348" width="4" bestFit="1" customWidth="1"/>
    <col min="349" max="350" width="6" bestFit="1" customWidth="1"/>
    <col min="351" max="351" width="5" bestFit="1" customWidth="1"/>
    <col min="352" max="353" width="4" bestFit="1" customWidth="1"/>
    <col min="354" max="354" width="5" bestFit="1" customWidth="1"/>
    <col min="355" max="355" width="6" bestFit="1" customWidth="1"/>
    <col min="356" max="357" width="5" bestFit="1" customWidth="1"/>
    <col min="358" max="358" width="4" bestFit="1" customWidth="1"/>
    <col min="359" max="359" width="7" bestFit="1" customWidth="1"/>
    <col min="360" max="360" width="5" bestFit="1" customWidth="1"/>
    <col min="361" max="362" width="4" bestFit="1" customWidth="1"/>
    <col min="363" max="363" width="5" bestFit="1" customWidth="1"/>
    <col min="364" max="365" width="6" bestFit="1" customWidth="1"/>
    <col min="366" max="366" width="4" bestFit="1" customWidth="1"/>
    <col min="367" max="367" width="7" bestFit="1" customWidth="1"/>
    <col min="368" max="369" width="5" bestFit="1" customWidth="1"/>
    <col min="370" max="370" width="8" bestFit="1" customWidth="1"/>
    <col min="371" max="371" width="6" bestFit="1" customWidth="1"/>
    <col min="372" max="374" width="5" bestFit="1" customWidth="1"/>
    <col min="375" max="376" width="4" bestFit="1" customWidth="1"/>
    <col min="377" max="377" width="7" bestFit="1" customWidth="1"/>
    <col min="378" max="378" width="4" bestFit="1" customWidth="1"/>
    <col min="379" max="379" width="5" bestFit="1" customWidth="1"/>
    <col min="380" max="380" width="6" bestFit="1" customWidth="1"/>
    <col min="381" max="381" width="5" bestFit="1" customWidth="1"/>
    <col min="382" max="382" width="4" bestFit="1" customWidth="1"/>
    <col min="383" max="383" width="6" bestFit="1" customWidth="1"/>
    <col min="384" max="384" width="5" bestFit="1" customWidth="1"/>
    <col min="385" max="385" width="6" bestFit="1" customWidth="1"/>
    <col min="386" max="386" width="7" bestFit="1" customWidth="1"/>
    <col min="387" max="388" width="4" bestFit="1" customWidth="1"/>
    <col min="389" max="390" width="6" bestFit="1" customWidth="1"/>
    <col min="391" max="391" width="4" bestFit="1" customWidth="1"/>
    <col min="392" max="392" width="7" bestFit="1" customWidth="1"/>
    <col min="393" max="393" width="5" bestFit="1" customWidth="1"/>
    <col min="394" max="395" width="4" bestFit="1" customWidth="1"/>
    <col min="396" max="396" width="5" bestFit="1" customWidth="1"/>
    <col min="397" max="398" width="4" bestFit="1" customWidth="1"/>
    <col min="399" max="399" width="6" bestFit="1" customWidth="1"/>
    <col min="400" max="400" width="4" bestFit="1" customWidth="1"/>
    <col min="401" max="401" width="7" bestFit="1" customWidth="1"/>
    <col min="402" max="402" width="4" bestFit="1" customWidth="1"/>
    <col min="403" max="403" width="5" bestFit="1" customWidth="1"/>
    <col min="404" max="404" width="4" bestFit="1" customWidth="1"/>
    <col min="405" max="405" width="6" bestFit="1" customWidth="1"/>
    <col min="406" max="406" width="4" bestFit="1" customWidth="1"/>
    <col min="407" max="408" width="5" bestFit="1" customWidth="1"/>
    <col min="409" max="409" width="6" bestFit="1" customWidth="1"/>
    <col min="410" max="410" width="5" bestFit="1" customWidth="1"/>
    <col min="411" max="411" width="4" bestFit="1" customWidth="1"/>
    <col min="412" max="413" width="5" bestFit="1" customWidth="1"/>
    <col min="414" max="416" width="4" bestFit="1" customWidth="1"/>
    <col min="417" max="418" width="5" bestFit="1" customWidth="1"/>
    <col min="419" max="420" width="4" bestFit="1" customWidth="1"/>
    <col min="421" max="421" width="6" bestFit="1" customWidth="1"/>
    <col min="422" max="422" width="4" bestFit="1" customWidth="1"/>
    <col min="423" max="424" width="5" bestFit="1" customWidth="1"/>
    <col min="425" max="426" width="4" bestFit="1" customWidth="1"/>
    <col min="427" max="427" width="6" bestFit="1" customWidth="1"/>
    <col min="428" max="428" width="4" bestFit="1" customWidth="1"/>
    <col min="429" max="429" width="6" bestFit="1" customWidth="1"/>
    <col min="430" max="430" width="5" bestFit="1" customWidth="1"/>
    <col min="431" max="431" width="4" bestFit="1" customWidth="1"/>
    <col min="432" max="432" width="7" bestFit="1" customWidth="1"/>
    <col min="433" max="433" width="5" bestFit="1" customWidth="1"/>
    <col min="434" max="434" width="6" bestFit="1" customWidth="1"/>
    <col min="435" max="435" width="7" bestFit="1" customWidth="1"/>
    <col min="436" max="437" width="5" bestFit="1" customWidth="1"/>
    <col min="438" max="439" width="4" bestFit="1" customWidth="1"/>
    <col min="440" max="440" width="5" bestFit="1" customWidth="1"/>
    <col min="441" max="442" width="4" bestFit="1" customWidth="1"/>
    <col min="443" max="443" width="6" bestFit="1" customWidth="1"/>
    <col min="444" max="445" width="4" bestFit="1" customWidth="1"/>
    <col min="446" max="446" width="5" bestFit="1" customWidth="1"/>
    <col min="447" max="447" width="4" bestFit="1" customWidth="1"/>
    <col min="448" max="449" width="6" bestFit="1" customWidth="1"/>
    <col min="450" max="450" width="4" bestFit="1" customWidth="1"/>
    <col min="451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4" bestFit="1" customWidth="1"/>
    <col min="460" max="460" width="6" bestFit="1" customWidth="1"/>
    <col min="461" max="462" width="5" bestFit="1" customWidth="1"/>
    <col min="463" max="463" width="7" bestFit="1" customWidth="1"/>
    <col min="464" max="464" width="4" bestFit="1" customWidth="1"/>
    <col min="465" max="465" width="6" bestFit="1" customWidth="1"/>
    <col min="466" max="466" width="7" bestFit="1" customWidth="1"/>
    <col min="467" max="467" width="6" bestFit="1" customWidth="1"/>
    <col min="468" max="470" width="5" bestFit="1" customWidth="1"/>
    <col min="471" max="471" width="4" bestFit="1" customWidth="1"/>
    <col min="472" max="472" width="5" bestFit="1" customWidth="1"/>
    <col min="473" max="473" width="7" bestFit="1" customWidth="1"/>
    <col min="474" max="474" width="6" bestFit="1" customWidth="1"/>
    <col min="475" max="477" width="5" bestFit="1" customWidth="1"/>
    <col min="478" max="478" width="6" bestFit="1" customWidth="1"/>
    <col min="479" max="479" width="4" bestFit="1" customWidth="1"/>
    <col min="480" max="480" width="5" bestFit="1" customWidth="1"/>
    <col min="481" max="481" width="4" bestFit="1" customWidth="1"/>
    <col min="482" max="483" width="5" bestFit="1" customWidth="1"/>
    <col min="484" max="484" width="4" bestFit="1" customWidth="1"/>
    <col min="485" max="485" width="5" bestFit="1" customWidth="1"/>
    <col min="486" max="488" width="4" bestFit="1" customWidth="1"/>
    <col min="489" max="489" width="7" bestFit="1" customWidth="1"/>
    <col min="490" max="490" width="6" bestFit="1" customWidth="1"/>
    <col min="491" max="491" width="5" bestFit="1" customWidth="1"/>
    <col min="492" max="492" width="4" bestFit="1" customWidth="1"/>
    <col min="493" max="494" width="6" bestFit="1" customWidth="1"/>
    <col min="495" max="495" width="5" bestFit="1" customWidth="1"/>
    <col min="496" max="496" width="7" bestFit="1" customWidth="1"/>
    <col min="497" max="498" width="8" bestFit="1" customWidth="1"/>
    <col min="499" max="499" width="5" bestFit="1" customWidth="1"/>
    <col min="500" max="500" width="8" bestFit="1" customWidth="1"/>
    <col min="501" max="509" width="5" bestFit="1" customWidth="1"/>
    <col min="510" max="510" width="6" bestFit="1" customWidth="1"/>
    <col min="511" max="511" width="5" bestFit="1" customWidth="1"/>
    <col min="512" max="512" width="6" bestFit="1" customWidth="1"/>
    <col min="513" max="513" width="7" bestFit="1" customWidth="1"/>
    <col min="514" max="514" width="5" bestFit="1" customWidth="1"/>
    <col min="515" max="515" width="8" bestFit="1" customWidth="1"/>
    <col min="516" max="517" width="5" bestFit="1" customWidth="1"/>
    <col min="518" max="518" width="6" bestFit="1" customWidth="1"/>
    <col min="519" max="519" width="8" bestFit="1" customWidth="1"/>
    <col min="520" max="522" width="5" bestFit="1" customWidth="1"/>
    <col min="523" max="524" width="6" bestFit="1" customWidth="1"/>
    <col min="525" max="525" width="7" bestFit="1" customWidth="1"/>
    <col min="526" max="526" width="5" bestFit="1" customWidth="1"/>
    <col min="527" max="527" width="8" bestFit="1" customWidth="1"/>
    <col min="528" max="529" width="5" bestFit="1" customWidth="1"/>
    <col min="530" max="530" width="6" bestFit="1" customWidth="1"/>
    <col min="531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37" width="5" bestFit="1" customWidth="1"/>
    <col min="538" max="538" width="6" bestFit="1" customWidth="1"/>
    <col min="539" max="541" width="5" bestFit="1" customWidth="1"/>
    <col min="542" max="542" width="6" bestFit="1" customWidth="1"/>
    <col min="543" max="543" width="5" bestFit="1" customWidth="1"/>
    <col min="544" max="544" width="7" bestFit="1" customWidth="1"/>
    <col min="545" max="547" width="5" bestFit="1" customWidth="1"/>
    <col min="548" max="548" width="6" bestFit="1" customWidth="1"/>
    <col min="549" max="549" width="5" bestFit="1" customWidth="1"/>
    <col min="550" max="550" width="8" bestFit="1" customWidth="1"/>
    <col min="551" max="554" width="5" bestFit="1" customWidth="1"/>
    <col min="555" max="555" width="6" bestFit="1" customWidth="1"/>
    <col min="556" max="560" width="5" bestFit="1" customWidth="1"/>
    <col min="561" max="561" width="8" bestFit="1" customWidth="1"/>
    <col min="562" max="563" width="5" bestFit="1" customWidth="1"/>
    <col min="564" max="564" width="7" bestFit="1" customWidth="1"/>
    <col min="565" max="565" width="6" bestFit="1" customWidth="1"/>
    <col min="566" max="567" width="5" bestFit="1" customWidth="1"/>
    <col min="568" max="568" width="6" bestFit="1" customWidth="1"/>
    <col min="569" max="571" width="5" bestFit="1" customWidth="1"/>
    <col min="572" max="572" width="6" bestFit="1" customWidth="1"/>
    <col min="573" max="573" width="5" bestFit="1" customWidth="1"/>
    <col min="574" max="574" width="6" bestFit="1" customWidth="1"/>
    <col min="575" max="577" width="5" bestFit="1" customWidth="1"/>
    <col min="578" max="578" width="6" bestFit="1" customWidth="1"/>
    <col min="579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588" width="5" bestFit="1" customWidth="1"/>
    <col min="589" max="589" width="6" bestFit="1" customWidth="1"/>
    <col min="590" max="591" width="5" bestFit="1" customWidth="1"/>
    <col min="592" max="592" width="7" bestFit="1" customWidth="1"/>
    <col min="593" max="593" width="6" bestFit="1" customWidth="1"/>
    <col min="594" max="594" width="5" bestFit="1" customWidth="1"/>
    <col min="595" max="596" width="6" bestFit="1" customWidth="1"/>
    <col min="597" max="597" width="5" bestFit="1" customWidth="1"/>
    <col min="598" max="598" width="6" bestFit="1" customWidth="1"/>
    <col min="599" max="613" width="5" bestFit="1" customWidth="1"/>
    <col min="614" max="616" width="6" bestFit="1" customWidth="1"/>
    <col min="617" max="619" width="5" bestFit="1" customWidth="1"/>
    <col min="620" max="621" width="6" bestFit="1" customWidth="1"/>
    <col min="622" max="629" width="5" bestFit="1" customWidth="1"/>
    <col min="630" max="632" width="6" bestFit="1" customWidth="1"/>
    <col min="633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2" width="5" bestFit="1" customWidth="1"/>
    <col min="643" max="643" width="7" bestFit="1" customWidth="1"/>
    <col min="644" max="645" width="5" bestFit="1" customWidth="1"/>
    <col min="646" max="647" width="8" bestFit="1" customWidth="1"/>
    <col min="648" max="649" width="5" bestFit="1" customWidth="1"/>
    <col min="650" max="652" width="6" bestFit="1" customWidth="1"/>
    <col min="653" max="658" width="5" bestFit="1" customWidth="1"/>
    <col min="659" max="659" width="6" bestFit="1" customWidth="1"/>
    <col min="660" max="662" width="5" bestFit="1" customWidth="1"/>
    <col min="663" max="663" width="6" bestFit="1" customWidth="1"/>
    <col min="664" max="664" width="8" bestFit="1" customWidth="1"/>
    <col min="665" max="665" width="7" bestFit="1" customWidth="1"/>
    <col min="666" max="668" width="5" bestFit="1" customWidth="1"/>
    <col min="669" max="669" width="6" bestFit="1" customWidth="1"/>
    <col min="670" max="670" width="5" bestFit="1" customWidth="1"/>
    <col min="671" max="671" width="6" bestFit="1" customWidth="1"/>
    <col min="672" max="672" width="5" bestFit="1" customWidth="1"/>
    <col min="673" max="673" width="7" bestFit="1" customWidth="1"/>
    <col min="674" max="674" width="6" bestFit="1" customWidth="1"/>
    <col min="675" max="675" width="5" bestFit="1" customWidth="1"/>
    <col min="676" max="676" width="7" bestFit="1" customWidth="1"/>
    <col min="677" max="677" width="5" bestFit="1" customWidth="1"/>
    <col min="678" max="680" width="6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6" width="5" bestFit="1" customWidth="1"/>
    <col min="687" max="687" width="6" bestFit="1" customWidth="1"/>
    <col min="688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697" width="6" bestFit="1" customWidth="1"/>
    <col min="698" max="698" width="5" bestFit="1" customWidth="1"/>
    <col min="699" max="699" width="6" bestFit="1" customWidth="1"/>
    <col min="700" max="706" width="5" bestFit="1" customWidth="1"/>
    <col min="707" max="707" width="7" bestFit="1" customWidth="1"/>
    <col min="708" max="715" width="5" bestFit="1" customWidth="1"/>
    <col min="716" max="716" width="6" bestFit="1" customWidth="1"/>
    <col min="717" max="717" width="8" bestFit="1" customWidth="1"/>
    <col min="718" max="718" width="6" bestFit="1" customWidth="1"/>
    <col min="719" max="719" width="5" bestFit="1" customWidth="1"/>
    <col min="720" max="720" width="6" bestFit="1" customWidth="1"/>
    <col min="721" max="722" width="5" bestFit="1" customWidth="1"/>
    <col min="723" max="723" width="8" bestFit="1" customWidth="1"/>
    <col min="724" max="725" width="5" bestFit="1" customWidth="1"/>
    <col min="726" max="726" width="6" bestFit="1" customWidth="1"/>
    <col min="727" max="730" width="5" bestFit="1" customWidth="1"/>
    <col min="731" max="731" width="8" bestFit="1" customWidth="1"/>
    <col min="732" max="733" width="5" bestFit="1" customWidth="1"/>
    <col min="734" max="734" width="6" bestFit="1" customWidth="1"/>
    <col min="735" max="735" width="5" bestFit="1" customWidth="1"/>
    <col min="736" max="736" width="6" bestFit="1" customWidth="1"/>
    <col min="737" max="738" width="5" bestFit="1" customWidth="1"/>
    <col min="739" max="739" width="8" bestFit="1" customWidth="1"/>
    <col min="740" max="740" width="5" bestFit="1" customWidth="1"/>
    <col min="741" max="741" width="6" bestFit="1" customWidth="1"/>
    <col min="742" max="748" width="5" bestFit="1" customWidth="1"/>
    <col min="749" max="749" width="6" bestFit="1" customWidth="1"/>
    <col min="750" max="751" width="5" bestFit="1" customWidth="1"/>
    <col min="752" max="753" width="6" bestFit="1" customWidth="1"/>
    <col min="754" max="755" width="5" bestFit="1" customWidth="1"/>
    <col min="756" max="756" width="8" bestFit="1" customWidth="1"/>
    <col min="757" max="758" width="6" bestFit="1" customWidth="1"/>
    <col min="759" max="759" width="5" bestFit="1" customWidth="1"/>
    <col min="760" max="760" width="6" bestFit="1" customWidth="1"/>
    <col min="761" max="761" width="5" bestFit="1" customWidth="1"/>
    <col min="762" max="762" width="8" bestFit="1" customWidth="1"/>
    <col min="763" max="763" width="6" bestFit="1" customWidth="1"/>
    <col min="764" max="764" width="5" bestFit="1" customWidth="1"/>
    <col min="765" max="765" width="6" bestFit="1" customWidth="1"/>
    <col min="766" max="767" width="5" bestFit="1" customWidth="1"/>
    <col min="768" max="768" width="8" bestFit="1" customWidth="1"/>
    <col min="769" max="769" width="6" bestFit="1" customWidth="1"/>
    <col min="770" max="771" width="5" bestFit="1" customWidth="1"/>
    <col min="772" max="772" width="6" bestFit="1" customWidth="1"/>
    <col min="773" max="775" width="5" bestFit="1" customWidth="1"/>
    <col min="776" max="776" width="6" bestFit="1" customWidth="1"/>
    <col min="777" max="777" width="5" bestFit="1" customWidth="1"/>
    <col min="778" max="779" width="6" bestFit="1" customWidth="1"/>
    <col min="780" max="781" width="8" bestFit="1" customWidth="1"/>
    <col min="782" max="782" width="6" bestFit="1" customWidth="1"/>
    <col min="783" max="783" width="5" bestFit="1" customWidth="1"/>
    <col min="784" max="784" width="8" bestFit="1" customWidth="1"/>
    <col min="785" max="785" width="5" bestFit="1" customWidth="1"/>
    <col min="786" max="787" width="6" bestFit="1" customWidth="1"/>
    <col min="788" max="788" width="5" bestFit="1" customWidth="1"/>
    <col min="789" max="790" width="6" bestFit="1" customWidth="1"/>
    <col min="791" max="792" width="5" bestFit="1" customWidth="1"/>
    <col min="793" max="793" width="8" bestFit="1" customWidth="1"/>
    <col min="794" max="796" width="5" bestFit="1" customWidth="1"/>
    <col min="797" max="798" width="6" bestFit="1" customWidth="1"/>
    <col min="799" max="799" width="7" bestFit="1" customWidth="1"/>
    <col min="800" max="800" width="5" bestFit="1" customWidth="1"/>
    <col min="801" max="801" width="8" bestFit="1" customWidth="1"/>
    <col min="802" max="802" width="5" bestFit="1" customWidth="1"/>
    <col min="803" max="804" width="6" bestFit="1" customWidth="1"/>
    <col min="805" max="805" width="8" bestFit="1" customWidth="1"/>
    <col min="806" max="806" width="5" bestFit="1" customWidth="1"/>
    <col min="807" max="810" width="6" bestFit="1" customWidth="1"/>
    <col min="811" max="811" width="8" bestFit="1" customWidth="1"/>
    <col min="812" max="813" width="5" bestFit="1" customWidth="1"/>
    <col min="814" max="814" width="6" bestFit="1" customWidth="1"/>
    <col min="815" max="818" width="5" bestFit="1" customWidth="1"/>
    <col min="819" max="819" width="6" bestFit="1" customWidth="1"/>
    <col min="820" max="820" width="8" bestFit="1" customWidth="1"/>
    <col min="821" max="821" width="6" bestFit="1" customWidth="1"/>
    <col min="822" max="823" width="5" bestFit="1" customWidth="1"/>
    <col min="824" max="824" width="6" bestFit="1" customWidth="1"/>
    <col min="825" max="825" width="8" bestFit="1" customWidth="1"/>
    <col min="826" max="826" width="5" bestFit="1" customWidth="1"/>
    <col min="827" max="827" width="8" bestFit="1" customWidth="1"/>
    <col min="828" max="828" width="5" bestFit="1" customWidth="1"/>
    <col min="829" max="829" width="7" bestFit="1" customWidth="1"/>
    <col min="830" max="831" width="5" bestFit="1" customWidth="1"/>
    <col min="832" max="832" width="8" bestFit="1" customWidth="1"/>
    <col min="833" max="833" width="5" bestFit="1" customWidth="1"/>
    <col min="834" max="834" width="7" bestFit="1" customWidth="1"/>
    <col min="835" max="836" width="5" bestFit="1" customWidth="1"/>
    <col min="837" max="837" width="7" bestFit="1" customWidth="1"/>
    <col min="838" max="838" width="6" bestFit="1" customWidth="1"/>
    <col min="839" max="841" width="5" bestFit="1" customWidth="1"/>
    <col min="842" max="842" width="8" bestFit="1" customWidth="1"/>
    <col min="843" max="847" width="5" bestFit="1" customWidth="1"/>
    <col min="848" max="848" width="7" bestFit="1" customWidth="1"/>
    <col min="849" max="849" width="5" bestFit="1" customWidth="1"/>
    <col min="850" max="850" width="8" bestFit="1" customWidth="1"/>
    <col min="851" max="854" width="5" bestFit="1" customWidth="1"/>
    <col min="855" max="855" width="6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67" width="6" bestFit="1" customWidth="1"/>
    <col min="868" max="869" width="5" bestFit="1" customWidth="1"/>
    <col min="870" max="870" width="8" bestFit="1" customWidth="1"/>
    <col min="871" max="872" width="5" bestFit="1" customWidth="1"/>
    <col min="873" max="873" width="7" bestFit="1" customWidth="1"/>
    <col min="874" max="874" width="8" bestFit="1" customWidth="1"/>
    <col min="875" max="875" width="6" bestFit="1" customWidth="1"/>
    <col min="876" max="876" width="5" bestFit="1" customWidth="1"/>
    <col min="877" max="878" width="8" bestFit="1" customWidth="1"/>
    <col min="879" max="880" width="6" bestFit="1" customWidth="1"/>
    <col min="881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6" bestFit="1" customWidth="1"/>
    <col min="892" max="892" width="8" bestFit="1" customWidth="1"/>
    <col min="893" max="893" width="5" bestFit="1" customWidth="1"/>
    <col min="894" max="894" width="6" bestFit="1" customWidth="1"/>
    <col min="895" max="897" width="5" bestFit="1" customWidth="1"/>
    <col min="898" max="898" width="8" bestFit="1" customWidth="1"/>
    <col min="899" max="900" width="5" bestFit="1" customWidth="1"/>
    <col min="901" max="901" width="6" bestFit="1" customWidth="1"/>
    <col min="902" max="906" width="5" bestFit="1" customWidth="1"/>
    <col min="907" max="907" width="6" bestFit="1" customWidth="1"/>
    <col min="908" max="913" width="5" bestFit="1" customWidth="1"/>
    <col min="914" max="914" width="8" bestFit="1" customWidth="1"/>
    <col min="915" max="916" width="5" bestFit="1" customWidth="1"/>
    <col min="917" max="917" width="6" bestFit="1" customWidth="1"/>
    <col min="918" max="919" width="5" bestFit="1" customWidth="1"/>
    <col min="920" max="920" width="8" bestFit="1" customWidth="1"/>
    <col min="921" max="924" width="5" bestFit="1" customWidth="1"/>
    <col min="925" max="926" width="6" bestFit="1" customWidth="1"/>
    <col min="927" max="929" width="5" bestFit="1" customWidth="1"/>
    <col min="930" max="930" width="6" bestFit="1" customWidth="1"/>
    <col min="931" max="941" width="5" bestFit="1" customWidth="1"/>
    <col min="942" max="943" width="6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2" width="6" bestFit="1" customWidth="1"/>
    <col min="963" max="963" width="5" bestFit="1" customWidth="1"/>
    <col min="964" max="964" width="7" bestFit="1" customWidth="1"/>
    <col min="965" max="965" width="5" bestFit="1" customWidth="1"/>
    <col min="966" max="967" width="6" bestFit="1" customWidth="1"/>
    <col min="968" max="968" width="8" bestFit="1" customWidth="1"/>
    <col min="969" max="969" width="6" bestFit="1" customWidth="1"/>
    <col min="970" max="972" width="5" bestFit="1" customWidth="1"/>
    <col min="973" max="973" width="8" bestFit="1" customWidth="1"/>
    <col min="974" max="976" width="5" bestFit="1" customWidth="1"/>
    <col min="977" max="977" width="6" bestFit="1" customWidth="1"/>
    <col min="978" max="978" width="5" bestFit="1" customWidth="1"/>
    <col min="979" max="979" width="6" bestFit="1" customWidth="1"/>
    <col min="980" max="982" width="5" bestFit="1" customWidth="1"/>
    <col min="983" max="983" width="6" bestFit="1" customWidth="1"/>
    <col min="984" max="984" width="5" bestFit="1" customWidth="1"/>
    <col min="985" max="985" width="8" bestFit="1" customWidth="1"/>
    <col min="986" max="986" width="5" bestFit="1" customWidth="1"/>
    <col min="987" max="987" width="6" bestFit="1" customWidth="1"/>
    <col min="988" max="1001" width="5" bestFit="1" customWidth="1"/>
    <col min="1002" max="1002" width="7" bestFit="1" customWidth="1"/>
    <col min="1003" max="1008" width="5" bestFit="1" customWidth="1"/>
    <col min="1009" max="1009" width="6" bestFit="1" customWidth="1"/>
    <col min="1010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16" width="5" bestFit="1" customWidth="1"/>
    <col min="1017" max="1017" width="7" bestFit="1" customWidth="1"/>
    <col min="1018" max="1021" width="5" bestFit="1" customWidth="1"/>
    <col min="1022" max="1022" width="6" bestFit="1" customWidth="1"/>
    <col min="1023" max="1023" width="5" bestFit="1" customWidth="1"/>
    <col min="1024" max="1024" width="8" bestFit="1" customWidth="1"/>
    <col min="1025" max="1026" width="5" bestFit="1" customWidth="1"/>
    <col min="1027" max="1027" width="7" bestFit="1" customWidth="1"/>
    <col min="1028" max="1028" width="6" bestFit="1" customWidth="1"/>
    <col min="1029" max="1030" width="5" bestFit="1" customWidth="1"/>
    <col min="1031" max="1031" width="8" bestFit="1" customWidth="1"/>
    <col min="1032" max="1032" width="5" bestFit="1" customWidth="1"/>
    <col min="1033" max="1033" width="6" bestFit="1" customWidth="1"/>
    <col min="1034" max="1038" width="5" bestFit="1" customWidth="1"/>
    <col min="1039" max="1039" width="6" bestFit="1" customWidth="1"/>
    <col min="1040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46" width="5" bestFit="1" customWidth="1"/>
    <col min="1047" max="1047" width="6" bestFit="1" customWidth="1"/>
    <col min="1048" max="1048" width="5" bestFit="1" customWidth="1"/>
    <col min="1049" max="1049" width="7" bestFit="1" customWidth="1"/>
    <col min="1050" max="1052" width="5" bestFit="1" customWidth="1"/>
    <col min="1053" max="1053" width="8" bestFit="1" customWidth="1"/>
    <col min="1054" max="1054" width="5" bestFit="1" customWidth="1"/>
    <col min="1055" max="1055" width="6" bestFit="1" customWidth="1"/>
    <col min="1056" max="1059" width="5" bestFit="1" customWidth="1"/>
    <col min="1060" max="1060" width="7" bestFit="1" customWidth="1"/>
    <col min="1061" max="1065" width="5" bestFit="1" customWidth="1"/>
    <col min="1066" max="1066" width="8" bestFit="1" customWidth="1"/>
    <col min="1067" max="1073" width="5" bestFit="1" customWidth="1"/>
    <col min="1074" max="1074" width="6" bestFit="1" customWidth="1"/>
    <col min="1075" max="1076" width="5" bestFit="1" customWidth="1"/>
    <col min="1077" max="1079" width="6" bestFit="1" customWidth="1"/>
    <col min="1080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1" width="6" bestFit="1" customWidth="1"/>
    <col min="1092" max="1093" width="5" bestFit="1" customWidth="1"/>
    <col min="1094" max="1094" width="8" bestFit="1" customWidth="1"/>
    <col min="1095" max="1095" width="5" bestFit="1" customWidth="1"/>
    <col min="1096" max="1096" width="6" bestFit="1" customWidth="1"/>
    <col min="1097" max="1100" width="5" bestFit="1" customWidth="1"/>
    <col min="1101" max="1101" width="6" bestFit="1" customWidth="1"/>
    <col min="1102" max="1102" width="8" bestFit="1" customWidth="1"/>
    <col min="1103" max="1108" width="5" bestFit="1" customWidth="1"/>
    <col min="1109" max="1109" width="8" bestFit="1" customWidth="1"/>
    <col min="1110" max="1110" width="6" bestFit="1" customWidth="1"/>
    <col min="1111" max="1113" width="5" bestFit="1" customWidth="1"/>
    <col min="1114" max="1114" width="6" bestFit="1" customWidth="1"/>
    <col min="1115" max="1115" width="8" bestFit="1" customWidth="1"/>
    <col min="1116" max="1120" width="5" bestFit="1" customWidth="1"/>
    <col min="1121" max="1121" width="6" bestFit="1" customWidth="1"/>
    <col min="1122" max="1125" width="5" bestFit="1" customWidth="1"/>
    <col min="1126" max="1126" width="6" bestFit="1" customWidth="1"/>
    <col min="1127" max="1128" width="5" bestFit="1" customWidth="1"/>
    <col min="1129" max="1129" width="6" bestFit="1" customWidth="1"/>
    <col min="1130" max="1132" width="5" bestFit="1" customWidth="1"/>
    <col min="1133" max="1133" width="6" bestFit="1" customWidth="1"/>
    <col min="1134" max="1136" width="5" bestFit="1" customWidth="1"/>
    <col min="1137" max="1137" width="6" bestFit="1" customWidth="1"/>
    <col min="1138" max="1153" width="5" bestFit="1" customWidth="1"/>
    <col min="1154" max="1154" width="8" bestFit="1" customWidth="1"/>
    <col min="1155" max="1157" width="5" bestFit="1" customWidth="1"/>
    <col min="1158" max="1158" width="6" bestFit="1" customWidth="1"/>
    <col min="1159" max="1159" width="5" bestFit="1" customWidth="1"/>
    <col min="1160" max="1160" width="6" bestFit="1" customWidth="1"/>
    <col min="1161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4" width="5" bestFit="1" customWidth="1"/>
    <col min="1175" max="1175" width="6" bestFit="1" customWidth="1"/>
    <col min="1176" max="1178" width="5" bestFit="1" customWidth="1"/>
    <col min="1179" max="1179" width="7" bestFit="1" customWidth="1"/>
    <col min="1180" max="1181" width="5" bestFit="1" customWidth="1"/>
    <col min="1182" max="1184" width="6" bestFit="1" customWidth="1"/>
    <col min="1185" max="1185" width="7" bestFit="1" customWidth="1"/>
    <col min="1186" max="1188" width="5" bestFit="1" customWidth="1"/>
    <col min="1189" max="1189" width="6" bestFit="1" customWidth="1"/>
    <col min="119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195" width="6" bestFit="1" customWidth="1"/>
    <col min="1196" max="1200" width="5" bestFit="1" customWidth="1"/>
    <col min="1201" max="1201" width="8" bestFit="1" customWidth="1"/>
    <col min="1202" max="1210" width="5" bestFit="1" customWidth="1"/>
    <col min="1211" max="1211" width="7" bestFit="1" customWidth="1"/>
    <col min="1212" max="1212" width="5" bestFit="1" customWidth="1"/>
    <col min="1213" max="1213" width="6" bestFit="1" customWidth="1"/>
    <col min="1214" max="1214" width="8" bestFit="1" customWidth="1"/>
    <col min="1215" max="1227" width="5" bestFit="1" customWidth="1"/>
    <col min="1228" max="1228" width="6" bestFit="1" customWidth="1"/>
    <col min="1229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1" width="6" bestFit="1" customWidth="1"/>
    <col min="1242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0" width="6" bestFit="1" customWidth="1"/>
    <col min="1251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6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294" width="5" bestFit="1" customWidth="1"/>
    <col min="1295" max="1295" width="6" bestFit="1" customWidth="1"/>
    <col min="1296" max="1298" width="5" bestFit="1" customWidth="1"/>
    <col min="1299" max="1299" width="6" bestFit="1" customWidth="1"/>
    <col min="1300" max="1306" width="5" bestFit="1" customWidth="1"/>
    <col min="1307" max="1307" width="8" bestFit="1" customWidth="1"/>
    <col min="1308" max="1308" width="6" bestFit="1" customWidth="1"/>
    <col min="1309" max="1309" width="8" bestFit="1" customWidth="1"/>
    <col min="1310" max="1311" width="5" bestFit="1" customWidth="1"/>
    <col min="1312" max="1312" width="6" bestFit="1" customWidth="1"/>
    <col min="1313" max="1323" width="5" bestFit="1" customWidth="1"/>
    <col min="1324" max="1324" width="8" bestFit="1" customWidth="1"/>
    <col min="1325" max="1325" width="5" bestFit="1" customWidth="1"/>
    <col min="1326" max="1326" width="6" bestFit="1" customWidth="1"/>
    <col min="1327" max="1327" width="8" bestFit="1" customWidth="1"/>
    <col min="1328" max="1330" width="5" bestFit="1" customWidth="1"/>
    <col min="1331" max="1331" width="6" bestFit="1" customWidth="1"/>
    <col min="1332" max="1333" width="5" bestFit="1" customWidth="1"/>
    <col min="1334" max="1334" width="7" bestFit="1" customWidth="1"/>
    <col min="1335" max="1335" width="5" bestFit="1" customWidth="1"/>
    <col min="1336" max="1336" width="6" bestFit="1" customWidth="1"/>
    <col min="1337" max="1343" width="5" bestFit="1" customWidth="1"/>
    <col min="1344" max="1345" width="8" bestFit="1" customWidth="1"/>
    <col min="1346" max="1349" width="5" bestFit="1" customWidth="1"/>
    <col min="1350" max="1350" width="6" bestFit="1" customWidth="1"/>
    <col min="1351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4" width="6" bestFit="1" customWidth="1"/>
    <col min="1365" max="1368" width="5" bestFit="1" customWidth="1"/>
    <col min="1369" max="1369" width="8" bestFit="1" customWidth="1"/>
    <col min="1370" max="1370" width="7" bestFit="1" customWidth="1"/>
    <col min="1371" max="1372" width="5" bestFit="1" customWidth="1"/>
    <col min="1373" max="1373" width="8" bestFit="1" customWidth="1"/>
    <col min="1374" max="1376" width="5" bestFit="1" customWidth="1"/>
    <col min="1377" max="1377" width="7" bestFit="1" customWidth="1"/>
    <col min="1378" max="1378" width="5" bestFit="1" customWidth="1"/>
    <col min="1379" max="1379" width="7" bestFit="1" customWidth="1"/>
    <col min="1380" max="1380" width="5" bestFit="1" customWidth="1"/>
    <col min="1381" max="1381" width="7" bestFit="1" customWidth="1"/>
    <col min="1382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89" width="5" bestFit="1" customWidth="1"/>
    <col min="1390" max="1390" width="6" bestFit="1" customWidth="1"/>
    <col min="1391" max="1391" width="5" bestFit="1" customWidth="1"/>
    <col min="1392" max="1392" width="6" bestFit="1" customWidth="1"/>
    <col min="1393" max="1394" width="5" bestFit="1" customWidth="1"/>
    <col min="1395" max="1395" width="8" bestFit="1" customWidth="1"/>
    <col min="1396" max="1396" width="6" bestFit="1" customWidth="1"/>
    <col min="1397" max="1397" width="5" bestFit="1" customWidth="1"/>
    <col min="1398" max="1399" width="6" bestFit="1" customWidth="1"/>
    <col min="1400" max="1400" width="5" bestFit="1" customWidth="1"/>
    <col min="1401" max="1401" width="6" bestFit="1" customWidth="1"/>
    <col min="1402" max="1402" width="8" bestFit="1" customWidth="1"/>
    <col min="1403" max="1404" width="5" bestFit="1" customWidth="1"/>
    <col min="1405" max="1405" width="6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7" width="7" bestFit="1" customWidth="1"/>
    <col min="1418" max="1419" width="5" bestFit="1" customWidth="1"/>
    <col min="1420" max="1420" width="8" bestFit="1" customWidth="1"/>
    <col min="1421" max="1421" width="5" bestFit="1" customWidth="1"/>
    <col min="1422" max="1422" width="6" bestFit="1" customWidth="1"/>
    <col min="1423" max="1431" width="5" bestFit="1" customWidth="1"/>
    <col min="1432" max="1432" width="8" bestFit="1" customWidth="1"/>
    <col min="1433" max="1440" width="5" bestFit="1" customWidth="1"/>
    <col min="1441" max="1441" width="6" bestFit="1" customWidth="1"/>
    <col min="1442" max="1442" width="7" bestFit="1" customWidth="1"/>
    <col min="1443" max="1443" width="6" bestFit="1" customWidth="1"/>
    <col min="1444" max="1447" width="5" bestFit="1" customWidth="1"/>
    <col min="1448" max="1448" width="7" bestFit="1" customWidth="1"/>
    <col min="1449" max="1452" width="5" bestFit="1" customWidth="1"/>
    <col min="1453" max="1453" width="6" bestFit="1" customWidth="1"/>
    <col min="1454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68" width="6" bestFit="1" customWidth="1"/>
    <col min="1469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1" width="6" bestFit="1" customWidth="1"/>
    <col min="1482" max="1482" width="5" bestFit="1" customWidth="1"/>
    <col min="1483" max="1483" width="8" bestFit="1" customWidth="1"/>
    <col min="1484" max="1485" width="5" bestFit="1" customWidth="1"/>
    <col min="1486" max="1486" width="6" bestFit="1" customWidth="1"/>
    <col min="1487" max="1487" width="5" bestFit="1" customWidth="1"/>
    <col min="1488" max="1488" width="6" bestFit="1" customWidth="1"/>
    <col min="1489" max="1491" width="5" bestFit="1" customWidth="1"/>
    <col min="1492" max="1492" width="6" bestFit="1" customWidth="1"/>
    <col min="1493" max="1509" width="5" bestFit="1" customWidth="1"/>
    <col min="1510" max="1510" width="6" bestFit="1" customWidth="1"/>
    <col min="1511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30" width="5" bestFit="1" customWidth="1"/>
    <col min="1531" max="1531" width="6" bestFit="1" customWidth="1"/>
    <col min="1532" max="1535" width="5" bestFit="1" customWidth="1"/>
    <col min="1536" max="1536" width="6" bestFit="1" customWidth="1"/>
    <col min="1537" max="1540" width="5" bestFit="1" customWidth="1"/>
    <col min="1541" max="1542" width="8" bestFit="1" customWidth="1"/>
    <col min="1543" max="1543" width="5" bestFit="1" customWidth="1"/>
    <col min="1544" max="1544" width="6" bestFit="1" customWidth="1"/>
    <col min="1545" max="1545" width="8" bestFit="1" customWidth="1"/>
    <col min="1546" max="1548" width="6" bestFit="1" customWidth="1"/>
    <col min="1549" max="1554" width="5" bestFit="1" customWidth="1"/>
    <col min="1555" max="1555" width="6" bestFit="1" customWidth="1"/>
    <col min="1556" max="1556" width="8" bestFit="1" customWidth="1"/>
    <col min="1557" max="1558" width="5" bestFit="1" customWidth="1"/>
    <col min="1559" max="1559" width="7" bestFit="1" customWidth="1"/>
    <col min="1560" max="1560" width="8" bestFit="1" customWidth="1"/>
    <col min="1561" max="1561" width="5" bestFit="1" customWidth="1"/>
    <col min="1562" max="1562" width="6" bestFit="1" customWidth="1"/>
    <col min="1563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2" width="5" bestFit="1" customWidth="1"/>
    <col min="1573" max="1573" width="6" bestFit="1" customWidth="1"/>
    <col min="1574" max="1575" width="5" bestFit="1" customWidth="1"/>
    <col min="1576" max="1576" width="6" bestFit="1" customWidth="1"/>
    <col min="1577" max="1577" width="8" bestFit="1" customWidth="1"/>
    <col min="1578" max="1578" width="6" bestFit="1" customWidth="1"/>
    <col min="1579" max="1580" width="5" bestFit="1" customWidth="1"/>
    <col min="1581" max="1581" width="6" bestFit="1" customWidth="1"/>
    <col min="1582" max="1582" width="5" bestFit="1" customWidth="1"/>
    <col min="1583" max="1583" width="6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6" width="5" bestFit="1" customWidth="1"/>
    <col min="1597" max="1598" width="6" bestFit="1" customWidth="1"/>
    <col min="1599" max="1599" width="5" bestFit="1" customWidth="1"/>
    <col min="1600" max="1600" width="8" bestFit="1" customWidth="1"/>
    <col min="1601" max="1601" width="5" bestFit="1" customWidth="1"/>
    <col min="1602" max="1602" width="6" bestFit="1" customWidth="1"/>
    <col min="1603" max="1603" width="8" bestFit="1" customWidth="1"/>
    <col min="1604" max="1604" width="6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14" width="5" bestFit="1" customWidth="1"/>
    <col min="1615" max="1615" width="6" bestFit="1" customWidth="1"/>
    <col min="1616" max="1617" width="5" bestFit="1" customWidth="1"/>
    <col min="1618" max="1618" width="6" bestFit="1" customWidth="1"/>
    <col min="1619" max="1619" width="5" bestFit="1" customWidth="1"/>
    <col min="1620" max="1620" width="6" bestFit="1" customWidth="1"/>
    <col min="1621" max="1621" width="5" bestFit="1" customWidth="1"/>
    <col min="1622" max="1622" width="6" bestFit="1" customWidth="1"/>
    <col min="1623" max="1623" width="5" bestFit="1" customWidth="1"/>
    <col min="1624" max="1624" width="8" bestFit="1" customWidth="1"/>
    <col min="1625" max="1625" width="6" bestFit="1" customWidth="1"/>
    <col min="1626" max="1628" width="5" bestFit="1" customWidth="1"/>
    <col min="1629" max="1629" width="6" bestFit="1" customWidth="1"/>
    <col min="1630" max="1630" width="8" bestFit="1" customWidth="1"/>
    <col min="1631" max="1632" width="6" bestFit="1" customWidth="1"/>
    <col min="1633" max="1634" width="5" bestFit="1" customWidth="1"/>
    <col min="1635" max="1635" width="8" bestFit="1" customWidth="1"/>
    <col min="1636" max="1637" width="6" bestFit="1" customWidth="1"/>
    <col min="1638" max="1641" width="5" bestFit="1" customWidth="1"/>
    <col min="1642" max="1643" width="6" bestFit="1" customWidth="1"/>
    <col min="1644" max="1644" width="8" bestFit="1" customWidth="1"/>
    <col min="1645" max="1650" width="5" bestFit="1" customWidth="1"/>
    <col min="1651" max="1651" width="8" bestFit="1" customWidth="1"/>
    <col min="1652" max="1652" width="5" bestFit="1" customWidth="1"/>
    <col min="1653" max="1653" width="6" bestFit="1" customWidth="1"/>
    <col min="1654" max="1654" width="8" bestFit="1" customWidth="1"/>
    <col min="1655" max="1655" width="5" bestFit="1" customWidth="1"/>
    <col min="1656" max="1656" width="6" bestFit="1" customWidth="1"/>
    <col min="1657" max="1661" width="5" bestFit="1" customWidth="1"/>
    <col min="1662" max="1664" width="8" bestFit="1" customWidth="1"/>
    <col min="1665" max="1665" width="5" bestFit="1" customWidth="1"/>
    <col min="1666" max="1666" width="6" bestFit="1" customWidth="1"/>
    <col min="1667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4" width="5" bestFit="1" customWidth="1"/>
    <col min="1675" max="1675" width="6" bestFit="1" customWidth="1"/>
    <col min="1676" max="1677" width="5" bestFit="1" customWidth="1"/>
    <col min="1678" max="1678" width="8" bestFit="1" customWidth="1"/>
    <col min="1679" max="1679" width="5" bestFit="1" customWidth="1"/>
    <col min="1680" max="1681" width="6" bestFit="1" customWidth="1"/>
    <col min="1682" max="1684" width="5" bestFit="1" customWidth="1"/>
    <col min="1685" max="1685" width="8" bestFit="1" customWidth="1"/>
    <col min="1686" max="1688" width="5" bestFit="1" customWidth="1"/>
    <col min="1689" max="1689" width="6" bestFit="1" customWidth="1"/>
    <col min="1690" max="1692" width="5" bestFit="1" customWidth="1"/>
    <col min="1693" max="1693" width="8" bestFit="1" customWidth="1"/>
    <col min="1694" max="1694" width="7" bestFit="1" customWidth="1"/>
    <col min="1695" max="1696" width="5" bestFit="1" customWidth="1"/>
    <col min="1697" max="1697" width="6" bestFit="1" customWidth="1"/>
    <col min="1698" max="1699" width="5" bestFit="1" customWidth="1"/>
    <col min="1700" max="1700" width="6" bestFit="1" customWidth="1"/>
    <col min="1701" max="1703" width="5" bestFit="1" customWidth="1"/>
    <col min="1704" max="1704" width="6" bestFit="1" customWidth="1"/>
    <col min="1705" max="1706" width="5" bestFit="1" customWidth="1"/>
    <col min="1707" max="1707" width="6" bestFit="1" customWidth="1"/>
    <col min="1708" max="1709" width="5" bestFit="1" customWidth="1"/>
    <col min="1710" max="1710" width="6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6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2" width="5" bestFit="1" customWidth="1"/>
    <col min="1743" max="1744" width="6" bestFit="1" customWidth="1"/>
    <col min="1745" max="1745" width="5" bestFit="1" customWidth="1"/>
    <col min="1746" max="1746" width="6" bestFit="1" customWidth="1"/>
    <col min="1747" max="1747" width="8" bestFit="1" customWidth="1"/>
    <col min="1748" max="1750" width="5" bestFit="1" customWidth="1"/>
    <col min="1751" max="1751" width="6" bestFit="1" customWidth="1"/>
    <col min="1752" max="1754" width="5" bestFit="1" customWidth="1"/>
    <col min="1755" max="1756" width="8" bestFit="1" customWidth="1"/>
    <col min="1757" max="1764" width="5" bestFit="1" customWidth="1"/>
    <col min="1765" max="1765" width="6" bestFit="1" customWidth="1"/>
    <col min="1766" max="1767" width="5" bestFit="1" customWidth="1"/>
    <col min="1768" max="1768" width="7" bestFit="1" customWidth="1"/>
    <col min="1769" max="1769" width="8" bestFit="1" customWidth="1"/>
    <col min="1770" max="1771" width="5" bestFit="1" customWidth="1"/>
    <col min="1772" max="1772" width="6" bestFit="1" customWidth="1"/>
    <col min="1773" max="1773" width="5" bestFit="1" customWidth="1"/>
    <col min="1774" max="1774" width="6" bestFit="1" customWidth="1"/>
    <col min="1775" max="1778" width="5" bestFit="1" customWidth="1"/>
    <col min="1779" max="1779" width="8" bestFit="1" customWidth="1"/>
    <col min="1780" max="1780" width="5" bestFit="1" customWidth="1"/>
    <col min="1781" max="1781" width="6" bestFit="1" customWidth="1"/>
    <col min="1782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89" width="5" bestFit="1" customWidth="1"/>
    <col min="1790" max="1791" width="6" bestFit="1" customWidth="1"/>
    <col min="1792" max="1792" width="8" bestFit="1" customWidth="1"/>
    <col min="1793" max="1793" width="6" bestFit="1" customWidth="1"/>
    <col min="1794" max="1804" width="5" bestFit="1" customWidth="1"/>
    <col min="1805" max="1805" width="8" bestFit="1" customWidth="1"/>
    <col min="1806" max="1806" width="6" bestFit="1" customWidth="1"/>
    <col min="1807" max="1807" width="7" bestFit="1" customWidth="1"/>
    <col min="1808" max="1808" width="8" bestFit="1" customWidth="1"/>
    <col min="1809" max="1812" width="5" bestFit="1" customWidth="1"/>
    <col min="1813" max="1813" width="6" bestFit="1" customWidth="1"/>
    <col min="1814" max="1814" width="8" bestFit="1" customWidth="1"/>
    <col min="1815" max="1815" width="5" bestFit="1" customWidth="1"/>
    <col min="1816" max="1817" width="6" bestFit="1" customWidth="1"/>
    <col min="1818" max="1818" width="8" bestFit="1" customWidth="1"/>
    <col min="1819" max="1827" width="5" bestFit="1" customWidth="1"/>
    <col min="1828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6" width="6" bestFit="1" customWidth="1"/>
    <col min="1907" max="1907" width="8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19" width="7" bestFit="1" customWidth="1"/>
    <col min="1920" max="1920" width="6" bestFit="1" customWidth="1"/>
    <col min="1921" max="1921" width="7" bestFit="1" customWidth="1"/>
    <col min="1922" max="1925" width="6" bestFit="1" customWidth="1"/>
    <col min="1926" max="1926" width="8" bestFit="1" customWidth="1"/>
    <col min="1927" max="1927" width="9" bestFit="1" customWidth="1"/>
    <col min="1928" max="1932" width="6" bestFit="1" customWidth="1"/>
    <col min="1933" max="1933" width="7" bestFit="1" customWidth="1"/>
    <col min="1934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2" width="6" bestFit="1" customWidth="1"/>
    <col min="1943" max="1943" width="7" bestFit="1" customWidth="1"/>
    <col min="1944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4" width="6" bestFit="1" customWidth="1"/>
    <col min="2015" max="2015" width="7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8" width="6" bestFit="1" customWidth="1"/>
    <col min="2039" max="2039" width="7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2" width="6" bestFit="1" customWidth="1"/>
    <col min="2083" max="2083" width="7" bestFit="1" customWidth="1"/>
    <col min="2084" max="2084" width="9" bestFit="1" customWidth="1"/>
    <col min="2085" max="2085" width="6" bestFit="1" customWidth="1"/>
    <col min="2086" max="2086" width="7" bestFit="1" customWidth="1"/>
    <col min="2087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0" width="7" bestFit="1" customWidth="1"/>
    <col min="2131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196" width="7" bestFit="1" customWidth="1"/>
    <col min="2197" max="2200" width="6" bestFit="1" customWidth="1"/>
    <col min="2201" max="2202" width="8" bestFit="1" customWidth="1"/>
    <col min="2203" max="2209" width="6" bestFit="1" customWidth="1"/>
    <col min="2210" max="2210" width="7" bestFit="1" customWidth="1"/>
    <col min="2211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67" width="7" bestFit="1" customWidth="1"/>
    <col min="2268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79" width="6" bestFit="1" customWidth="1"/>
    <col min="2280" max="2280" width="7" bestFit="1" customWidth="1"/>
    <col min="2281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09" width="6" bestFit="1" customWidth="1"/>
    <col min="2310" max="2310" width="7" bestFit="1" customWidth="1"/>
    <col min="2311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1" width="6" bestFit="1" customWidth="1"/>
    <col min="2322" max="2322" width="7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49" width="6" bestFit="1" customWidth="1"/>
    <col min="2350" max="2350" width="7" bestFit="1" customWidth="1"/>
    <col min="2351" max="2351" width="9" bestFit="1" customWidth="1"/>
    <col min="2352" max="2353" width="6" bestFit="1" customWidth="1"/>
    <col min="2354" max="2354" width="7" bestFit="1" customWidth="1"/>
    <col min="2355" max="2356" width="6" bestFit="1" customWidth="1"/>
    <col min="2357" max="2357" width="9" bestFit="1" customWidth="1"/>
    <col min="2358" max="2358" width="7" bestFit="1" customWidth="1"/>
    <col min="2359" max="2359" width="9" bestFit="1" customWidth="1"/>
    <col min="2360" max="2361" width="6" bestFit="1" customWidth="1"/>
    <col min="2362" max="2362" width="7" bestFit="1" customWidth="1"/>
    <col min="2363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2" width="6" bestFit="1" customWidth="1"/>
    <col min="2413" max="2413" width="7" bestFit="1" customWidth="1"/>
    <col min="2414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3" width="6" bestFit="1" customWidth="1"/>
    <col min="2434" max="2434" width="7" bestFit="1" customWidth="1"/>
    <col min="2435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7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12" bestFit="1" customWidth="1"/>
    <col min="2551" max="2551" width="9.85546875" bestFit="1" customWidth="1"/>
    <col min="2552" max="2552" width="6.85546875" bestFit="1" customWidth="1"/>
    <col min="2553" max="2553" width="9.85546875" bestFit="1" customWidth="1"/>
    <col min="2554" max="2554" width="6.85546875" bestFit="1" customWidth="1"/>
    <col min="2555" max="2556" width="9.85546875" bestFit="1" customWidth="1"/>
    <col min="2557" max="2557" width="12.42578125" bestFit="1" customWidth="1"/>
    <col min="2558" max="2558" width="6.85546875" bestFit="1" customWidth="1"/>
    <col min="2559" max="2559" width="9.85546875" bestFit="1" customWidth="1"/>
    <col min="2560" max="2560" width="6.85546875" bestFit="1" customWidth="1"/>
    <col min="2561" max="2561" width="9.85546875" bestFit="1" customWidth="1"/>
    <col min="2562" max="2562" width="6.85546875" bestFit="1" customWidth="1"/>
    <col min="2563" max="2563" width="9.85546875" bestFit="1" customWidth="1"/>
    <col min="2564" max="2565" width="6.85546875" bestFit="1" customWidth="1"/>
    <col min="2566" max="2567" width="9.85546875" bestFit="1" customWidth="1"/>
    <col min="2568" max="2568" width="12.42578125" bestFit="1" customWidth="1"/>
    <col min="2569" max="2570" width="6.85546875" bestFit="1" customWidth="1"/>
    <col min="2571" max="2572" width="9.85546875" bestFit="1" customWidth="1"/>
    <col min="2573" max="2573" width="12.42578125" bestFit="1" customWidth="1"/>
    <col min="2574" max="2574" width="6.85546875" bestFit="1" customWidth="1"/>
    <col min="2575" max="2575" width="9.85546875" bestFit="1" customWidth="1"/>
    <col min="2576" max="2577" width="7" bestFit="1" customWidth="1"/>
    <col min="2578" max="2578" width="9.85546875" bestFit="1" customWidth="1"/>
    <col min="2579" max="2579" width="6.85546875" bestFit="1" customWidth="1"/>
    <col min="2580" max="2580" width="9.85546875" bestFit="1" customWidth="1"/>
    <col min="2581" max="2581" width="6.85546875" bestFit="1" customWidth="1"/>
    <col min="2582" max="2583" width="9.85546875" bestFit="1" customWidth="1"/>
    <col min="2584" max="2584" width="12.42578125" bestFit="1" customWidth="1"/>
    <col min="2585" max="2586" width="6.85546875" bestFit="1" customWidth="1"/>
    <col min="2587" max="2587" width="9.85546875" bestFit="1" customWidth="1"/>
    <col min="2588" max="2589" width="7" bestFit="1" customWidth="1"/>
    <col min="2590" max="2590" width="9.85546875" bestFit="1" customWidth="1"/>
    <col min="2591" max="2591" width="6.85546875" bestFit="1" customWidth="1"/>
    <col min="2592" max="2592" width="9.85546875" bestFit="1" customWidth="1"/>
    <col min="2593" max="2593" width="6.85546875" bestFit="1" customWidth="1"/>
    <col min="2594" max="2594" width="9.85546875" bestFit="1" customWidth="1"/>
    <col min="2595" max="2595" width="7" bestFit="1" customWidth="1"/>
    <col min="2596" max="2596" width="9.85546875" bestFit="1" customWidth="1"/>
    <col min="2597" max="2598" width="6.85546875" bestFit="1" customWidth="1"/>
    <col min="2599" max="2599" width="9.85546875" bestFit="1" customWidth="1"/>
    <col min="2600" max="2600" width="6.85546875" bestFit="1" customWidth="1"/>
    <col min="2601" max="2601" width="9.85546875" bestFit="1" customWidth="1"/>
    <col min="2602" max="2602" width="6.85546875" bestFit="1" customWidth="1"/>
    <col min="2603" max="2603" width="9.85546875" bestFit="1" customWidth="1"/>
    <col min="2604" max="2604" width="6.85546875" bestFit="1" customWidth="1"/>
    <col min="2605" max="2606" width="9.85546875" bestFit="1" customWidth="1"/>
    <col min="2607" max="2607" width="12.42578125" bestFit="1" customWidth="1"/>
    <col min="2608" max="2608" width="6.85546875" bestFit="1" customWidth="1"/>
    <col min="2609" max="2609" width="9.85546875" bestFit="1" customWidth="1"/>
    <col min="2610" max="2610" width="6.85546875" bestFit="1" customWidth="1"/>
    <col min="2611" max="2611" width="9.85546875" bestFit="1" customWidth="1"/>
    <col min="2612" max="2612" width="6.85546875" bestFit="1" customWidth="1"/>
    <col min="2613" max="2613" width="9.85546875" bestFit="1" customWidth="1"/>
    <col min="2614" max="2614" width="6.85546875" bestFit="1" customWidth="1"/>
    <col min="2615" max="2615" width="9.85546875" bestFit="1" customWidth="1"/>
    <col min="2616" max="2616" width="6.85546875" bestFit="1" customWidth="1"/>
    <col min="2617" max="2617" width="9.85546875" bestFit="1" customWidth="1"/>
    <col min="2618" max="2619" width="7" bestFit="1" customWidth="1"/>
    <col min="2620" max="2620" width="9.85546875" bestFit="1" customWidth="1"/>
    <col min="2621" max="2621" width="6.85546875" bestFit="1" customWidth="1"/>
    <col min="2622" max="2623" width="9.85546875" bestFit="1" customWidth="1"/>
    <col min="2624" max="2624" width="12.42578125" bestFit="1" customWidth="1"/>
    <col min="2625" max="2625" width="6.85546875" bestFit="1" customWidth="1"/>
    <col min="2626" max="2626" width="9.85546875" bestFit="1" customWidth="1"/>
    <col min="2627" max="2627" width="6.85546875" bestFit="1" customWidth="1"/>
    <col min="2628" max="2628" width="9.85546875" bestFit="1" customWidth="1"/>
    <col min="2629" max="2629" width="6.85546875" bestFit="1" customWidth="1"/>
    <col min="2630" max="2630" width="9.85546875" bestFit="1" customWidth="1"/>
    <col min="2631" max="2632" width="6.85546875" bestFit="1" customWidth="1"/>
    <col min="2633" max="2633" width="9.85546875" bestFit="1" customWidth="1"/>
    <col min="2634" max="2635" width="6.85546875" bestFit="1" customWidth="1"/>
    <col min="2636" max="2636" width="9.85546875" bestFit="1" customWidth="1"/>
    <col min="2637" max="2637" width="8.85546875" bestFit="1" customWidth="1"/>
    <col min="2638" max="2638" width="11.42578125" bestFit="1" customWidth="1"/>
    <col min="2639" max="2639" width="6.85546875" bestFit="1" customWidth="1"/>
    <col min="2640" max="2640" width="9.85546875" bestFit="1" customWidth="1"/>
    <col min="2641" max="2641" width="6.85546875" bestFit="1" customWidth="1"/>
    <col min="2642" max="2642" width="9.85546875" bestFit="1" customWidth="1"/>
    <col min="2643" max="2644" width="6.85546875" bestFit="1" customWidth="1"/>
    <col min="2645" max="2645" width="9.85546875" bestFit="1" customWidth="1"/>
    <col min="2646" max="2646" width="6.85546875" bestFit="1" customWidth="1"/>
    <col min="2647" max="2648" width="9.85546875" bestFit="1" customWidth="1"/>
    <col min="2649" max="2649" width="12.42578125" bestFit="1" customWidth="1"/>
    <col min="2650" max="2650" width="6.85546875" bestFit="1" customWidth="1"/>
    <col min="2651" max="2651" width="9.85546875" bestFit="1" customWidth="1"/>
    <col min="2652" max="2652" width="6.85546875" bestFit="1" customWidth="1"/>
    <col min="2653" max="2653" width="9.85546875" bestFit="1" customWidth="1"/>
    <col min="2654" max="2654" width="6.85546875" bestFit="1" customWidth="1"/>
    <col min="2655" max="2655" width="9.85546875" bestFit="1" customWidth="1"/>
    <col min="2656" max="2656" width="6.85546875" bestFit="1" customWidth="1"/>
    <col min="2657" max="2658" width="9.85546875" bestFit="1" customWidth="1"/>
    <col min="2659" max="2659" width="12.42578125" bestFit="1" customWidth="1"/>
    <col min="2660" max="2662" width="6.85546875" bestFit="1" customWidth="1"/>
    <col min="2663" max="2663" width="9.85546875" bestFit="1" customWidth="1"/>
    <col min="2664" max="2664" width="6.85546875" bestFit="1" customWidth="1"/>
    <col min="2665" max="2665" width="9.85546875" bestFit="1" customWidth="1"/>
    <col min="2666" max="2667" width="6.85546875" bestFit="1" customWidth="1"/>
    <col min="2668" max="2668" width="9.85546875" bestFit="1" customWidth="1"/>
    <col min="2669" max="2669" width="8" bestFit="1" customWidth="1"/>
    <col min="2670" max="2670" width="9.85546875" bestFit="1" customWidth="1"/>
    <col min="2671" max="2671" width="6.85546875" bestFit="1" customWidth="1"/>
    <col min="2672" max="2672" width="9.85546875" bestFit="1" customWidth="1"/>
    <col min="2673" max="2673" width="6.85546875" bestFit="1" customWidth="1"/>
    <col min="2674" max="2674" width="9.85546875" bestFit="1" customWidth="1"/>
    <col min="2675" max="2675" width="8.85546875" bestFit="1" customWidth="1"/>
    <col min="2676" max="2676" width="11.42578125" bestFit="1" customWidth="1"/>
    <col min="2677" max="2677" width="9.85546875" bestFit="1" customWidth="1"/>
    <col min="2678" max="2678" width="12.42578125" bestFit="1" customWidth="1"/>
    <col min="2679" max="2679" width="6.85546875" bestFit="1" customWidth="1"/>
    <col min="2680" max="2680" width="9.85546875" bestFit="1" customWidth="1"/>
    <col min="2681" max="2681" width="6.85546875" bestFit="1" customWidth="1"/>
    <col min="2682" max="2683" width="9.85546875" bestFit="1" customWidth="1"/>
    <col min="2684" max="2684" width="12.42578125" bestFit="1" customWidth="1"/>
    <col min="2685" max="2685" width="9.85546875" bestFit="1" customWidth="1"/>
    <col min="2686" max="2686" width="12.42578125" bestFit="1" customWidth="1"/>
    <col min="2687" max="2687" width="6.85546875" bestFit="1" customWidth="1"/>
    <col min="2688" max="2688" width="9.85546875" bestFit="1" customWidth="1"/>
    <col min="2689" max="2690" width="6.85546875" bestFit="1" customWidth="1"/>
    <col min="2691" max="2691" width="9.85546875" bestFit="1" customWidth="1"/>
    <col min="2692" max="2692" width="6.85546875" bestFit="1" customWidth="1"/>
    <col min="2693" max="2693" width="9.85546875" bestFit="1" customWidth="1"/>
    <col min="2694" max="2695" width="6.85546875" bestFit="1" customWidth="1"/>
    <col min="2696" max="2696" width="9.85546875" bestFit="1" customWidth="1"/>
    <col min="2697" max="2697" width="6.85546875" bestFit="1" customWidth="1"/>
    <col min="2698" max="2698" width="9.85546875" bestFit="1" customWidth="1"/>
    <col min="2699" max="2699" width="6.85546875" bestFit="1" customWidth="1"/>
    <col min="2700" max="2700" width="9.85546875" bestFit="1" customWidth="1"/>
    <col min="2701" max="2701" width="6.85546875" bestFit="1" customWidth="1"/>
    <col min="2702" max="2703" width="9.85546875" bestFit="1" customWidth="1"/>
    <col min="2704" max="2704" width="12.42578125" bestFit="1" customWidth="1"/>
    <col min="2705" max="2705" width="6.85546875" bestFit="1" customWidth="1"/>
    <col min="2706" max="2707" width="9.85546875" bestFit="1" customWidth="1"/>
    <col min="2708" max="2708" width="12.42578125" bestFit="1" customWidth="1"/>
    <col min="2709" max="2709" width="6.85546875" bestFit="1" customWidth="1"/>
    <col min="2710" max="2710" width="9.85546875" bestFit="1" customWidth="1"/>
    <col min="2711" max="2711" width="8.85546875" bestFit="1" customWidth="1"/>
    <col min="2712" max="2712" width="11.42578125" bestFit="1" customWidth="1"/>
    <col min="2713" max="2714" width="6.85546875" bestFit="1" customWidth="1"/>
    <col min="2715" max="2716" width="9.85546875" bestFit="1" customWidth="1"/>
    <col min="2717" max="2717" width="12.42578125" bestFit="1" customWidth="1"/>
    <col min="2718" max="2718" width="6.85546875" bestFit="1" customWidth="1"/>
    <col min="2719" max="2719" width="9.85546875" bestFit="1" customWidth="1"/>
    <col min="2720" max="2720" width="6.85546875" bestFit="1" customWidth="1"/>
    <col min="2721" max="2721" width="9.85546875" bestFit="1" customWidth="1"/>
    <col min="2722" max="2722" width="6.85546875" bestFit="1" customWidth="1"/>
    <col min="2723" max="2723" width="9.85546875" bestFit="1" customWidth="1"/>
    <col min="2724" max="2724" width="6.85546875" bestFit="1" customWidth="1"/>
    <col min="2725" max="2725" width="9.85546875" bestFit="1" customWidth="1"/>
    <col min="2726" max="2726" width="6.85546875" bestFit="1" customWidth="1"/>
    <col min="2727" max="2728" width="9.85546875" bestFit="1" customWidth="1"/>
    <col min="2729" max="2729" width="12.42578125" bestFit="1" customWidth="1"/>
    <col min="2730" max="2730" width="6.85546875" bestFit="1" customWidth="1"/>
    <col min="2731" max="2731" width="9.85546875" bestFit="1" customWidth="1"/>
    <col min="2732" max="2732" width="6.85546875" bestFit="1" customWidth="1"/>
    <col min="2733" max="2733" width="9.85546875" bestFit="1" customWidth="1"/>
    <col min="2734" max="2735" width="6.85546875" bestFit="1" customWidth="1"/>
    <col min="2736" max="2736" width="9.85546875" bestFit="1" customWidth="1"/>
    <col min="2737" max="2737" width="6.85546875" bestFit="1" customWidth="1"/>
    <col min="2738" max="2738" width="9.85546875" bestFit="1" customWidth="1"/>
    <col min="2739" max="2739" width="6.85546875" bestFit="1" customWidth="1"/>
    <col min="2740" max="2740" width="9.85546875" bestFit="1" customWidth="1"/>
    <col min="2741" max="2741" width="6.85546875" bestFit="1" customWidth="1"/>
    <col min="2742" max="2742" width="9.85546875" bestFit="1" customWidth="1"/>
    <col min="2743" max="2743" width="6.85546875" bestFit="1" customWidth="1"/>
    <col min="2744" max="2744" width="9.85546875" bestFit="1" customWidth="1"/>
    <col min="2745" max="2745" width="6.85546875" bestFit="1" customWidth="1"/>
    <col min="2746" max="2746" width="9.85546875" bestFit="1" customWidth="1"/>
    <col min="2747" max="2747" width="6.85546875" bestFit="1" customWidth="1"/>
    <col min="2748" max="2748" width="9.85546875" bestFit="1" customWidth="1"/>
    <col min="2749" max="2749" width="6.85546875" bestFit="1" customWidth="1"/>
    <col min="2750" max="2750" width="9.85546875" bestFit="1" customWidth="1"/>
    <col min="2751" max="2751" width="6.85546875" bestFit="1" customWidth="1"/>
    <col min="2752" max="2752" width="9.85546875" bestFit="1" customWidth="1"/>
    <col min="2753" max="2754" width="6.85546875" bestFit="1" customWidth="1"/>
    <col min="2755" max="2755" width="9.85546875" bestFit="1" customWidth="1"/>
    <col min="2756" max="2756" width="6.85546875" bestFit="1" customWidth="1"/>
    <col min="2757" max="2757" width="9.85546875" bestFit="1" customWidth="1"/>
    <col min="2758" max="2759" width="6.85546875" bestFit="1" customWidth="1"/>
    <col min="2760" max="2760" width="9.85546875" bestFit="1" customWidth="1"/>
    <col min="2761" max="2761" width="6.85546875" bestFit="1" customWidth="1"/>
    <col min="2762" max="2763" width="9.85546875" bestFit="1" customWidth="1"/>
    <col min="2764" max="2764" width="12.42578125" bestFit="1" customWidth="1"/>
    <col min="2765" max="2765" width="6.85546875" bestFit="1" customWidth="1"/>
    <col min="2766" max="2766" width="9.85546875" bestFit="1" customWidth="1"/>
    <col min="2767" max="2767" width="6.85546875" bestFit="1" customWidth="1"/>
    <col min="2768" max="2768" width="9.85546875" bestFit="1" customWidth="1"/>
    <col min="2769" max="2769" width="6.85546875" bestFit="1" customWidth="1"/>
    <col min="2770" max="2770" width="9.85546875" bestFit="1" customWidth="1"/>
    <col min="2771" max="2771" width="6.85546875" bestFit="1" customWidth="1"/>
    <col min="2772" max="2772" width="9.85546875" bestFit="1" customWidth="1"/>
    <col min="2773" max="2773" width="6.85546875" bestFit="1" customWidth="1"/>
    <col min="2774" max="2775" width="9.85546875" bestFit="1" customWidth="1"/>
    <col min="2776" max="2776" width="12.42578125" bestFit="1" customWidth="1"/>
    <col min="2777" max="2777" width="6.85546875" bestFit="1" customWidth="1"/>
    <col min="2778" max="2778" width="9.85546875" bestFit="1" customWidth="1"/>
    <col min="2779" max="2779" width="6.85546875" bestFit="1" customWidth="1"/>
    <col min="2780" max="2780" width="9.85546875" bestFit="1" customWidth="1"/>
    <col min="2781" max="2781" width="6.85546875" bestFit="1" customWidth="1"/>
    <col min="2782" max="2782" width="9.85546875" bestFit="1" customWidth="1"/>
    <col min="2783" max="2783" width="6.85546875" bestFit="1" customWidth="1"/>
    <col min="2784" max="2784" width="9.85546875" bestFit="1" customWidth="1"/>
    <col min="2785" max="2785" width="6.85546875" bestFit="1" customWidth="1"/>
    <col min="2786" max="2786" width="9.85546875" bestFit="1" customWidth="1"/>
    <col min="2787" max="2787" width="6.85546875" bestFit="1" customWidth="1"/>
    <col min="2788" max="2788" width="9.85546875" bestFit="1" customWidth="1"/>
    <col min="2789" max="2789" width="6.85546875" bestFit="1" customWidth="1"/>
    <col min="2790" max="2790" width="9.85546875" bestFit="1" customWidth="1"/>
    <col min="2791" max="2791" width="6.85546875" bestFit="1" customWidth="1"/>
    <col min="2792" max="2792" width="9.85546875" bestFit="1" customWidth="1"/>
    <col min="2793" max="2793" width="6.85546875" bestFit="1" customWidth="1"/>
    <col min="2794" max="2794" width="9.85546875" bestFit="1" customWidth="1"/>
    <col min="2795" max="2796" width="6.85546875" bestFit="1" customWidth="1"/>
    <col min="2797" max="2797" width="9.85546875" bestFit="1" customWidth="1"/>
    <col min="2798" max="2798" width="6.85546875" bestFit="1" customWidth="1"/>
    <col min="2799" max="2799" width="9.85546875" bestFit="1" customWidth="1"/>
    <col min="2800" max="2800" width="6.85546875" bestFit="1" customWidth="1"/>
    <col min="2801" max="2801" width="9.85546875" bestFit="1" customWidth="1"/>
    <col min="2802" max="2802" width="6.85546875" bestFit="1" customWidth="1"/>
    <col min="2803" max="2803" width="9.85546875" bestFit="1" customWidth="1"/>
    <col min="2804" max="2804" width="6.85546875" bestFit="1" customWidth="1"/>
    <col min="2805" max="2805" width="9.85546875" bestFit="1" customWidth="1"/>
    <col min="2806" max="2806" width="6.85546875" bestFit="1" customWidth="1"/>
    <col min="2807" max="2807" width="9.85546875" bestFit="1" customWidth="1"/>
    <col min="2808" max="2808" width="6.85546875" bestFit="1" customWidth="1"/>
    <col min="2809" max="2809" width="9.85546875" bestFit="1" customWidth="1"/>
    <col min="2810" max="2810" width="6.85546875" bestFit="1" customWidth="1"/>
    <col min="2811" max="2811" width="9.85546875" bestFit="1" customWidth="1"/>
    <col min="2812" max="2812" width="6.85546875" bestFit="1" customWidth="1"/>
    <col min="2813" max="2813" width="9.85546875" bestFit="1" customWidth="1"/>
    <col min="2814" max="2814" width="6.85546875" bestFit="1" customWidth="1"/>
    <col min="2815" max="2815" width="9.85546875" bestFit="1" customWidth="1"/>
    <col min="2816" max="2816" width="6.85546875" bestFit="1" customWidth="1"/>
    <col min="2817" max="2817" width="9.85546875" bestFit="1" customWidth="1"/>
    <col min="2818" max="2818" width="6.85546875" bestFit="1" customWidth="1"/>
    <col min="2819" max="2819" width="9.85546875" bestFit="1" customWidth="1"/>
    <col min="2820" max="2822" width="6.85546875" bestFit="1" customWidth="1"/>
    <col min="2823" max="2823" width="9.85546875" bestFit="1" customWidth="1"/>
    <col min="2824" max="2824" width="6.85546875" bestFit="1" customWidth="1"/>
    <col min="2825" max="2826" width="9.85546875" bestFit="1" customWidth="1"/>
    <col min="2827" max="2827" width="12.42578125" bestFit="1" customWidth="1"/>
    <col min="2828" max="2828" width="6.85546875" bestFit="1" customWidth="1"/>
    <col min="2829" max="2829" width="9.85546875" bestFit="1" customWidth="1"/>
    <col min="2830" max="2830" width="6.85546875" bestFit="1" customWidth="1"/>
    <col min="2831" max="2831" width="9.85546875" bestFit="1" customWidth="1"/>
    <col min="2832" max="2832" width="6.85546875" bestFit="1" customWidth="1"/>
    <col min="2833" max="2833" width="9.85546875" bestFit="1" customWidth="1"/>
    <col min="2834" max="2835" width="6.85546875" bestFit="1" customWidth="1"/>
    <col min="2836" max="2836" width="9.85546875" bestFit="1" customWidth="1"/>
    <col min="2837" max="2837" width="6.85546875" bestFit="1" customWidth="1"/>
    <col min="2838" max="2838" width="9.85546875" bestFit="1" customWidth="1"/>
    <col min="2839" max="2839" width="6.85546875" bestFit="1" customWidth="1"/>
    <col min="2840" max="2840" width="9.85546875" bestFit="1" customWidth="1"/>
    <col min="2841" max="2841" width="6.85546875" bestFit="1" customWidth="1"/>
    <col min="2842" max="2842" width="9.85546875" bestFit="1" customWidth="1"/>
    <col min="2843" max="2843" width="6.85546875" bestFit="1" customWidth="1"/>
    <col min="2844" max="2845" width="9.85546875" bestFit="1" customWidth="1"/>
    <col min="2846" max="2846" width="12.42578125" bestFit="1" customWidth="1"/>
    <col min="2847" max="2847" width="6.85546875" bestFit="1" customWidth="1"/>
    <col min="2848" max="2848" width="9.85546875" bestFit="1" customWidth="1"/>
    <col min="2849" max="2849" width="6.85546875" bestFit="1" customWidth="1"/>
    <col min="2850" max="2850" width="9.85546875" bestFit="1" customWidth="1"/>
    <col min="2851" max="2851" width="6.85546875" bestFit="1" customWidth="1"/>
    <col min="2852" max="2853" width="9.85546875" bestFit="1" customWidth="1"/>
    <col min="2854" max="2854" width="12.42578125" bestFit="1" customWidth="1"/>
    <col min="2855" max="2855" width="6.85546875" bestFit="1" customWidth="1"/>
    <col min="2856" max="2856" width="9.85546875" bestFit="1" customWidth="1"/>
    <col min="2857" max="2857" width="6.85546875" bestFit="1" customWidth="1"/>
    <col min="2858" max="2859" width="9.85546875" bestFit="1" customWidth="1"/>
    <col min="2860" max="2860" width="12.42578125" bestFit="1" customWidth="1"/>
    <col min="2861" max="2861" width="9.85546875" bestFit="1" customWidth="1"/>
    <col min="2862" max="2862" width="12.42578125" bestFit="1" customWidth="1"/>
    <col min="2863" max="2863" width="6.85546875" bestFit="1" customWidth="1"/>
    <col min="2864" max="2864" width="9.85546875" bestFit="1" customWidth="1"/>
    <col min="2865" max="2865" width="6.85546875" bestFit="1" customWidth="1"/>
    <col min="2866" max="2866" width="9.85546875" bestFit="1" customWidth="1"/>
    <col min="2867" max="2868" width="7" bestFit="1" customWidth="1"/>
    <col min="2869" max="2869" width="9.85546875" bestFit="1" customWidth="1"/>
    <col min="2870" max="2870" width="6.85546875" bestFit="1" customWidth="1"/>
    <col min="2871" max="2871" width="9.85546875" bestFit="1" customWidth="1"/>
    <col min="2872" max="2872" width="6.85546875" bestFit="1" customWidth="1"/>
    <col min="2873" max="2873" width="9.85546875" bestFit="1" customWidth="1"/>
    <col min="2874" max="2875" width="6.85546875" bestFit="1" customWidth="1"/>
    <col min="2876" max="2877" width="9.85546875" bestFit="1" customWidth="1"/>
    <col min="2878" max="2878" width="12.42578125" bestFit="1" customWidth="1"/>
    <col min="2879" max="2880" width="6.85546875" bestFit="1" customWidth="1"/>
    <col min="2881" max="2881" width="9.85546875" bestFit="1" customWidth="1"/>
    <col min="2882" max="2882" width="6.85546875" bestFit="1" customWidth="1"/>
    <col min="2883" max="2883" width="9.85546875" bestFit="1" customWidth="1"/>
    <col min="2884" max="2884" width="6.85546875" bestFit="1" customWidth="1"/>
    <col min="2885" max="2885" width="9.85546875" bestFit="1" customWidth="1"/>
    <col min="2886" max="2886" width="6.85546875" bestFit="1" customWidth="1"/>
    <col min="2887" max="2888" width="9.85546875" bestFit="1" customWidth="1"/>
    <col min="2889" max="2889" width="12.42578125" bestFit="1" customWidth="1"/>
    <col min="2890" max="2890" width="6.85546875" bestFit="1" customWidth="1"/>
    <col min="2891" max="2891" width="9.85546875" bestFit="1" customWidth="1"/>
    <col min="2892" max="2892" width="6.85546875" bestFit="1" customWidth="1"/>
    <col min="2893" max="2893" width="9.85546875" bestFit="1" customWidth="1"/>
    <col min="2894" max="2895" width="6.85546875" bestFit="1" customWidth="1"/>
    <col min="2896" max="2896" width="9.85546875" bestFit="1" customWidth="1"/>
    <col min="2897" max="2897" width="6.85546875" bestFit="1" customWidth="1"/>
    <col min="2898" max="2898" width="9.85546875" bestFit="1" customWidth="1"/>
    <col min="2899" max="2899" width="6.85546875" bestFit="1" customWidth="1"/>
    <col min="2900" max="2900" width="9.85546875" bestFit="1" customWidth="1"/>
    <col min="2901" max="2901" width="6.85546875" bestFit="1" customWidth="1"/>
    <col min="2902" max="2902" width="9.85546875" bestFit="1" customWidth="1"/>
    <col min="2903" max="2903" width="6.85546875" bestFit="1" customWidth="1"/>
    <col min="2904" max="2904" width="9.85546875" bestFit="1" customWidth="1"/>
    <col min="2905" max="2905" width="6.85546875" bestFit="1" customWidth="1"/>
    <col min="2906" max="2906" width="9.85546875" bestFit="1" customWidth="1"/>
    <col min="2907" max="2907" width="6.85546875" bestFit="1" customWidth="1"/>
    <col min="2908" max="2908" width="9.85546875" bestFit="1" customWidth="1"/>
    <col min="2909" max="2909" width="6.85546875" bestFit="1" customWidth="1"/>
    <col min="2910" max="2910" width="9.85546875" bestFit="1" customWidth="1"/>
    <col min="2911" max="2911" width="6.85546875" bestFit="1" customWidth="1"/>
    <col min="2912" max="2913" width="9.85546875" bestFit="1" customWidth="1"/>
    <col min="2914" max="2914" width="12.42578125" bestFit="1" customWidth="1"/>
    <col min="2915" max="2915" width="6.85546875" bestFit="1" customWidth="1"/>
    <col min="2916" max="2916" width="9.85546875" bestFit="1" customWidth="1"/>
    <col min="2917" max="2919" width="6.85546875" bestFit="1" customWidth="1"/>
    <col min="2920" max="2920" width="9.85546875" bestFit="1" customWidth="1"/>
    <col min="2921" max="2922" width="6.85546875" bestFit="1" customWidth="1"/>
    <col min="2923" max="2923" width="9.85546875" bestFit="1" customWidth="1"/>
    <col min="2924" max="2926" width="6.85546875" bestFit="1" customWidth="1"/>
    <col min="2927" max="2927" width="9.85546875" bestFit="1" customWidth="1"/>
    <col min="2928" max="2928" width="6.85546875" bestFit="1" customWidth="1"/>
    <col min="2929" max="2929" width="9.85546875" bestFit="1" customWidth="1"/>
    <col min="2930" max="2931" width="6.85546875" bestFit="1" customWidth="1"/>
    <col min="2932" max="2932" width="9.85546875" bestFit="1" customWidth="1"/>
    <col min="2933" max="2933" width="6.85546875" bestFit="1" customWidth="1"/>
    <col min="2934" max="2934" width="9.85546875" bestFit="1" customWidth="1"/>
    <col min="2935" max="2935" width="6.85546875" bestFit="1" customWidth="1"/>
    <col min="2936" max="2936" width="9.85546875" bestFit="1" customWidth="1"/>
    <col min="2937" max="2937" width="6.85546875" bestFit="1" customWidth="1"/>
    <col min="2938" max="2938" width="9.85546875" bestFit="1" customWidth="1"/>
    <col min="2939" max="2939" width="6.85546875" bestFit="1" customWidth="1"/>
    <col min="2940" max="2940" width="9.85546875" bestFit="1" customWidth="1"/>
    <col min="2941" max="2941" width="6.85546875" bestFit="1" customWidth="1"/>
    <col min="2942" max="2942" width="9.85546875" bestFit="1" customWidth="1"/>
    <col min="2943" max="2943" width="6.85546875" bestFit="1" customWidth="1"/>
    <col min="2944" max="2944" width="9.85546875" bestFit="1" customWidth="1"/>
    <col min="2945" max="2945" width="6.85546875" bestFit="1" customWidth="1"/>
    <col min="2946" max="2946" width="9.85546875" bestFit="1" customWidth="1"/>
    <col min="2947" max="2947" width="6.85546875" bestFit="1" customWidth="1"/>
    <col min="2948" max="2948" width="9.85546875" bestFit="1" customWidth="1"/>
    <col min="2949" max="2949" width="6.85546875" bestFit="1" customWidth="1"/>
    <col min="2950" max="2950" width="9.85546875" bestFit="1" customWidth="1"/>
    <col min="2951" max="2951" width="6.85546875" bestFit="1" customWidth="1"/>
    <col min="2952" max="2952" width="9.85546875" bestFit="1" customWidth="1"/>
    <col min="2953" max="2953" width="7" bestFit="1" customWidth="1"/>
    <col min="2954" max="2954" width="9.85546875" bestFit="1" customWidth="1"/>
    <col min="2955" max="2956" width="6.85546875" bestFit="1" customWidth="1"/>
    <col min="2957" max="2957" width="9.85546875" bestFit="1" customWidth="1"/>
    <col min="2958" max="2958" width="6.85546875" bestFit="1" customWidth="1"/>
    <col min="2959" max="2959" width="9.85546875" bestFit="1" customWidth="1"/>
    <col min="2960" max="2960" width="6.85546875" bestFit="1" customWidth="1"/>
    <col min="2961" max="2961" width="9.85546875" bestFit="1" customWidth="1"/>
    <col min="2962" max="2962" width="6.85546875" bestFit="1" customWidth="1"/>
    <col min="2963" max="2963" width="9.85546875" bestFit="1" customWidth="1"/>
    <col min="2964" max="2964" width="6.85546875" bestFit="1" customWidth="1"/>
    <col min="2965" max="2965" width="9.85546875" bestFit="1" customWidth="1"/>
    <col min="2966" max="2966" width="6.85546875" bestFit="1" customWidth="1"/>
    <col min="2967" max="2967" width="9.85546875" bestFit="1" customWidth="1"/>
    <col min="2968" max="2970" width="6.85546875" bestFit="1" customWidth="1"/>
    <col min="2971" max="2971" width="9.85546875" bestFit="1" customWidth="1"/>
    <col min="2972" max="2972" width="6.85546875" bestFit="1" customWidth="1"/>
    <col min="2973" max="2973" width="9.85546875" bestFit="1" customWidth="1"/>
    <col min="2974" max="2974" width="6.85546875" bestFit="1" customWidth="1"/>
    <col min="2975" max="2975" width="9.85546875" bestFit="1" customWidth="1"/>
    <col min="2976" max="2976" width="8.85546875" bestFit="1" customWidth="1"/>
    <col min="2977" max="2977" width="11.42578125" bestFit="1" customWidth="1"/>
    <col min="2978" max="2978" width="6.85546875" bestFit="1" customWidth="1"/>
    <col min="2979" max="2979" width="9.85546875" bestFit="1" customWidth="1"/>
    <col min="2980" max="2980" width="8.85546875" bestFit="1" customWidth="1"/>
    <col min="2981" max="2981" width="11.42578125" bestFit="1" customWidth="1"/>
    <col min="2982" max="2982" width="6.85546875" bestFit="1" customWidth="1"/>
    <col min="2983" max="2983" width="9.85546875" bestFit="1" customWidth="1"/>
    <col min="2984" max="2984" width="6.85546875" bestFit="1" customWidth="1"/>
    <col min="2985" max="2985" width="9.85546875" bestFit="1" customWidth="1"/>
    <col min="2986" max="2987" width="6.85546875" bestFit="1" customWidth="1"/>
    <col min="2988" max="2988" width="9.85546875" bestFit="1" customWidth="1"/>
    <col min="2989" max="2990" width="6.85546875" bestFit="1" customWidth="1"/>
    <col min="2991" max="2991" width="9.85546875" bestFit="1" customWidth="1"/>
    <col min="2992" max="2992" width="6.85546875" bestFit="1" customWidth="1"/>
    <col min="2993" max="2993" width="9.85546875" bestFit="1" customWidth="1"/>
    <col min="2994" max="2994" width="6.85546875" bestFit="1" customWidth="1"/>
    <col min="2995" max="2995" width="9.85546875" bestFit="1" customWidth="1"/>
    <col min="2996" max="2996" width="6.85546875" bestFit="1" customWidth="1"/>
    <col min="2997" max="2997" width="9.85546875" bestFit="1" customWidth="1"/>
    <col min="2998" max="3000" width="6.85546875" bestFit="1" customWidth="1"/>
    <col min="3001" max="3001" width="9.85546875" bestFit="1" customWidth="1"/>
    <col min="3002" max="3002" width="6.85546875" bestFit="1" customWidth="1"/>
    <col min="3003" max="3004" width="9.85546875" bestFit="1" customWidth="1"/>
    <col min="3005" max="3005" width="12.42578125" bestFit="1" customWidth="1"/>
    <col min="3006" max="3006" width="6.85546875" bestFit="1" customWidth="1"/>
    <col min="3007" max="3007" width="9.85546875" bestFit="1" customWidth="1"/>
    <col min="3008" max="3008" width="6.85546875" bestFit="1" customWidth="1"/>
    <col min="3009" max="3009" width="9.85546875" bestFit="1" customWidth="1"/>
    <col min="3010" max="3010" width="7" bestFit="1" customWidth="1"/>
    <col min="3011" max="3011" width="9.85546875" bestFit="1" customWidth="1"/>
    <col min="3012" max="3013" width="6.85546875" bestFit="1" customWidth="1"/>
    <col min="3014" max="3014" width="9.85546875" bestFit="1" customWidth="1"/>
    <col min="3015" max="3015" width="6.85546875" bestFit="1" customWidth="1"/>
    <col min="3016" max="3016" width="9.85546875" bestFit="1" customWidth="1"/>
    <col min="3017" max="3017" width="6.85546875" bestFit="1" customWidth="1"/>
    <col min="3018" max="3019" width="9.85546875" bestFit="1" customWidth="1"/>
    <col min="3020" max="3020" width="12.42578125" bestFit="1" customWidth="1"/>
    <col min="3021" max="3021" width="6.85546875" bestFit="1" customWidth="1"/>
    <col min="3022" max="3022" width="9.85546875" bestFit="1" customWidth="1"/>
    <col min="3023" max="3024" width="6.85546875" bestFit="1" customWidth="1"/>
    <col min="3025" max="3025" width="9.85546875" bestFit="1" customWidth="1"/>
    <col min="3026" max="3026" width="6.85546875" bestFit="1" customWidth="1"/>
    <col min="3027" max="3027" width="9.85546875" bestFit="1" customWidth="1"/>
    <col min="3028" max="3028" width="6.85546875" bestFit="1" customWidth="1"/>
    <col min="3029" max="3029" width="9.85546875" bestFit="1" customWidth="1"/>
    <col min="3030" max="3030" width="6.85546875" bestFit="1" customWidth="1"/>
    <col min="3031" max="3031" width="9.85546875" bestFit="1" customWidth="1"/>
    <col min="3032" max="3032" width="6.85546875" bestFit="1" customWidth="1"/>
    <col min="3033" max="3033" width="9.85546875" bestFit="1" customWidth="1"/>
    <col min="3034" max="3034" width="6.85546875" bestFit="1" customWidth="1"/>
    <col min="3035" max="3035" width="9.85546875" bestFit="1" customWidth="1"/>
    <col min="3036" max="3037" width="6.85546875" bestFit="1" customWidth="1"/>
    <col min="3038" max="3038" width="9.85546875" bestFit="1" customWidth="1"/>
    <col min="3039" max="3039" width="6.85546875" bestFit="1" customWidth="1"/>
    <col min="3040" max="3041" width="9.85546875" bestFit="1" customWidth="1"/>
    <col min="3042" max="3042" width="12.42578125" bestFit="1" customWidth="1"/>
    <col min="3043" max="3043" width="6.85546875" bestFit="1" customWidth="1"/>
    <col min="3044" max="3045" width="9.85546875" bestFit="1" customWidth="1"/>
    <col min="3046" max="3046" width="12.42578125" bestFit="1" customWidth="1"/>
    <col min="3047" max="3047" width="6.85546875" bestFit="1" customWidth="1"/>
    <col min="3048" max="3048" width="9.85546875" bestFit="1" customWidth="1"/>
    <col min="3049" max="3049" width="6.85546875" bestFit="1" customWidth="1"/>
    <col min="3050" max="3050" width="9.85546875" bestFit="1" customWidth="1"/>
    <col min="3051" max="3051" width="6.85546875" bestFit="1" customWidth="1"/>
    <col min="3052" max="3052" width="9.85546875" bestFit="1" customWidth="1"/>
    <col min="3053" max="3053" width="6.85546875" bestFit="1" customWidth="1"/>
    <col min="3054" max="3054" width="9.85546875" bestFit="1" customWidth="1"/>
    <col min="3055" max="3055" width="6.85546875" bestFit="1" customWidth="1"/>
    <col min="3056" max="3056" width="9.85546875" bestFit="1" customWidth="1"/>
    <col min="3057" max="3058" width="7" bestFit="1" customWidth="1"/>
    <col min="3059" max="3059" width="9.85546875" bestFit="1" customWidth="1"/>
    <col min="3060" max="3060" width="6.85546875" bestFit="1" customWidth="1"/>
    <col min="3061" max="3061" width="9.85546875" bestFit="1" customWidth="1"/>
    <col min="3062" max="3062" width="6.85546875" bestFit="1" customWidth="1"/>
    <col min="3063" max="3063" width="9.85546875" bestFit="1" customWidth="1"/>
    <col min="3064" max="3064" width="6.85546875" bestFit="1" customWidth="1"/>
    <col min="3065" max="3066" width="9.85546875" bestFit="1" customWidth="1"/>
    <col min="3067" max="3067" width="12.42578125" bestFit="1" customWidth="1"/>
    <col min="3068" max="3068" width="6.85546875" bestFit="1" customWidth="1"/>
    <col min="3069" max="3069" width="9.85546875" bestFit="1" customWidth="1"/>
    <col min="3070" max="3070" width="6.85546875" bestFit="1" customWidth="1"/>
    <col min="3071" max="3071" width="9.85546875" bestFit="1" customWidth="1"/>
    <col min="3072" max="3072" width="6.85546875" bestFit="1" customWidth="1"/>
    <col min="3073" max="3073" width="9.85546875" bestFit="1" customWidth="1"/>
    <col min="3074" max="3074" width="6.85546875" bestFit="1" customWidth="1"/>
    <col min="3075" max="3075" width="9.85546875" bestFit="1" customWidth="1"/>
    <col min="3076" max="3076" width="6.85546875" bestFit="1" customWidth="1"/>
    <col min="3077" max="3077" width="9.85546875" bestFit="1" customWidth="1"/>
    <col min="3078" max="3078" width="6.85546875" bestFit="1" customWidth="1"/>
    <col min="3079" max="3079" width="9.85546875" bestFit="1" customWidth="1"/>
    <col min="3080" max="3080" width="7" bestFit="1" customWidth="1"/>
    <col min="3081" max="3081" width="9.85546875" bestFit="1" customWidth="1"/>
    <col min="3082" max="3082" width="6.85546875" bestFit="1" customWidth="1"/>
    <col min="3083" max="3083" width="9.85546875" bestFit="1" customWidth="1"/>
    <col min="3084" max="3084" width="6.85546875" bestFit="1" customWidth="1"/>
    <col min="3085" max="3085" width="9.85546875" bestFit="1" customWidth="1"/>
    <col min="3086" max="3086" width="6.85546875" bestFit="1" customWidth="1"/>
    <col min="3087" max="3087" width="9.85546875" bestFit="1" customWidth="1"/>
    <col min="3088" max="3088" width="6.85546875" bestFit="1" customWidth="1"/>
    <col min="3089" max="3089" width="9.85546875" bestFit="1" customWidth="1"/>
    <col min="3090" max="3090" width="6.85546875" bestFit="1" customWidth="1"/>
    <col min="3091" max="3092" width="9.85546875" bestFit="1" customWidth="1"/>
    <col min="3093" max="3093" width="12.42578125" bestFit="1" customWidth="1"/>
    <col min="3094" max="3094" width="6.85546875" bestFit="1" customWidth="1"/>
    <col min="3095" max="3095" width="9.85546875" bestFit="1" customWidth="1"/>
    <col min="3096" max="3096" width="6.85546875" bestFit="1" customWidth="1"/>
    <col min="3097" max="3097" width="9.85546875" bestFit="1" customWidth="1"/>
    <col min="3098" max="3098" width="6.85546875" bestFit="1" customWidth="1"/>
    <col min="3099" max="3099" width="9.85546875" bestFit="1" customWidth="1"/>
    <col min="3100" max="3100" width="6.85546875" bestFit="1" customWidth="1"/>
    <col min="3101" max="3101" width="9.85546875" bestFit="1" customWidth="1"/>
    <col min="3102" max="3102" width="6.85546875" bestFit="1" customWidth="1"/>
    <col min="3103" max="3103" width="9.85546875" bestFit="1" customWidth="1"/>
    <col min="3104" max="3104" width="6.85546875" bestFit="1" customWidth="1"/>
    <col min="3105" max="3105" width="9.85546875" bestFit="1" customWidth="1"/>
    <col min="3106" max="3106" width="6.85546875" bestFit="1" customWidth="1"/>
    <col min="3107" max="3107" width="9.85546875" bestFit="1" customWidth="1"/>
    <col min="3108" max="3108" width="6.85546875" bestFit="1" customWidth="1"/>
    <col min="3109" max="3109" width="9.85546875" bestFit="1" customWidth="1"/>
    <col min="3110" max="3110" width="6.85546875" bestFit="1" customWidth="1"/>
    <col min="3111" max="3111" width="9.85546875" bestFit="1" customWidth="1"/>
    <col min="3112" max="3112" width="6.85546875" bestFit="1" customWidth="1"/>
    <col min="3113" max="3113" width="9.85546875" bestFit="1" customWidth="1"/>
    <col min="3114" max="3114" width="6.85546875" bestFit="1" customWidth="1"/>
    <col min="3115" max="3115" width="9.85546875" bestFit="1" customWidth="1"/>
    <col min="3116" max="3118" width="6.85546875" bestFit="1" customWidth="1"/>
    <col min="3119" max="3119" width="9.85546875" bestFit="1" customWidth="1"/>
    <col min="3120" max="3120" width="6.85546875" bestFit="1" customWidth="1"/>
    <col min="3121" max="3121" width="9.85546875" bestFit="1" customWidth="1"/>
    <col min="3122" max="3122" width="6.85546875" bestFit="1" customWidth="1"/>
    <col min="3123" max="3123" width="9.85546875" bestFit="1" customWidth="1"/>
    <col min="3124" max="3124" width="6.85546875" bestFit="1" customWidth="1"/>
    <col min="3125" max="3125" width="9.85546875" bestFit="1" customWidth="1"/>
    <col min="3126" max="3126" width="6.85546875" bestFit="1" customWidth="1"/>
    <col min="3127" max="3128" width="9.85546875" bestFit="1" customWidth="1"/>
    <col min="3129" max="3129" width="12.42578125" bestFit="1" customWidth="1"/>
    <col min="3130" max="3130" width="6.85546875" bestFit="1" customWidth="1"/>
    <col min="3131" max="3131" width="9.85546875" bestFit="1" customWidth="1"/>
    <col min="3132" max="3132" width="6.85546875" bestFit="1" customWidth="1"/>
    <col min="3133" max="3133" width="9.85546875" bestFit="1" customWidth="1"/>
    <col min="3134" max="3135" width="6.85546875" bestFit="1" customWidth="1"/>
    <col min="3136" max="3137" width="9.85546875" bestFit="1" customWidth="1"/>
    <col min="3138" max="3138" width="12.42578125" bestFit="1" customWidth="1"/>
    <col min="3139" max="3139" width="6.85546875" bestFit="1" customWidth="1"/>
    <col min="3140" max="3140" width="9.85546875" bestFit="1" customWidth="1"/>
    <col min="3141" max="3141" width="6.85546875" bestFit="1" customWidth="1"/>
    <col min="3142" max="3143" width="9.85546875" bestFit="1" customWidth="1"/>
    <col min="3144" max="3144" width="12.42578125" bestFit="1" customWidth="1"/>
    <col min="3145" max="3146" width="6.85546875" bestFit="1" customWidth="1"/>
    <col min="3147" max="3147" width="9.85546875" bestFit="1" customWidth="1"/>
    <col min="3148" max="3148" width="6.85546875" bestFit="1" customWidth="1"/>
    <col min="3149" max="3149" width="9.85546875" bestFit="1" customWidth="1"/>
    <col min="3150" max="3150" width="6.85546875" bestFit="1" customWidth="1"/>
    <col min="3151" max="3152" width="9.85546875" bestFit="1" customWidth="1"/>
    <col min="3153" max="3153" width="12.42578125" bestFit="1" customWidth="1"/>
    <col min="3154" max="3154" width="6.85546875" bestFit="1" customWidth="1"/>
    <col min="3155" max="3155" width="9.85546875" bestFit="1" customWidth="1"/>
    <col min="3156" max="3158" width="6.85546875" bestFit="1" customWidth="1"/>
    <col min="3159" max="3159" width="9.85546875" bestFit="1" customWidth="1"/>
    <col min="3160" max="3160" width="6.85546875" bestFit="1" customWidth="1"/>
    <col min="3161" max="3161" width="9.85546875" bestFit="1" customWidth="1"/>
    <col min="3162" max="3162" width="6.85546875" bestFit="1" customWidth="1"/>
    <col min="3163" max="3163" width="9.85546875" bestFit="1" customWidth="1"/>
    <col min="3164" max="3165" width="6.85546875" bestFit="1" customWidth="1"/>
    <col min="3166" max="3166" width="9.85546875" bestFit="1" customWidth="1"/>
    <col min="3167" max="3167" width="6.85546875" bestFit="1" customWidth="1"/>
    <col min="3168" max="3168" width="9.85546875" bestFit="1" customWidth="1"/>
    <col min="3169" max="3169" width="6.85546875" bestFit="1" customWidth="1"/>
    <col min="3170" max="3171" width="9.85546875" bestFit="1" customWidth="1"/>
    <col min="3172" max="3172" width="12.42578125" bestFit="1" customWidth="1"/>
    <col min="3173" max="3173" width="6.85546875" bestFit="1" customWidth="1"/>
    <col min="3174" max="3174" width="9.85546875" bestFit="1" customWidth="1"/>
    <col min="3175" max="3175" width="6.85546875" bestFit="1" customWidth="1"/>
    <col min="3176" max="3176" width="9.85546875" bestFit="1" customWidth="1"/>
    <col min="3177" max="3177" width="6.85546875" bestFit="1" customWidth="1"/>
    <col min="3178" max="3178" width="9.85546875" bestFit="1" customWidth="1"/>
    <col min="3179" max="3179" width="6.85546875" bestFit="1" customWidth="1"/>
    <col min="3180" max="3180" width="9.85546875" bestFit="1" customWidth="1"/>
    <col min="3181" max="3181" width="6.85546875" bestFit="1" customWidth="1"/>
    <col min="3182" max="3182" width="9.85546875" bestFit="1" customWidth="1"/>
    <col min="3183" max="3183" width="6.85546875" bestFit="1" customWidth="1"/>
    <col min="3184" max="3185" width="9.85546875" bestFit="1" customWidth="1"/>
    <col min="3186" max="3186" width="12.42578125" bestFit="1" customWidth="1"/>
    <col min="3187" max="3189" width="6.85546875" bestFit="1" customWidth="1"/>
    <col min="3190" max="3190" width="9.85546875" bestFit="1" customWidth="1"/>
    <col min="3191" max="3192" width="6.85546875" bestFit="1" customWidth="1"/>
    <col min="3193" max="3193" width="9.85546875" bestFit="1" customWidth="1"/>
    <col min="3194" max="3194" width="6.85546875" bestFit="1" customWidth="1"/>
    <col min="3195" max="3195" width="9.85546875" bestFit="1" customWidth="1"/>
    <col min="3196" max="3196" width="6.85546875" bestFit="1" customWidth="1"/>
    <col min="3197" max="3197" width="9.85546875" bestFit="1" customWidth="1"/>
    <col min="3198" max="3198" width="6.85546875" bestFit="1" customWidth="1"/>
    <col min="3199" max="3200" width="9.85546875" bestFit="1" customWidth="1"/>
    <col min="3201" max="3201" width="12.42578125" bestFit="1" customWidth="1"/>
    <col min="3202" max="3202" width="6.85546875" bestFit="1" customWidth="1"/>
    <col min="3203" max="3203" width="9.85546875" bestFit="1" customWidth="1"/>
    <col min="3204" max="3204" width="6.85546875" bestFit="1" customWidth="1"/>
    <col min="3205" max="3205" width="9.85546875" bestFit="1" customWidth="1"/>
    <col min="3206" max="3206" width="6.85546875" bestFit="1" customWidth="1"/>
    <col min="3207" max="3207" width="9.85546875" bestFit="1" customWidth="1"/>
    <col min="3208" max="3208" width="6.85546875" bestFit="1" customWidth="1"/>
    <col min="3209" max="3209" width="9.85546875" bestFit="1" customWidth="1"/>
    <col min="3210" max="3210" width="6.85546875" bestFit="1" customWidth="1"/>
    <col min="3211" max="3211" width="9.85546875" bestFit="1" customWidth="1"/>
    <col min="3212" max="3212" width="6.85546875" bestFit="1" customWidth="1"/>
    <col min="3213" max="3213" width="9.85546875" bestFit="1" customWidth="1"/>
    <col min="3214" max="3214" width="6.85546875" bestFit="1" customWidth="1"/>
    <col min="3215" max="3215" width="9.85546875" bestFit="1" customWidth="1"/>
    <col min="3216" max="3216" width="6.85546875" bestFit="1" customWidth="1"/>
    <col min="3217" max="3217" width="9.85546875" bestFit="1" customWidth="1"/>
    <col min="3218" max="3218" width="6.85546875" bestFit="1" customWidth="1"/>
    <col min="3219" max="3219" width="9.85546875" bestFit="1" customWidth="1"/>
    <col min="3220" max="3220" width="6.85546875" bestFit="1" customWidth="1"/>
    <col min="3221" max="3221" width="9.85546875" bestFit="1" customWidth="1"/>
    <col min="3222" max="3222" width="6.85546875" bestFit="1" customWidth="1"/>
    <col min="3223" max="3223" width="9.85546875" bestFit="1" customWidth="1"/>
    <col min="3224" max="3224" width="6.85546875" bestFit="1" customWidth="1"/>
    <col min="3225" max="3225" width="9.85546875" bestFit="1" customWidth="1"/>
    <col min="3226" max="3226" width="6.85546875" bestFit="1" customWidth="1"/>
    <col min="3227" max="3227" width="9.85546875" bestFit="1" customWidth="1"/>
    <col min="3228" max="3228" width="6.85546875" bestFit="1" customWidth="1"/>
    <col min="3229" max="3229" width="9.85546875" bestFit="1" customWidth="1"/>
    <col min="3230" max="3230" width="6.85546875" bestFit="1" customWidth="1"/>
    <col min="3231" max="3231" width="9.85546875" bestFit="1" customWidth="1"/>
    <col min="3232" max="3232" width="6.85546875" bestFit="1" customWidth="1"/>
    <col min="3233" max="3233" width="9.85546875" bestFit="1" customWidth="1"/>
    <col min="3234" max="3234" width="6.85546875" bestFit="1" customWidth="1"/>
    <col min="3235" max="3235" width="9.85546875" bestFit="1" customWidth="1"/>
    <col min="3236" max="3237" width="6.85546875" bestFit="1" customWidth="1"/>
    <col min="3238" max="3238" width="9.85546875" bestFit="1" customWidth="1"/>
    <col min="3239" max="3239" width="6.85546875" bestFit="1" customWidth="1"/>
    <col min="3240" max="3240" width="9.85546875" bestFit="1" customWidth="1"/>
    <col min="3241" max="3241" width="6.85546875" bestFit="1" customWidth="1"/>
    <col min="3242" max="3242" width="9.85546875" bestFit="1" customWidth="1"/>
    <col min="3243" max="3243" width="6.85546875" bestFit="1" customWidth="1"/>
    <col min="3244" max="3244" width="9.85546875" bestFit="1" customWidth="1"/>
    <col min="3245" max="3246" width="6.85546875" bestFit="1" customWidth="1"/>
    <col min="3247" max="3247" width="9.85546875" bestFit="1" customWidth="1"/>
    <col min="3248" max="3248" width="6.85546875" bestFit="1" customWidth="1"/>
    <col min="3249" max="3249" width="9.85546875" bestFit="1" customWidth="1"/>
    <col min="3250" max="3250" width="6.85546875" bestFit="1" customWidth="1"/>
    <col min="3251" max="3251" width="9.85546875" bestFit="1" customWidth="1"/>
    <col min="3252" max="3252" width="6.85546875" bestFit="1" customWidth="1"/>
    <col min="3253" max="3253" width="9.85546875" bestFit="1" customWidth="1"/>
    <col min="3254" max="3254" width="6.85546875" bestFit="1" customWidth="1"/>
    <col min="3255" max="3255" width="9.85546875" bestFit="1" customWidth="1"/>
    <col min="3256" max="3257" width="6.85546875" bestFit="1" customWidth="1"/>
    <col min="3258" max="3258" width="9.85546875" bestFit="1" customWidth="1"/>
    <col min="3259" max="3259" width="6.85546875" bestFit="1" customWidth="1"/>
    <col min="3260" max="3260" width="9.85546875" bestFit="1" customWidth="1"/>
    <col min="3261" max="3261" width="6.85546875" bestFit="1" customWidth="1"/>
    <col min="3262" max="3262" width="9.85546875" bestFit="1" customWidth="1"/>
    <col min="3263" max="3263" width="6.85546875" bestFit="1" customWidth="1"/>
    <col min="3264" max="3264" width="9.85546875" bestFit="1" customWidth="1"/>
    <col min="3265" max="3265" width="6.85546875" bestFit="1" customWidth="1"/>
    <col min="3266" max="3266" width="9.85546875" bestFit="1" customWidth="1"/>
    <col min="3267" max="3268" width="6.85546875" bestFit="1" customWidth="1"/>
    <col min="3269" max="3269" width="9.85546875" bestFit="1" customWidth="1"/>
    <col min="3270" max="3270" width="6.85546875" bestFit="1" customWidth="1"/>
    <col min="3271" max="3271" width="9.85546875" bestFit="1" customWidth="1"/>
    <col min="3272" max="3272" width="6.85546875" bestFit="1" customWidth="1"/>
    <col min="3273" max="3273" width="9.85546875" bestFit="1" customWidth="1"/>
    <col min="3274" max="3274" width="6.85546875" bestFit="1" customWidth="1"/>
    <col min="3275" max="3275" width="9.85546875" bestFit="1" customWidth="1"/>
    <col min="3276" max="3276" width="6.85546875" bestFit="1" customWidth="1"/>
    <col min="3277" max="3277" width="9.85546875" bestFit="1" customWidth="1"/>
    <col min="3278" max="3278" width="6.85546875" bestFit="1" customWidth="1"/>
    <col min="3279" max="3279" width="9.85546875" bestFit="1" customWidth="1"/>
    <col min="3280" max="3280" width="6.85546875" bestFit="1" customWidth="1"/>
    <col min="3281" max="3282" width="9.85546875" bestFit="1" customWidth="1"/>
    <col min="3283" max="3283" width="12.42578125" bestFit="1" customWidth="1"/>
    <col min="3284" max="3284" width="6.85546875" bestFit="1" customWidth="1"/>
    <col min="3285" max="3285" width="9.85546875" bestFit="1" customWidth="1"/>
    <col min="3286" max="3286" width="6.85546875" bestFit="1" customWidth="1"/>
    <col min="3287" max="3287" width="9.85546875" bestFit="1" customWidth="1"/>
    <col min="3288" max="3289" width="6.85546875" bestFit="1" customWidth="1"/>
    <col min="3290" max="3290" width="9.85546875" bestFit="1" customWidth="1"/>
    <col min="3291" max="3291" width="6.85546875" bestFit="1" customWidth="1"/>
    <col min="3292" max="3292" width="9.85546875" bestFit="1" customWidth="1"/>
    <col min="3293" max="3293" width="6.85546875" bestFit="1" customWidth="1"/>
    <col min="3294" max="3294" width="9.85546875" bestFit="1" customWidth="1"/>
    <col min="3295" max="3296" width="6.85546875" bestFit="1" customWidth="1"/>
    <col min="3297" max="3297" width="9.85546875" bestFit="1" customWidth="1"/>
    <col min="3298" max="3298" width="6.85546875" bestFit="1" customWidth="1"/>
    <col min="3299" max="3300" width="9.85546875" bestFit="1" customWidth="1"/>
    <col min="3301" max="3301" width="12.42578125" bestFit="1" customWidth="1"/>
    <col min="3302" max="3302" width="6.85546875" bestFit="1" customWidth="1"/>
    <col min="3303" max="3303" width="9.85546875" bestFit="1" customWidth="1"/>
    <col min="3304" max="3304" width="6.85546875" bestFit="1" customWidth="1"/>
    <col min="3305" max="3305" width="9.85546875" bestFit="1" customWidth="1"/>
    <col min="3306" max="3308" width="6.85546875" bestFit="1" customWidth="1"/>
    <col min="3309" max="3309" width="9.85546875" bestFit="1" customWidth="1"/>
    <col min="3310" max="3310" width="6.85546875" bestFit="1" customWidth="1"/>
    <col min="3311" max="3312" width="9.85546875" bestFit="1" customWidth="1"/>
    <col min="3313" max="3313" width="12.42578125" bestFit="1" customWidth="1"/>
    <col min="3314" max="3314" width="6.85546875" bestFit="1" customWidth="1"/>
    <col min="3315" max="3315" width="9.85546875" bestFit="1" customWidth="1"/>
    <col min="3316" max="3316" width="6.85546875" bestFit="1" customWidth="1"/>
    <col min="3317" max="3317" width="9.85546875" bestFit="1" customWidth="1"/>
    <col min="3318" max="3318" width="6.85546875" bestFit="1" customWidth="1"/>
    <col min="3319" max="3320" width="9.85546875" bestFit="1" customWidth="1"/>
    <col min="3321" max="3321" width="12.42578125" bestFit="1" customWidth="1"/>
    <col min="3322" max="3322" width="6.85546875" bestFit="1" customWidth="1"/>
    <col min="3323" max="3323" width="9.85546875" bestFit="1" customWidth="1"/>
    <col min="3324" max="3324" width="6.85546875" bestFit="1" customWidth="1"/>
    <col min="3325" max="3325" width="9.85546875" bestFit="1" customWidth="1"/>
    <col min="3326" max="3327" width="6.85546875" bestFit="1" customWidth="1"/>
    <col min="3328" max="3328" width="9.85546875" bestFit="1" customWidth="1"/>
    <col min="3329" max="3329" width="6.85546875" bestFit="1" customWidth="1"/>
    <col min="3330" max="3330" width="9.85546875" bestFit="1" customWidth="1"/>
    <col min="3331" max="3331" width="6.85546875" bestFit="1" customWidth="1"/>
    <col min="3332" max="3332" width="9.85546875" bestFit="1" customWidth="1"/>
    <col min="3333" max="3333" width="6.85546875" bestFit="1" customWidth="1"/>
    <col min="3334" max="3334" width="9.85546875" bestFit="1" customWidth="1"/>
    <col min="3335" max="3335" width="6.85546875" bestFit="1" customWidth="1"/>
    <col min="3336" max="3336" width="9.85546875" bestFit="1" customWidth="1"/>
    <col min="3337" max="3337" width="8.85546875" bestFit="1" customWidth="1"/>
    <col min="3338" max="3338" width="11.42578125" bestFit="1" customWidth="1"/>
    <col min="3339" max="3340" width="6.85546875" bestFit="1" customWidth="1"/>
    <col min="3341" max="3341" width="9.85546875" bestFit="1" customWidth="1"/>
    <col min="3342" max="3342" width="6.85546875" bestFit="1" customWidth="1"/>
    <col min="3343" max="3343" width="9.85546875" bestFit="1" customWidth="1"/>
    <col min="3344" max="3345" width="6.85546875" bestFit="1" customWidth="1"/>
    <col min="3346" max="3346" width="9.85546875" bestFit="1" customWidth="1"/>
    <col min="3347" max="3347" width="6.85546875" bestFit="1" customWidth="1"/>
    <col min="3348" max="3348" width="9.85546875" bestFit="1" customWidth="1"/>
    <col min="3349" max="3349" width="6.85546875" bestFit="1" customWidth="1"/>
    <col min="3350" max="3350" width="9.85546875" bestFit="1" customWidth="1"/>
    <col min="3351" max="3351" width="7" bestFit="1" customWidth="1"/>
    <col min="3352" max="3352" width="9.85546875" bestFit="1" customWidth="1"/>
    <col min="3353" max="3353" width="6.85546875" bestFit="1" customWidth="1"/>
    <col min="3354" max="3354" width="9.85546875" bestFit="1" customWidth="1"/>
    <col min="3355" max="3355" width="6.85546875" bestFit="1" customWidth="1"/>
    <col min="3356" max="3356" width="9.85546875" bestFit="1" customWidth="1"/>
    <col min="3357" max="3357" width="6.85546875" bestFit="1" customWidth="1"/>
    <col min="3358" max="3358" width="9.85546875" bestFit="1" customWidth="1"/>
    <col min="3359" max="3359" width="6.85546875" bestFit="1" customWidth="1"/>
    <col min="3360" max="3360" width="9.85546875" bestFit="1" customWidth="1"/>
    <col min="3361" max="3361" width="6.85546875" bestFit="1" customWidth="1"/>
    <col min="3362" max="3363" width="9.85546875" bestFit="1" customWidth="1"/>
    <col min="3364" max="3364" width="12.42578125" bestFit="1" customWidth="1"/>
    <col min="3365" max="3365" width="6.85546875" bestFit="1" customWidth="1"/>
    <col min="3366" max="3366" width="9.85546875" bestFit="1" customWidth="1"/>
    <col min="3367" max="3367" width="6.85546875" bestFit="1" customWidth="1"/>
    <col min="3368" max="3369" width="9.85546875" bestFit="1" customWidth="1"/>
    <col min="3370" max="3370" width="12.42578125" bestFit="1" customWidth="1"/>
    <col min="3371" max="3372" width="6.85546875" bestFit="1" customWidth="1"/>
    <col min="3373" max="3373" width="9.85546875" bestFit="1" customWidth="1"/>
    <col min="3374" max="3374" width="6.85546875" bestFit="1" customWidth="1"/>
    <col min="3375" max="3375" width="9.85546875" bestFit="1" customWidth="1"/>
    <col min="3376" max="3376" width="6.85546875" bestFit="1" customWidth="1"/>
    <col min="3377" max="3377" width="9.85546875" bestFit="1" customWidth="1"/>
    <col min="3378" max="3378" width="6.85546875" bestFit="1" customWidth="1"/>
    <col min="3379" max="3379" width="9.85546875" bestFit="1" customWidth="1"/>
    <col min="3380" max="3380" width="6.85546875" bestFit="1" customWidth="1"/>
    <col min="3381" max="3381" width="9.85546875" bestFit="1" customWidth="1"/>
    <col min="3382" max="3384" width="6.85546875" bestFit="1" customWidth="1"/>
    <col min="3385" max="3386" width="9.85546875" bestFit="1" customWidth="1"/>
    <col min="3387" max="3387" width="12.42578125" bestFit="1" customWidth="1"/>
    <col min="3388" max="3388" width="6.85546875" bestFit="1" customWidth="1"/>
    <col min="3389" max="3389" width="9.85546875" bestFit="1" customWidth="1"/>
    <col min="3390" max="3390" width="6.85546875" bestFit="1" customWidth="1"/>
    <col min="3391" max="3391" width="9.85546875" bestFit="1" customWidth="1"/>
    <col min="3392" max="3392" width="6.85546875" bestFit="1" customWidth="1"/>
    <col min="3393" max="3393" width="9.85546875" bestFit="1" customWidth="1"/>
    <col min="3394" max="3394" width="6.85546875" bestFit="1" customWidth="1"/>
    <col min="3395" max="3395" width="9.85546875" bestFit="1" customWidth="1"/>
    <col min="3396" max="3396" width="6.85546875" bestFit="1" customWidth="1"/>
    <col min="3397" max="3397" width="9.85546875" bestFit="1" customWidth="1"/>
    <col min="3398" max="3399" width="6.85546875" bestFit="1" customWidth="1"/>
    <col min="3400" max="3400" width="9.85546875" bestFit="1" customWidth="1"/>
    <col min="3401" max="3401" width="6.85546875" bestFit="1" customWidth="1"/>
    <col min="3402" max="3402" width="9.85546875" bestFit="1" customWidth="1"/>
    <col min="3403" max="3403" width="6.85546875" bestFit="1" customWidth="1"/>
    <col min="3404" max="3404" width="9.85546875" bestFit="1" customWidth="1"/>
    <col min="3405" max="3405" width="6.85546875" bestFit="1" customWidth="1"/>
    <col min="3406" max="3406" width="9.85546875" bestFit="1" customWidth="1"/>
    <col min="3407" max="3408" width="7" bestFit="1" customWidth="1"/>
    <col min="3409" max="3409" width="9.85546875" bestFit="1" customWidth="1"/>
    <col min="3410" max="3410" width="6.85546875" bestFit="1" customWidth="1"/>
    <col min="3411" max="3411" width="9.85546875" bestFit="1" customWidth="1"/>
    <col min="3412" max="3412" width="6.85546875" bestFit="1" customWidth="1"/>
    <col min="3413" max="3414" width="9.85546875" bestFit="1" customWidth="1"/>
    <col min="3415" max="3415" width="12.42578125" bestFit="1" customWidth="1"/>
    <col min="3416" max="3416" width="6.85546875" bestFit="1" customWidth="1"/>
    <col min="3417" max="3417" width="9.85546875" bestFit="1" customWidth="1"/>
    <col min="3418" max="3418" width="6.85546875" bestFit="1" customWidth="1"/>
    <col min="3419" max="3419" width="9.85546875" bestFit="1" customWidth="1"/>
    <col min="3420" max="3420" width="6.85546875" bestFit="1" customWidth="1"/>
    <col min="3421" max="3421" width="9.85546875" bestFit="1" customWidth="1"/>
    <col min="3422" max="3423" width="6.85546875" bestFit="1" customWidth="1"/>
    <col min="3424" max="3424" width="9.85546875" bestFit="1" customWidth="1"/>
    <col min="3425" max="3425" width="6.85546875" bestFit="1" customWidth="1"/>
    <col min="3426" max="3426" width="9.85546875" bestFit="1" customWidth="1"/>
    <col min="3427" max="3427" width="6.85546875" bestFit="1" customWidth="1"/>
    <col min="3428" max="3428" width="9.85546875" bestFit="1" customWidth="1"/>
    <col min="3429" max="3429" width="6.85546875" bestFit="1" customWidth="1"/>
    <col min="3430" max="3430" width="9.85546875" bestFit="1" customWidth="1"/>
    <col min="3431" max="3431" width="6.85546875" bestFit="1" customWidth="1"/>
    <col min="3432" max="3432" width="9.85546875" bestFit="1" customWidth="1"/>
    <col min="3433" max="3433" width="6.85546875" bestFit="1" customWidth="1"/>
    <col min="3434" max="3434" width="9.85546875" bestFit="1" customWidth="1"/>
    <col min="3435" max="3435" width="6.85546875" bestFit="1" customWidth="1"/>
    <col min="3436" max="3436" width="9.85546875" bestFit="1" customWidth="1"/>
    <col min="3437" max="3437" width="6.85546875" bestFit="1" customWidth="1"/>
    <col min="3438" max="3438" width="9.85546875" bestFit="1" customWidth="1"/>
    <col min="3439" max="3439" width="6.85546875" bestFit="1" customWidth="1"/>
    <col min="3440" max="3440" width="9.85546875" bestFit="1" customWidth="1"/>
    <col min="3441" max="3441" width="6.85546875" bestFit="1" customWidth="1"/>
    <col min="3442" max="3442" width="9.85546875" bestFit="1" customWidth="1"/>
    <col min="3443" max="3443" width="6.85546875" bestFit="1" customWidth="1"/>
    <col min="3444" max="3444" width="9.85546875" bestFit="1" customWidth="1"/>
    <col min="3445" max="3446" width="6.85546875" bestFit="1" customWidth="1"/>
    <col min="3447" max="3447" width="9.85546875" bestFit="1" customWidth="1"/>
    <col min="3448" max="3448" width="6.85546875" bestFit="1" customWidth="1"/>
    <col min="3449" max="3449" width="9.85546875" bestFit="1" customWidth="1"/>
    <col min="3450" max="3450" width="6.85546875" bestFit="1" customWidth="1"/>
    <col min="3451" max="3451" width="9.85546875" bestFit="1" customWidth="1"/>
    <col min="3452" max="3452" width="6.85546875" bestFit="1" customWidth="1"/>
    <col min="3453" max="3453" width="9.85546875" bestFit="1" customWidth="1"/>
    <col min="3454" max="3454" width="6.85546875" bestFit="1" customWidth="1"/>
    <col min="3455" max="3456" width="9.85546875" bestFit="1" customWidth="1"/>
    <col min="3457" max="3457" width="12.42578125" bestFit="1" customWidth="1"/>
    <col min="3458" max="3458" width="6.85546875" bestFit="1" customWidth="1"/>
    <col min="3459" max="3459" width="9.85546875" bestFit="1" customWidth="1"/>
    <col min="3460" max="3460" width="6.85546875" bestFit="1" customWidth="1"/>
    <col min="3461" max="3461" width="9.85546875" bestFit="1" customWidth="1"/>
    <col min="3462" max="3462" width="6.85546875" bestFit="1" customWidth="1"/>
    <col min="3463" max="3463" width="9.85546875" bestFit="1" customWidth="1"/>
    <col min="3464" max="3464" width="6.85546875" bestFit="1" customWidth="1"/>
    <col min="3465" max="3465" width="9.85546875" bestFit="1" customWidth="1"/>
    <col min="3466" max="3466" width="6.85546875" bestFit="1" customWidth="1"/>
    <col min="3467" max="3467" width="9.85546875" bestFit="1" customWidth="1"/>
    <col min="3468" max="3468" width="8.85546875" bestFit="1" customWidth="1"/>
    <col min="3469" max="3469" width="11.42578125" bestFit="1" customWidth="1"/>
    <col min="3470" max="3470" width="6.85546875" bestFit="1" customWidth="1"/>
    <col min="3471" max="3471" width="9.85546875" bestFit="1" customWidth="1"/>
    <col min="3472" max="3472" width="6.85546875" bestFit="1" customWidth="1"/>
    <col min="3473" max="3473" width="9.85546875" bestFit="1" customWidth="1"/>
    <col min="3474" max="3474" width="6.85546875" bestFit="1" customWidth="1"/>
    <col min="3475" max="3475" width="9.85546875" bestFit="1" customWidth="1"/>
    <col min="3476" max="3476" width="6.85546875" bestFit="1" customWidth="1"/>
    <col min="3477" max="3477" width="9.85546875" bestFit="1" customWidth="1"/>
    <col min="3478" max="3478" width="6.85546875" bestFit="1" customWidth="1"/>
    <col min="3479" max="3480" width="9.85546875" bestFit="1" customWidth="1"/>
    <col min="3481" max="3481" width="12.42578125" bestFit="1" customWidth="1"/>
    <col min="3482" max="3482" width="9.85546875" bestFit="1" customWidth="1"/>
    <col min="3483" max="3483" width="12.42578125" bestFit="1" customWidth="1"/>
    <col min="3484" max="3484" width="8.85546875" bestFit="1" customWidth="1"/>
    <col min="3485" max="3485" width="11.42578125" bestFit="1" customWidth="1"/>
    <col min="3486" max="3486" width="9.85546875" bestFit="1" customWidth="1"/>
    <col min="3487" max="3487" width="12.42578125" bestFit="1" customWidth="1"/>
    <col min="3488" max="3488" width="6.85546875" bestFit="1" customWidth="1"/>
    <col min="3489" max="3489" width="9.85546875" bestFit="1" customWidth="1"/>
    <col min="3490" max="3490" width="6.85546875" bestFit="1" customWidth="1"/>
    <col min="3491" max="3491" width="9.85546875" bestFit="1" customWidth="1"/>
    <col min="3492" max="3492" width="6.85546875" bestFit="1" customWidth="1"/>
    <col min="3493" max="3493" width="9.85546875" bestFit="1" customWidth="1"/>
    <col min="3494" max="3494" width="8.85546875" bestFit="1" customWidth="1"/>
    <col min="3495" max="3495" width="11.42578125" bestFit="1" customWidth="1"/>
    <col min="3496" max="3496" width="6.85546875" bestFit="1" customWidth="1"/>
    <col min="3497" max="3497" width="9.85546875" bestFit="1" customWidth="1"/>
    <col min="3498" max="3498" width="6.85546875" bestFit="1" customWidth="1"/>
    <col min="3499" max="3499" width="9.85546875" bestFit="1" customWidth="1"/>
    <col min="3500" max="3500" width="6.85546875" bestFit="1" customWidth="1"/>
    <col min="3501" max="3501" width="9.85546875" bestFit="1" customWidth="1"/>
    <col min="3502" max="3502" width="6.85546875" bestFit="1" customWidth="1"/>
    <col min="3503" max="3503" width="9.85546875" bestFit="1" customWidth="1"/>
    <col min="3504" max="3504" width="6.85546875" bestFit="1" customWidth="1"/>
    <col min="3505" max="3505" width="9.85546875" bestFit="1" customWidth="1"/>
    <col min="3506" max="3506" width="6.85546875" bestFit="1" customWidth="1"/>
    <col min="3507" max="3507" width="9.85546875" bestFit="1" customWidth="1"/>
    <col min="3508" max="3508" width="6.85546875" bestFit="1" customWidth="1"/>
    <col min="3509" max="3509" width="9.85546875" bestFit="1" customWidth="1"/>
    <col min="3510" max="3510" width="6.85546875" bestFit="1" customWidth="1"/>
    <col min="3511" max="3511" width="9.85546875" bestFit="1" customWidth="1"/>
    <col min="3512" max="3512" width="6.85546875" bestFit="1" customWidth="1"/>
    <col min="3513" max="3513" width="9.85546875" bestFit="1" customWidth="1"/>
    <col min="3514" max="3514" width="6.85546875" bestFit="1" customWidth="1"/>
    <col min="3515" max="3515" width="9.85546875" bestFit="1" customWidth="1"/>
    <col min="3516" max="3516" width="6.85546875" bestFit="1" customWidth="1"/>
    <col min="3517" max="3517" width="9.85546875" bestFit="1" customWidth="1"/>
    <col min="3518" max="3518" width="8.85546875" bestFit="1" customWidth="1"/>
    <col min="3519" max="3519" width="11.42578125" bestFit="1" customWidth="1"/>
    <col min="3520" max="3520" width="6.85546875" bestFit="1" customWidth="1"/>
    <col min="3521" max="3521" width="9.85546875" bestFit="1" customWidth="1"/>
    <col min="3522" max="3523" width="6.85546875" bestFit="1" customWidth="1"/>
    <col min="3524" max="3525" width="9.85546875" bestFit="1" customWidth="1"/>
    <col min="3526" max="3526" width="12.42578125" bestFit="1" customWidth="1"/>
    <col min="3527" max="3527" width="8.85546875" bestFit="1" customWidth="1"/>
    <col min="3528" max="3528" width="11.42578125" bestFit="1" customWidth="1"/>
    <col min="3529" max="3529" width="6.85546875" bestFit="1" customWidth="1"/>
    <col min="3530" max="3530" width="9.85546875" bestFit="1" customWidth="1"/>
    <col min="3531" max="3531" width="6.85546875" bestFit="1" customWidth="1"/>
    <col min="3532" max="3532" width="9.85546875" bestFit="1" customWidth="1"/>
    <col min="3533" max="3533" width="6.85546875" bestFit="1" customWidth="1"/>
    <col min="3534" max="3534" width="9.85546875" bestFit="1" customWidth="1"/>
    <col min="3535" max="3535" width="6.85546875" bestFit="1" customWidth="1"/>
    <col min="3536" max="3537" width="9.85546875" bestFit="1" customWidth="1"/>
    <col min="3538" max="3538" width="12.42578125" bestFit="1" customWidth="1"/>
    <col min="3539" max="3539" width="6.85546875" bestFit="1" customWidth="1"/>
    <col min="3540" max="3540" width="9.85546875" bestFit="1" customWidth="1"/>
    <col min="3541" max="3541" width="6.85546875" bestFit="1" customWidth="1"/>
    <col min="3542" max="3542" width="9.85546875" bestFit="1" customWidth="1"/>
    <col min="3543" max="3543" width="6.85546875" bestFit="1" customWidth="1"/>
    <col min="3544" max="3544" width="9.85546875" bestFit="1" customWidth="1"/>
    <col min="3545" max="3545" width="6.85546875" bestFit="1" customWidth="1"/>
    <col min="3546" max="3546" width="9.85546875" bestFit="1" customWidth="1"/>
    <col min="3547" max="3547" width="6.85546875" bestFit="1" customWidth="1"/>
    <col min="3548" max="3548" width="9.85546875" bestFit="1" customWidth="1"/>
    <col min="3549" max="3549" width="6.85546875" bestFit="1" customWidth="1"/>
    <col min="3550" max="3550" width="9.85546875" bestFit="1" customWidth="1"/>
    <col min="3551" max="3551" width="6.85546875" bestFit="1" customWidth="1"/>
    <col min="3552" max="3552" width="9.85546875" bestFit="1" customWidth="1"/>
    <col min="3553" max="3554" width="6.85546875" bestFit="1" customWidth="1"/>
    <col min="3555" max="3556" width="9.85546875" bestFit="1" customWidth="1"/>
    <col min="3557" max="3557" width="12.42578125" bestFit="1" customWidth="1"/>
    <col min="3558" max="3559" width="6.85546875" bestFit="1" customWidth="1"/>
    <col min="3560" max="3561" width="9.85546875" bestFit="1" customWidth="1"/>
    <col min="3562" max="3562" width="12.42578125" bestFit="1" customWidth="1"/>
    <col min="3563" max="3564" width="6.85546875" bestFit="1" customWidth="1"/>
    <col min="3565" max="3565" width="9.85546875" bestFit="1" customWidth="1"/>
    <col min="3566" max="3566" width="6.85546875" bestFit="1" customWidth="1"/>
    <col min="3567" max="3567" width="9.85546875" bestFit="1" customWidth="1"/>
    <col min="3568" max="3568" width="6.85546875" bestFit="1" customWidth="1"/>
    <col min="3569" max="3569" width="9.85546875" bestFit="1" customWidth="1"/>
    <col min="3570" max="3570" width="6.85546875" bestFit="1" customWidth="1"/>
    <col min="3571" max="3571" width="9.85546875" bestFit="1" customWidth="1"/>
    <col min="3572" max="3572" width="6.85546875" bestFit="1" customWidth="1"/>
    <col min="3573" max="3573" width="9.85546875" bestFit="1" customWidth="1"/>
    <col min="3574" max="3574" width="6.85546875" bestFit="1" customWidth="1"/>
    <col min="3575" max="3575" width="9.85546875" bestFit="1" customWidth="1"/>
    <col min="3576" max="3576" width="6.85546875" bestFit="1" customWidth="1"/>
    <col min="3577" max="3577" width="9.85546875" bestFit="1" customWidth="1"/>
    <col min="3578" max="3579" width="6.85546875" bestFit="1" customWidth="1"/>
    <col min="3580" max="3580" width="9.85546875" bestFit="1" customWidth="1"/>
    <col min="3581" max="3581" width="6.85546875" bestFit="1" customWidth="1"/>
    <col min="3582" max="3582" width="9.85546875" bestFit="1" customWidth="1"/>
    <col min="3583" max="3583" width="6.85546875" bestFit="1" customWidth="1"/>
    <col min="3584" max="3584" width="9.85546875" bestFit="1" customWidth="1"/>
    <col min="3585" max="3585" width="6.85546875" bestFit="1" customWidth="1"/>
    <col min="3586" max="3586" width="9.85546875" bestFit="1" customWidth="1"/>
    <col min="3587" max="3587" width="6.85546875" bestFit="1" customWidth="1"/>
    <col min="3588" max="3588" width="9.85546875" bestFit="1" customWidth="1"/>
    <col min="3589" max="3589" width="6.85546875" bestFit="1" customWidth="1"/>
    <col min="3590" max="3590" width="9.85546875" bestFit="1" customWidth="1"/>
    <col min="3591" max="3591" width="6.85546875" bestFit="1" customWidth="1"/>
    <col min="3592" max="3592" width="9.85546875" bestFit="1" customWidth="1"/>
    <col min="3593" max="3593" width="6.85546875" bestFit="1" customWidth="1"/>
    <col min="3594" max="3594" width="9.85546875" bestFit="1" customWidth="1"/>
    <col min="3595" max="3595" width="6.85546875" bestFit="1" customWidth="1"/>
    <col min="3596" max="3596" width="9.85546875" bestFit="1" customWidth="1"/>
    <col min="3597" max="3597" width="6.85546875" bestFit="1" customWidth="1"/>
    <col min="3598" max="3598" width="9.85546875" bestFit="1" customWidth="1"/>
    <col min="3599" max="3599" width="6.85546875" bestFit="1" customWidth="1"/>
    <col min="3600" max="3600" width="9.85546875" bestFit="1" customWidth="1"/>
    <col min="3601" max="3601" width="6.85546875" bestFit="1" customWidth="1"/>
    <col min="3602" max="3602" width="9.85546875" bestFit="1" customWidth="1"/>
    <col min="3603" max="3603" width="6.85546875" bestFit="1" customWidth="1"/>
    <col min="3604" max="3604" width="9.85546875" bestFit="1" customWidth="1"/>
    <col min="3605" max="3605" width="6.85546875" bestFit="1" customWidth="1"/>
    <col min="3606" max="3607" width="9.85546875" bestFit="1" customWidth="1"/>
    <col min="3608" max="3608" width="12.42578125" bestFit="1" customWidth="1"/>
    <col min="3609" max="3610" width="6.85546875" bestFit="1" customWidth="1"/>
    <col min="3611" max="3612" width="9.85546875" bestFit="1" customWidth="1"/>
    <col min="3613" max="3613" width="12.42578125" bestFit="1" customWidth="1"/>
    <col min="3614" max="3614" width="6.85546875" bestFit="1" customWidth="1"/>
    <col min="3615" max="3615" width="9.85546875" bestFit="1" customWidth="1"/>
    <col min="3616" max="3616" width="6.85546875" bestFit="1" customWidth="1"/>
    <col min="3617" max="3617" width="9.85546875" bestFit="1" customWidth="1"/>
    <col min="3618" max="3618" width="6.85546875" bestFit="1" customWidth="1"/>
    <col min="3619" max="3619" width="9.85546875" bestFit="1" customWidth="1"/>
    <col min="3620" max="3620" width="6.85546875" bestFit="1" customWidth="1"/>
    <col min="3621" max="3621" width="9.85546875" bestFit="1" customWidth="1"/>
    <col min="3622" max="3622" width="6.85546875" bestFit="1" customWidth="1"/>
    <col min="3623" max="3623" width="9.85546875" bestFit="1" customWidth="1"/>
    <col min="3624" max="3624" width="6.85546875" bestFit="1" customWidth="1"/>
    <col min="3625" max="3625" width="9.85546875" bestFit="1" customWidth="1"/>
    <col min="3626" max="3626" width="6.85546875" bestFit="1" customWidth="1"/>
    <col min="3627" max="3627" width="9.85546875" bestFit="1" customWidth="1"/>
    <col min="3628" max="3628" width="6.85546875" bestFit="1" customWidth="1"/>
    <col min="3629" max="3629" width="9.85546875" bestFit="1" customWidth="1"/>
    <col min="3630" max="3630" width="6.85546875" bestFit="1" customWidth="1"/>
    <col min="3631" max="3631" width="9.85546875" bestFit="1" customWidth="1"/>
    <col min="3632" max="3632" width="6.85546875" bestFit="1" customWidth="1"/>
    <col min="3633" max="3633" width="9.85546875" bestFit="1" customWidth="1"/>
    <col min="3634" max="3634" width="6.85546875" bestFit="1" customWidth="1"/>
    <col min="3635" max="3635" width="9.85546875" bestFit="1" customWidth="1"/>
    <col min="3636" max="3636" width="6.85546875" bestFit="1" customWidth="1"/>
    <col min="3637" max="3637" width="9.85546875" bestFit="1" customWidth="1"/>
    <col min="3638" max="3638" width="6.85546875" bestFit="1" customWidth="1"/>
    <col min="3639" max="3639" width="9.85546875" bestFit="1" customWidth="1"/>
    <col min="3640" max="3641" width="6.85546875" bestFit="1" customWidth="1"/>
    <col min="3642" max="3643" width="9.85546875" bestFit="1" customWidth="1"/>
    <col min="3644" max="3644" width="12.42578125" bestFit="1" customWidth="1"/>
    <col min="3645" max="3645" width="6.85546875" bestFit="1" customWidth="1"/>
    <col min="3646" max="3646" width="9.85546875" bestFit="1" customWidth="1"/>
    <col min="3647" max="3647" width="6.85546875" bestFit="1" customWidth="1"/>
    <col min="3648" max="3649" width="9.85546875" bestFit="1" customWidth="1"/>
    <col min="3650" max="3650" width="12.42578125" bestFit="1" customWidth="1"/>
    <col min="3651" max="3651" width="6.85546875" bestFit="1" customWidth="1"/>
    <col min="3652" max="3652" width="9.85546875" bestFit="1" customWidth="1"/>
    <col min="3653" max="3653" width="6.85546875" bestFit="1" customWidth="1"/>
    <col min="3654" max="3654" width="9.85546875" bestFit="1" customWidth="1"/>
    <col min="3655" max="3655" width="6.85546875" bestFit="1" customWidth="1"/>
    <col min="3656" max="3656" width="9.85546875" bestFit="1" customWidth="1"/>
    <col min="3657" max="3657" width="6.85546875" bestFit="1" customWidth="1"/>
    <col min="3658" max="3658" width="9.85546875" bestFit="1" customWidth="1"/>
    <col min="3659" max="3659" width="6.85546875" bestFit="1" customWidth="1"/>
    <col min="3660" max="3660" width="9.85546875" bestFit="1" customWidth="1"/>
    <col min="3661" max="3661" width="6.85546875" bestFit="1" customWidth="1"/>
    <col min="3662" max="3662" width="9.85546875" bestFit="1" customWidth="1"/>
    <col min="3663" max="3663" width="8.85546875" bestFit="1" customWidth="1"/>
    <col min="3664" max="3664" width="11.42578125" bestFit="1" customWidth="1"/>
    <col min="3665" max="3665" width="6.85546875" bestFit="1" customWidth="1"/>
    <col min="3666" max="3666" width="9.85546875" bestFit="1" customWidth="1"/>
    <col min="3667" max="3667" width="6.85546875" bestFit="1" customWidth="1"/>
    <col min="3668" max="3668" width="9.85546875" bestFit="1" customWidth="1"/>
    <col min="3669" max="3669" width="6.85546875" bestFit="1" customWidth="1"/>
    <col min="3670" max="3670" width="9.85546875" bestFit="1" customWidth="1"/>
    <col min="3671" max="3671" width="6.85546875" bestFit="1" customWidth="1"/>
    <col min="3672" max="3672" width="9.85546875" bestFit="1" customWidth="1"/>
    <col min="3673" max="3673" width="6.85546875" bestFit="1" customWidth="1"/>
    <col min="3674" max="3674" width="9.85546875" bestFit="1" customWidth="1"/>
    <col min="3675" max="3675" width="6.85546875" bestFit="1" customWidth="1"/>
    <col min="3676" max="3676" width="9.85546875" bestFit="1" customWidth="1"/>
    <col min="3677" max="3677" width="6.85546875" bestFit="1" customWidth="1"/>
    <col min="3678" max="3678" width="9.85546875" bestFit="1" customWidth="1"/>
    <col min="3679" max="3679" width="6.85546875" bestFit="1" customWidth="1"/>
    <col min="3680" max="3680" width="9.85546875" bestFit="1" customWidth="1"/>
    <col min="3681" max="3681" width="6.85546875" bestFit="1" customWidth="1"/>
    <col min="3682" max="3683" width="9.85546875" bestFit="1" customWidth="1"/>
    <col min="3684" max="3684" width="12.42578125" bestFit="1" customWidth="1"/>
    <col min="3685" max="3685" width="9.85546875" bestFit="1" customWidth="1"/>
    <col min="3686" max="3686" width="12.42578125" bestFit="1" customWidth="1"/>
    <col min="3687" max="3687" width="6.85546875" bestFit="1" customWidth="1"/>
    <col min="3688" max="3688" width="9.85546875" bestFit="1" customWidth="1"/>
    <col min="3689" max="3689" width="6.85546875" bestFit="1" customWidth="1"/>
    <col min="3690" max="3690" width="9.85546875" bestFit="1" customWidth="1"/>
    <col min="3691" max="3691" width="6.85546875" bestFit="1" customWidth="1"/>
    <col min="3692" max="3692" width="9.85546875" bestFit="1" customWidth="1"/>
    <col min="3693" max="3693" width="6.85546875" bestFit="1" customWidth="1"/>
    <col min="3694" max="3694" width="9.85546875" bestFit="1" customWidth="1"/>
    <col min="3695" max="3695" width="6.85546875" bestFit="1" customWidth="1"/>
    <col min="3696" max="3696" width="9.85546875" bestFit="1" customWidth="1"/>
    <col min="3697" max="3697" width="6.85546875" bestFit="1" customWidth="1"/>
    <col min="3698" max="3699" width="9.85546875" bestFit="1" customWidth="1"/>
    <col min="3700" max="3700" width="12.42578125" bestFit="1" customWidth="1"/>
    <col min="3701" max="3701" width="6.85546875" bestFit="1" customWidth="1"/>
    <col min="3702" max="3703" width="9.85546875" bestFit="1" customWidth="1"/>
    <col min="3704" max="3704" width="12.42578125" bestFit="1" customWidth="1"/>
    <col min="3705" max="3706" width="6.85546875" bestFit="1" customWidth="1"/>
    <col min="3707" max="3708" width="9.85546875" bestFit="1" customWidth="1"/>
    <col min="3709" max="3709" width="12.42578125" bestFit="1" customWidth="1"/>
    <col min="3710" max="3710" width="9.85546875" bestFit="1" customWidth="1"/>
    <col min="3711" max="3711" width="12.42578125" bestFit="1" customWidth="1"/>
    <col min="3712" max="3712" width="6.85546875" bestFit="1" customWidth="1"/>
    <col min="3713" max="3713" width="9.85546875" bestFit="1" customWidth="1"/>
    <col min="3714" max="3714" width="6.85546875" bestFit="1" customWidth="1"/>
    <col min="3715" max="3715" width="9.85546875" bestFit="1" customWidth="1"/>
    <col min="3716" max="3716" width="6.85546875" bestFit="1" customWidth="1"/>
    <col min="3717" max="3717" width="9.85546875" bestFit="1" customWidth="1"/>
    <col min="3718" max="3718" width="6.85546875" bestFit="1" customWidth="1"/>
    <col min="3719" max="3719" width="9.85546875" bestFit="1" customWidth="1"/>
    <col min="3720" max="3720" width="6.85546875" bestFit="1" customWidth="1"/>
    <col min="3721" max="3722" width="9.85546875" bestFit="1" customWidth="1"/>
    <col min="3723" max="3723" width="12.42578125" bestFit="1" customWidth="1"/>
    <col min="3724" max="3725" width="6.85546875" bestFit="1" customWidth="1"/>
    <col min="3726" max="3726" width="9.85546875" bestFit="1" customWidth="1"/>
    <col min="3727" max="3727" width="6.85546875" bestFit="1" customWidth="1"/>
    <col min="3728" max="3728" width="9.85546875" bestFit="1" customWidth="1"/>
    <col min="3729" max="3729" width="6.85546875" bestFit="1" customWidth="1"/>
    <col min="3730" max="3730" width="9.85546875" bestFit="1" customWidth="1"/>
    <col min="3731" max="3731" width="6.85546875" bestFit="1" customWidth="1"/>
    <col min="3732" max="3732" width="9.85546875" bestFit="1" customWidth="1"/>
    <col min="3733" max="3733" width="6.85546875" bestFit="1" customWidth="1"/>
    <col min="3734" max="3735" width="9.85546875" bestFit="1" customWidth="1"/>
    <col min="3736" max="3736" width="12.42578125" bestFit="1" customWidth="1"/>
    <col min="3737" max="3738" width="7" bestFit="1" customWidth="1"/>
    <col min="3739" max="3739" width="9.85546875" bestFit="1" customWidth="1"/>
    <col min="3740" max="3740" width="6.85546875" bestFit="1" customWidth="1"/>
    <col min="3741" max="3741" width="9.85546875" bestFit="1" customWidth="1"/>
    <col min="3742" max="3742" width="6.85546875" bestFit="1" customWidth="1"/>
    <col min="3743" max="3744" width="9.85546875" bestFit="1" customWidth="1"/>
    <col min="3745" max="3745" width="12.42578125" bestFit="1" customWidth="1"/>
    <col min="3746" max="3746" width="6.85546875" bestFit="1" customWidth="1"/>
    <col min="3747" max="3747" width="9.85546875" bestFit="1" customWidth="1"/>
    <col min="3748" max="3748" width="6.85546875" bestFit="1" customWidth="1"/>
    <col min="3749" max="3749" width="9.85546875" bestFit="1" customWidth="1"/>
    <col min="3750" max="3750" width="6.85546875" bestFit="1" customWidth="1"/>
    <col min="3751" max="3751" width="9.85546875" bestFit="1" customWidth="1"/>
    <col min="3752" max="3752" width="7" bestFit="1" customWidth="1"/>
    <col min="3753" max="3753" width="9.85546875" bestFit="1" customWidth="1"/>
    <col min="3754" max="3754" width="6.85546875" bestFit="1" customWidth="1"/>
    <col min="3755" max="3755" width="9.85546875" bestFit="1" customWidth="1"/>
    <col min="3756" max="3756" width="8.85546875" bestFit="1" customWidth="1"/>
    <col min="3757" max="3757" width="11.42578125" bestFit="1" customWidth="1"/>
    <col min="3758" max="3758" width="6.85546875" bestFit="1" customWidth="1"/>
    <col min="3759" max="3759" width="9.85546875" bestFit="1" customWidth="1"/>
    <col min="3760" max="3760" width="7" bestFit="1" customWidth="1"/>
    <col min="3761" max="3761" width="9.85546875" bestFit="1" customWidth="1"/>
    <col min="3762" max="3762" width="6.85546875" bestFit="1" customWidth="1"/>
    <col min="3763" max="3763" width="9.85546875" bestFit="1" customWidth="1"/>
    <col min="3764" max="3764" width="6.85546875" bestFit="1" customWidth="1"/>
    <col min="3765" max="3766" width="9.85546875" bestFit="1" customWidth="1"/>
    <col min="3767" max="3767" width="12.42578125" bestFit="1" customWidth="1"/>
    <col min="3768" max="3768" width="6.85546875" bestFit="1" customWidth="1"/>
    <col min="3769" max="3769" width="9.85546875" bestFit="1" customWidth="1"/>
    <col min="3770" max="3770" width="8.85546875" bestFit="1" customWidth="1"/>
    <col min="3771" max="3771" width="11.42578125" bestFit="1" customWidth="1"/>
    <col min="3772" max="3772" width="6.85546875" bestFit="1" customWidth="1"/>
    <col min="3773" max="3773" width="9.85546875" bestFit="1" customWidth="1"/>
    <col min="3774" max="3774" width="6.85546875" bestFit="1" customWidth="1"/>
    <col min="3775" max="3775" width="9.85546875" bestFit="1" customWidth="1"/>
    <col min="3776" max="3776" width="6.85546875" bestFit="1" customWidth="1"/>
    <col min="3777" max="3777" width="9.85546875" bestFit="1" customWidth="1"/>
    <col min="3778" max="3778" width="6.85546875" bestFit="1" customWidth="1"/>
    <col min="3779" max="3779" width="9.85546875" bestFit="1" customWidth="1"/>
    <col min="3780" max="3780" width="6.85546875" bestFit="1" customWidth="1"/>
    <col min="3781" max="3781" width="9.85546875" bestFit="1" customWidth="1"/>
    <col min="3782" max="3782" width="6.85546875" bestFit="1" customWidth="1"/>
    <col min="3783" max="3783" width="9.85546875" bestFit="1" customWidth="1"/>
    <col min="3784" max="3784" width="6.85546875" bestFit="1" customWidth="1"/>
    <col min="3785" max="3785" width="9.85546875" bestFit="1" customWidth="1"/>
    <col min="3786" max="3786" width="6.85546875" bestFit="1" customWidth="1"/>
    <col min="3787" max="3788" width="9.85546875" bestFit="1" customWidth="1"/>
    <col min="3789" max="3789" width="12.42578125" bestFit="1" customWidth="1"/>
    <col min="3790" max="3790" width="6.85546875" bestFit="1" customWidth="1"/>
    <col min="3791" max="3791" width="9.85546875" bestFit="1" customWidth="1"/>
    <col min="3792" max="3792" width="6.85546875" bestFit="1" customWidth="1"/>
    <col min="3793" max="3793" width="9.85546875" bestFit="1" customWidth="1"/>
    <col min="3794" max="3794" width="6.85546875" bestFit="1" customWidth="1"/>
    <col min="3795" max="3795" width="9.85546875" bestFit="1" customWidth="1"/>
    <col min="3796" max="3796" width="6.85546875" bestFit="1" customWidth="1"/>
    <col min="3797" max="3797" width="9.85546875" bestFit="1" customWidth="1"/>
    <col min="3798" max="3798" width="6.85546875" bestFit="1" customWidth="1"/>
    <col min="3799" max="3799" width="9.85546875" bestFit="1" customWidth="1"/>
    <col min="3800" max="3800" width="6.85546875" bestFit="1" customWidth="1"/>
    <col min="3801" max="3802" width="9.85546875" bestFit="1" customWidth="1"/>
    <col min="3803" max="3803" width="12.42578125" bestFit="1" customWidth="1"/>
    <col min="3804" max="3804" width="6.85546875" bestFit="1" customWidth="1"/>
    <col min="3805" max="3805" width="9.85546875" bestFit="1" customWidth="1"/>
    <col min="3806" max="3806" width="6.85546875" bestFit="1" customWidth="1"/>
    <col min="3807" max="3807" width="9.85546875" bestFit="1" customWidth="1"/>
    <col min="3808" max="3808" width="6.85546875" bestFit="1" customWidth="1"/>
    <col min="3809" max="3810" width="9.85546875" bestFit="1" customWidth="1"/>
    <col min="3811" max="3811" width="12.42578125" bestFit="1" customWidth="1"/>
    <col min="3812" max="3812" width="6.85546875" bestFit="1" customWidth="1"/>
    <col min="3813" max="3813" width="9.85546875" bestFit="1" customWidth="1"/>
    <col min="3814" max="3814" width="6.85546875" bestFit="1" customWidth="1"/>
    <col min="3815" max="3815" width="9.85546875" bestFit="1" customWidth="1"/>
    <col min="3816" max="3816" width="6.85546875" bestFit="1" customWidth="1"/>
    <col min="3817" max="3818" width="9.85546875" bestFit="1" customWidth="1"/>
    <col min="3819" max="3819" width="12.42578125" bestFit="1" customWidth="1"/>
    <col min="3820" max="3820" width="6.85546875" bestFit="1" customWidth="1"/>
    <col min="3821" max="3821" width="9.85546875" bestFit="1" customWidth="1"/>
    <col min="3822" max="3822" width="6.85546875" bestFit="1" customWidth="1"/>
    <col min="3823" max="3823" width="9.85546875" bestFit="1" customWidth="1"/>
    <col min="3824" max="3824" width="6.85546875" bestFit="1" customWidth="1"/>
    <col min="3825" max="3826" width="9.85546875" bestFit="1" customWidth="1"/>
    <col min="3827" max="3827" width="12.42578125" bestFit="1" customWidth="1"/>
    <col min="3828" max="3828" width="6.85546875" bestFit="1" customWidth="1"/>
    <col min="3829" max="3830" width="9.85546875" bestFit="1" customWidth="1"/>
    <col min="3831" max="3831" width="12.42578125" bestFit="1" customWidth="1"/>
    <col min="3832" max="3833" width="7" bestFit="1" customWidth="1"/>
    <col min="3834" max="3834" width="9.85546875" bestFit="1" customWidth="1"/>
    <col min="3835" max="3835" width="6.85546875" bestFit="1" customWidth="1"/>
    <col min="3836" max="3836" width="9.85546875" bestFit="1" customWidth="1"/>
    <col min="3837" max="3837" width="6.85546875" bestFit="1" customWidth="1"/>
    <col min="3838" max="3839" width="9.85546875" bestFit="1" customWidth="1"/>
    <col min="3840" max="3840" width="12.42578125" bestFit="1" customWidth="1"/>
    <col min="3841" max="3841" width="6.85546875" bestFit="1" customWidth="1"/>
    <col min="3842" max="3842" width="9.85546875" bestFit="1" customWidth="1"/>
    <col min="3843" max="3843" width="6.85546875" bestFit="1" customWidth="1"/>
    <col min="3844" max="3844" width="9.85546875" bestFit="1" customWidth="1"/>
    <col min="3845" max="3845" width="6.85546875" bestFit="1" customWidth="1"/>
    <col min="3846" max="3846" width="9.85546875" bestFit="1" customWidth="1"/>
    <col min="3847" max="3847" width="6.85546875" bestFit="1" customWidth="1"/>
    <col min="3848" max="3848" width="9.85546875" bestFit="1" customWidth="1"/>
    <col min="3849" max="3849" width="6.85546875" bestFit="1" customWidth="1"/>
    <col min="3850" max="3850" width="9.85546875" bestFit="1" customWidth="1"/>
    <col min="3851" max="3851" width="6.85546875" bestFit="1" customWidth="1"/>
    <col min="3852" max="3852" width="9.85546875" bestFit="1" customWidth="1"/>
    <col min="3853" max="3853" width="6.85546875" bestFit="1" customWidth="1"/>
    <col min="3854" max="3854" width="9.85546875" bestFit="1" customWidth="1"/>
    <col min="3855" max="3856" width="6.85546875" bestFit="1" customWidth="1"/>
    <col min="3857" max="3857" width="9.85546875" bestFit="1" customWidth="1"/>
    <col min="3858" max="3858" width="6.85546875" bestFit="1" customWidth="1"/>
    <col min="3859" max="3859" width="9.85546875" bestFit="1" customWidth="1"/>
    <col min="3860" max="3860" width="6.85546875" bestFit="1" customWidth="1"/>
    <col min="3861" max="3861" width="9.85546875" bestFit="1" customWidth="1"/>
    <col min="3862" max="3862" width="6.85546875" bestFit="1" customWidth="1"/>
    <col min="3863" max="3864" width="9.85546875" bestFit="1" customWidth="1"/>
    <col min="3865" max="3865" width="12.42578125" bestFit="1" customWidth="1"/>
    <col min="3866" max="3866" width="6.85546875" bestFit="1" customWidth="1"/>
    <col min="3867" max="3867" width="9.85546875" bestFit="1" customWidth="1"/>
    <col min="3868" max="3868" width="6.85546875" bestFit="1" customWidth="1"/>
    <col min="3869" max="3869" width="9.85546875" bestFit="1" customWidth="1"/>
    <col min="3870" max="3870" width="6.85546875" bestFit="1" customWidth="1"/>
    <col min="3871" max="3871" width="9.85546875" bestFit="1" customWidth="1"/>
    <col min="3872" max="3872" width="6.85546875" bestFit="1" customWidth="1"/>
    <col min="3873" max="3873" width="9.85546875" bestFit="1" customWidth="1"/>
    <col min="3874" max="3874" width="6.85546875" bestFit="1" customWidth="1"/>
    <col min="3875" max="3875" width="9.85546875" bestFit="1" customWidth="1"/>
    <col min="3876" max="3876" width="6.85546875" bestFit="1" customWidth="1"/>
    <col min="3877" max="3877" width="9.85546875" bestFit="1" customWidth="1"/>
    <col min="3878" max="3878" width="6.85546875" bestFit="1" customWidth="1"/>
    <col min="3879" max="3879" width="9.85546875" bestFit="1" customWidth="1"/>
    <col min="3880" max="3880" width="6.85546875" bestFit="1" customWidth="1"/>
    <col min="3881" max="3881" width="9.85546875" bestFit="1" customWidth="1"/>
    <col min="3882" max="3882" width="6.85546875" bestFit="1" customWidth="1"/>
    <col min="3883" max="3883" width="9.85546875" bestFit="1" customWidth="1"/>
    <col min="3884" max="3884" width="8.85546875" bestFit="1" customWidth="1"/>
    <col min="3885" max="3885" width="11.42578125" bestFit="1" customWidth="1"/>
    <col min="3886" max="3886" width="6.85546875" bestFit="1" customWidth="1"/>
    <col min="3887" max="3887" width="9.85546875" bestFit="1" customWidth="1"/>
    <col min="3888" max="3888" width="6.85546875" bestFit="1" customWidth="1"/>
    <col min="3889" max="3889" width="9.85546875" bestFit="1" customWidth="1"/>
    <col min="3890" max="3890" width="6.85546875" bestFit="1" customWidth="1"/>
    <col min="3891" max="3891" width="9.85546875" bestFit="1" customWidth="1"/>
    <col min="3892" max="3893" width="6.85546875" bestFit="1" customWidth="1"/>
    <col min="3894" max="3894" width="9.85546875" bestFit="1" customWidth="1"/>
    <col min="3895" max="3895" width="6.85546875" bestFit="1" customWidth="1"/>
    <col min="3896" max="3896" width="9.85546875" bestFit="1" customWidth="1"/>
    <col min="3897" max="3897" width="7" bestFit="1" customWidth="1"/>
    <col min="3898" max="3898" width="9.85546875" bestFit="1" customWidth="1"/>
    <col min="3899" max="3899" width="6.85546875" bestFit="1" customWidth="1"/>
    <col min="3900" max="3900" width="9.85546875" bestFit="1" customWidth="1"/>
    <col min="3901" max="3901" width="6.85546875" bestFit="1" customWidth="1"/>
    <col min="3902" max="3902" width="9.85546875" bestFit="1" customWidth="1"/>
    <col min="3903" max="3903" width="6.85546875" bestFit="1" customWidth="1"/>
    <col min="3904" max="3904" width="9.85546875" bestFit="1" customWidth="1"/>
    <col min="3905" max="3905" width="6.85546875" bestFit="1" customWidth="1"/>
    <col min="3906" max="3906" width="9.85546875" bestFit="1" customWidth="1"/>
    <col min="3907" max="3907" width="6.85546875" bestFit="1" customWidth="1"/>
    <col min="3908" max="3908" width="9.85546875" bestFit="1" customWidth="1"/>
    <col min="3909" max="3909" width="6.85546875" bestFit="1" customWidth="1"/>
    <col min="3910" max="3910" width="9.85546875" bestFit="1" customWidth="1"/>
    <col min="3911" max="3911" width="6.85546875" bestFit="1" customWidth="1"/>
    <col min="3912" max="3912" width="9.85546875" bestFit="1" customWidth="1"/>
    <col min="3913" max="3913" width="6.85546875" bestFit="1" customWidth="1"/>
    <col min="3914" max="3915" width="9.85546875" bestFit="1" customWidth="1"/>
    <col min="3916" max="3916" width="12.42578125" bestFit="1" customWidth="1"/>
    <col min="3917" max="3917" width="6.85546875" bestFit="1" customWidth="1"/>
    <col min="3918" max="3918" width="9.85546875" bestFit="1" customWidth="1"/>
    <col min="3919" max="3919" width="6.85546875" bestFit="1" customWidth="1"/>
    <col min="3920" max="3920" width="9.85546875" bestFit="1" customWidth="1"/>
    <col min="3921" max="3921" width="6.85546875" bestFit="1" customWidth="1"/>
    <col min="3922" max="3922" width="9.85546875" bestFit="1" customWidth="1"/>
    <col min="3923" max="3923" width="6.85546875" bestFit="1" customWidth="1"/>
    <col min="3924" max="3924" width="9.85546875" bestFit="1" customWidth="1"/>
    <col min="3925" max="3925" width="6.85546875" bestFit="1" customWidth="1"/>
    <col min="3926" max="3926" width="9.85546875" bestFit="1" customWidth="1"/>
    <col min="3927" max="3927" width="6.85546875" bestFit="1" customWidth="1"/>
    <col min="3928" max="3928" width="9.85546875" bestFit="1" customWidth="1"/>
    <col min="3929" max="3929" width="6.85546875" bestFit="1" customWidth="1"/>
    <col min="3930" max="3931" width="9.85546875" bestFit="1" customWidth="1"/>
    <col min="3932" max="3932" width="12.42578125" bestFit="1" customWidth="1"/>
    <col min="3933" max="3933" width="6.85546875" bestFit="1" customWidth="1"/>
    <col min="3934" max="3935" width="9.85546875" bestFit="1" customWidth="1"/>
    <col min="3936" max="3936" width="12.42578125" bestFit="1" customWidth="1"/>
    <col min="3937" max="3937" width="6.85546875" bestFit="1" customWidth="1"/>
    <col min="3938" max="3938" width="9.85546875" bestFit="1" customWidth="1"/>
    <col min="3939" max="3939" width="6.85546875" bestFit="1" customWidth="1"/>
    <col min="3940" max="3940" width="9.85546875" bestFit="1" customWidth="1"/>
    <col min="3941" max="3941" width="6.85546875" bestFit="1" customWidth="1"/>
    <col min="3942" max="3942" width="9.85546875" bestFit="1" customWidth="1"/>
    <col min="3943" max="3943" width="6.85546875" bestFit="1" customWidth="1"/>
    <col min="3944" max="3944" width="9.85546875" bestFit="1" customWidth="1"/>
    <col min="3945" max="3945" width="6.85546875" bestFit="1" customWidth="1"/>
    <col min="3946" max="3946" width="9.85546875" bestFit="1" customWidth="1"/>
    <col min="3947" max="3947" width="6.85546875" bestFit="1" customWidth="1"/>
    <col min="3948" max="3949" width="9.85546875" bestFit="1" customWidth="1"/>
    <col min="3950" max="3950" width="12.42578125" bestFit="1" customWidth="1"/>
    <col min="3951" max="3951" width="6.85546875" bestFit="1" customWidth="1"/>
    <col min="3952" max="3952" width="9.85546875" bestFit="1" customWidth="1"/>
    <col min="3953" max="3953" width="6.85546875" bestFit="1" customWidth="1"/>
    <col min="3954" max="3954" width="9.85546875" bestFit="1" customWidth="1"/>
    <col min="3955" max="3955" width="6.85546875" bestFit="1" customWidth="1"/>
    <col min="3956" max="3956" width="9.85546875" bestFit="1" customWidth="1"/>
    <col min="3957" max="3957" width="6.85546875" bestFit="1" customWidth="1"/>
    <col min="3958" max="3959" width="9.85546875" bestFit="1" customWidth="1"/>
    <col min="3960" max="3960" width="12.42578125" bestFit="1" customWidth="1"/>
    <col min="3961" max="3961" width="9.85546875" bestFit="1" customWidth="1"/>
    <col min="3962" max="3962" width="12.42578125" bestFit="1" customWidth="1"/>
    <col min="3963" max="3963" width="6.85546875" bestFit="1" customWidth="1"/>
    <col min="3964" max="3964" width="9.85546875" bestFit="1" customWidth="1"/>
    <col min="3965" max="3965" width="6.85546875" bestFit="1" customWidth="1"/>
    <col min="3966" max="3967" width="9.85546875" bestFit="1" customWidth="1"/>
    <col min="3968" max="3968" width="12.42578125" bestFit="1" customWidth="1"/>
    <col min="3969" max="3970" width="6.85546875" bestFit="1" customWidth="1"/>
    <col min="3971" max="3971" width="9.85546875" bestFit="1" customWidth="1"/>
    <col min="3972" max="3972" width="6.85546875" bestFit="1" customWidth="1"/>
    <col min="3973" max="3973" width="9.85546875" bestFit="1" customWidth="1"/>
    <col min="3974" max="3974" width="6.85546875" bestFit="1" customWidth="1"/>
    <col min="3975" max="3975" width="9.85546875" bestFit="1" customWidth="1"/>
    <col min="3976" max="3976" width="6.85546875" bestFit="1" customWidth="1"/>
    <col min="3977" max="3977" width="9.85546875" bestFit="1" customWidth="1"/>
    <col min="3978" max="3978" width="6.85546875" bestFit="1" customWidth="1"/>
    <col min="3979" max="3979" width="9.85546875" bestFit="1" customWidth="1"/>
    <col min="3980" max="3980" width="6.85546875" bestFit="1" customWidth="1"/>
    <col min="3981" max="3981" width="9.85546875" bestFit="1" customWidth="1"/>
    <col min="3982" max="3982" width="6.85546875" bestFit="1" customWidth="1"/>
    <col min="3983" max="3983" width="9.85546875" bestFit="1" customWidth="1"/>
    <col min="3984" max="3984" width="6.85546875" bestFit="1" customWidth="1"/>
    <col min="3985" max="3985" width="9.85546875" bestFit="1" customWidth="1"/>
    <col min="3986" max="3986" width="6.85546875" bestFit="1" customWidth="1"/>
    <col min="3987" max="3987" width="9.85546875" bestFit="1" customWidth="1"/>
    <col min="3988" max="3988" width="6.85546875" bestFit="1" customWidth="1"/>
    <col min="3989" max="3989" width="9.85546875" bestFit="1" customWidth="1"/>
    <col min="3990" max="3990" width="6.85546875" bestFit="1" customWidth="1"/>
    <col min="3991" max="3991" width="9.85546875" bestFit="1" customWidth="1"/>
    <col min="3992" max="3992" width="6.85546875" bestFit="1" customWidth="1"/>
    <col min="3993" max="3993" width="9.85546875" bestFit="1" customWidth="1"/>
    <col min="3994" max="3994" width="6.85546875" bestFit="1" customWidth="1"/>
    <col min="3995" max="3995" width="9.85546875" bestFit="1" customWidth="1"/>
    <col min="3996" max="3996" width="6.85546875" bestFit="1" customWidth="1"/>
    <col min="3997" max="3997" width="9.85546875" bestFit="1" customWidth="1"/>
    <col min="3998" max="3998" width="6.85546875" bestFit="1" customWidth="1"/>
    <col min="3999" max="3999" width="9.85546875" bestFit="1" customWidth="1"/>
    <col min="4000" max="4000" width="6.85546875" bestFit="1" customWidth="1"/>
    <col min="4001" max="4001" width="9.85546875" bestFit="1" customWidth="1"/>
    <col min="4002" max="4002" width="6.85546875" bestFit="1" customWidth="1"/>
    <col min="4003" max="4003" width="9.85546875" bestFit="1" customWidth="1"/>
    <col min="4004" max="4004" width="6.85546875" bestFit="1" customWidth="1"/>
    <col min="4005" max="4005" width="9.85546875" bestFit="1" customWidth="1"/>
    <col min="4006" max="4006" width="6.85546875" bestFit="1" customWidth="1"/>
    <col min="4007" max="4007" width="9.85546875" bestFit="1" customWidth="1"/>
    <col min="4008" max="4009" width="6.85546875" bestFit="1" customWidth="1"/>
    <col min="4010" max="4010" width="9.85546875" bestFit="1" customWidth="1"/>
    <col min="4011" max="4011" width="6.85546875" bestFit="1" customWidth="1"/>
    <col min="4012" max="4012" width="9.85546875" bestFit="1" customWidth="1"/>
    <col min="4013" max="4013" width="6.85546875" bestFit="1" customWidth="1"/>
    <col min="4014" max="4014" width="9.85546875" bestFit="1" customWidth="1"/>
    <col min="4015" max="4015" width="6.85546875" bestFit="1" customWidth="1"/>
    <col min="4016" max="4016" width="9.85546875" bestFit="1" customWidth="1"/>
    <col min="4017" max="4018" width="6.85546875" bestFit="1" customWidth="1"/>
    <col min="4019" max="4019" width="9.85546875" bestFit="1" customWidth="1"/>
    <col min="4020" max="4020" width="6.85546875" bestFit="1" customWidth="1"/>
    <col min="4021" max="4021" width="9.85546875" bestFit="1" customWidth="1"/>
    <col min="4022" max="4022" width="6.85546875" bestFit="1" customWidth="1"/>
    <col min="4023" max="4023" width="9.85546875" bestFit="1" customWidth="1"/>
    <col min="4024" max="4024" width="6.85546875" bestFit="1" customWidth="1"/>
    <col min="4025" max="4025" width="9.85546875" bestFit="1" customWidth="1"/>
    <col min="4026" max="4026" width="6.85546875" bestFit="1" customWidth="1"/>
    <col min="4027" max="4027" width="9.85546875" bestFit="1" customWidth="1"/>
    <col min="4028" max="4028" width="6.85546875" bestFit="1" customWidth="1"/>
    <col min="4029" max="4029" width="9.85546875" bestFit="1" customWidth="1"/>
    <col min="4030" max="4030" width="6.85546875" bestFit="1" customWidth="1"/>
    <col min="4031" max="4031" width="9.85546875" bestFit="1" customWidth="1"/>
    <col min="4032" max="4032" width="6.85546875" bestFit="1" customWidth="1"/>
    <col min="4033" max="4033" width="9.85546875" bestFit="1" customWidth="1"/>
    <col min="4034" max="4034" width="6.85546875" bestFit="1" customWidth="1"/>
    <col min="4035" max="4035" width="9.85546875" bestFit="1" customWidth="1"/>
    <col min="4036" max="4036" width="6.85546875" bestFit="1" customWidth="1"/>
    <col min="4037" max="4037" width="9.85546875" bestFit="1" customWidth="1"/>
    <col min="4038" max="4038" width="6.85546875" bestFit="1" customWidth="1"/>
    <col min="4039" max="4039" width="9.85546875" bestFit="1" customWidth="1"/>
    <col min="4040" max="4040" width="6.85546875" bestFit="1" customWidth="1"/>
    <col min="4041" max="4042" width="9.85546875" bestFit="1" customWidth="1"/>
    <col min="4043" max="4043" width="12.42578125" bestFit="1" customWidth="1"/>
    <col min="4044" max="4044" width="6.85546875" bestFit="1" customWidth="1"/>
    <col min="4045" max="4045" width="9.85546875" bestFit="1" customWidth="1"/>
    <col min="4046" max="4046" width="6.85546875" bestFit="1" customWidth="1"/>
    <col min="4047" max="4047" width="9.85546875" bestFit="1" customWidth="1"/>
    <col min="4048" max="4048" width="6.85546875" bestFit="1" customWidth="1"/>
    <col min="4049" max="4049" width="9.85546875" bestFit="1" customWidth="1"/>
    <col min="4050" max="4050" width="6.85546875" bestFit="1" customWidth="1"/>
    <col min="4051" max="4052" width="9.85546875" bestFit="1" customWidth="1"/>
    <col min="4053" max="4053" width="12.42578125" bestFit="1" customWidth="1"/>
    <col min="4054" max="4054" width="8.85546875" bestFit="1" customWidth="1"/>
    <col min="4055" max="4055" width="11.42578125" bestFit="1" customWidth="1"/>
    <col min="4056" max="4056" width="6.85546875" bestFit="1" customWidth="1"/>
    <col min="4057" max="4057" width="9.85546875" bestFit="1" customWidth="1"/>
    <col min="4058" max="4058" width="6.85546875" bestFit="1" customWidth="1"/>
    <col min="4059" max="4059" width="9.85546875" bestFit="1" customWidth="1"/>
    <col min="4060" max="4060" width="6.85546875" bestFit="1" customWidth="1"/>
    <col min="4061" max="4062" width="9.85546875" bestFit="1" customWidth="1"/>
    <col min="4063" max="4063" width="12.42578125" bestFit="1" customWidth="1"/>
    <col min="4064" max="4064" width="6.85546875" bestFit="1" customWidth="1"/>
    <col min="4065" max="4065" width="9.85546875" bestFit="1" customWidth="1"/>
    <col min="4066" max="4066" width="6.85546875" bestFit="1" customWidth="1"/>
    <col min="4067" max="4067" width="9.85546875" bestFit="1" customWidth="1"/>
    <col min="4068" max="4068" width="6.85546875" bestFit="1" customWidth="1"/>
    <col min="4069" max="4069" width="9.85546875" bestFit="1" customWidth="1"/>
    <col min="4070" max="4070" width="6.85546875" bestFit="1" customWidth="1"/>
    <col min="4071" max="4071" width="9.85546875" bestFit="1" customWidth="1"/>
    <col min="4072" max="4072" width="6.85546875" bestFit="1" customWidth="1"/>
    <col min="4073" max="4073" width="9.85546875" bestFit="1" customWidth="1"/>
    <col min="4074" max="4074" width="6.85546875" bestFit="1" customWidth="1"/>
    <col min="4075" max="4075" width="9.85546875" bestFit="1" customWidth="1"/>
    <col min="4076" max="4076" width="6.85546875" bestFit="1" customWidth="1"/>
    <col min="4077" max="4077" width="9.85546875" bestFit="1" customWidth="1"/>
    <col min="4078" max="4078" width="6.85546875" bestFit="1" customWidth="1"/>
    <col min="4079" max="4079" width="9.85546875" bestFit="1" customWidth="1"/>
    <col min="4080" max="4080" width="6.85546875" bestFit="1" customWidth="1"/>
    <col min="4081" max="4081" width="9.85546875" bestFit="1" customWidth="1"/>
    <col min="4082" max="4082" width="6.85546875" bestFit="1" customWidth="1"/>
    <col min="4083" max="4083" width="9.85546875" bestFit="1" customWidth="1"/>
    <col min="4084" max="4084" width="6.85546875" bestFit="1" customWidth="1"/>
    <col min="4085" max="4086" width="9.85546875" bestFit="1" customWidth="1"/>
    <col min="4087" max="4087" width="12.42578125" bestFit="1" customWidth="1"/>
    <col min="4088" max="4088" width="9.85546875" bestFit="1" customWidth="1"/>
    <col min="4089" max="4089" width="12.42578125" bestFit="1" customWidth="1"/>
    <col min="4090" max="4090" width="6.85546875" bestFit="1" customWidth="1"/>
    <col min="4091" max="4091" width="9.85546875" bestFit="1" customWidth="1"/>
    <col min="4092" max="4092" width="6.85546875" bestFit="1" customWidth="1"/>
    <col min="4093" max="4094" width="9.85546875" bestFit="1" customWidth="1"/>
    <col min="4095" max="4095" width="12.42578125" bestFit="1" customWidth="1"/>
    <col min="4096" max="4096" width="6.85546875" bestFit="1" customWidth="1"/>
    <col min="4097" max="4097" width="9.85546875" bestFit="1" customWidth="1"/>
    <col min="4098" max="4098" width="6.85546875" bestFit="1" customWidth="1"/>
    <col min="4099" max="4099" width="9.85546875" bestFit="1" customWidth="1"/>
    <col min="4100" max="4100" width="6.85546875" bestFit="1" customWidth="1"/>
    <col min="4101" max="4101" width="9.85546875" bestFit="1" customWidth="1"/>
    <col min="4102" max="4102" width="6.85546875" bestFit="1" customWidth="1"/>
    <col min="4103" max="4103" width="9.85546875" bestFit="1" customWidth="1"/>
    <col min="4104" max="4104" width="6.85546875" bestFit="1" customWidth="1"/>
    <col min="4105" max="4105" width="9.85546875" bestFit="1" customWidth="1"/>
    <col min="4106" max="4106" width="6.85546875" bestFit="1" customWidth="1"/>
    <col min="4107" max="4107" width="9.85546875" bestFit="1" customWidth="1"/>
    <col min="4108" max="4108" width="6.85546875" bestFit="1" customWidth="1"/>
    <col min="4109" max="4109" width="9.85546875" bestFit="1" customWidth="1"/>
    <col min="4110" max="4110" width="6.85546875" bestFit="1" customWidth="1"/>
    <col min="4111" max="4111" width="9.85546875" bestFit="1" customWidth="1"/>
    <col min="4112" max="4112" width="6.85546875" bestFit="1" customWidth="1"/>
    <col min="4113" max="4113" width="9.85546875" bestFit="1" customWidth="1"/>
    <col min="4114" max="4116" width="6.85546875" bestFit="1" customWidth="1"/>
    <col min="4117" max="4118" width="9.85546875" bestFit="1" customWidth="1"/>
    <col min="4119" max="4119" width="12.42578125" bestFit="1" customWidth="1"/>
    <col min="4120" max="4120" width="6.85546875" bestFit="1" customWidth="1"/>
    <col min="4121" max="4121" width="9.85546875" bestFit="1" customWidth="1"/>
    <col min="4122" max="4122" width="6.85546875" bestFit="1" customWidth="1"/>
    <col min="4123" max="4123" width="9.85546875" bestFit="1" customWidth="1"/>
    <col min="4124" max="4124" width="7" bestFit="1" customWidth="1"/>
    <col min="4125" max="4126" width="9.85546875" bestFit="1" customWidth="1"/>
    <col min="4127" max="4127" width="12.42578125" bestFit="1" customWidth="1"/>
    <col min="4128" max="4128" width="6.85546875" bestFit="1" customWidth="1"/>
    <col min="4129" max="4129" width="9.85546875" bestFit="1" customWidth="1"/>
    <col min="4130" max="4131" width="6.85546875" bestFit="1" customWidth="1"/>
    <col min="4132" max="4132" width="9.85546875" bestFit="1" customWidth="1"/>
    <col min="4133" max="4133" width="6.85546875" bestFit="1" customWidth="1"/>
    <col min="4134" max="4134" width="9.85546875" bestFit="1" customWidth="1"/>
    <col min="4135" max="4135" width="6.85546875" bestFit="1" customWidth="1"/>
    <col min="4136" max="4136" width="9.85546875" bestFit="1" customWidth="1"/>
    <col min="4137" max="4137" width="6.85546875" bestFit="1" customWidth="1"/>
    <col min="4138" max="4138" width="9.85546875" bestFit="1" customWidth="1"/>
    <col min="4139" max="4139" width="6.85546875" bestFit="1" customWidth="1"/>
    <col min="4140" max="4141" width="9.85546875" bestFit="1" customWidth="1"/>
    <col min="4142" max="4142" width="12.42578125" bestFit="1" customWidth="1"/>
    <col min="4143" max="4143" width="8.85546875" bestFit="1" customWidth="1"/>
    <col min="4144" max="4144" width="11.42578125" bestFit="1" customWidth="1"/>
    <col min="4145" max="4145" width="9.85546875" bestFit="1" customWidth="1"/>
    <col min="4146" max="4146" width="12.42578125" bestFit="1" customWidth="1"/>
    <col min="4147" max="4147" width="6.85546875" bestFit="1" customWidth="1"/>
    <col min="4148" max="4148" width="9.85546875" bestFit="1" customWidth="1"/>
    <col min="4149" max="4149" width="6.85546875" bestFit="1" customWidth="1"/>
    <col min="4150" max="4150" width="9.85546875" bestFit="1" customWidth="1"/>
    <col min="4151" max="4151" width="6.85546875" bestFit="1" customWidth="1"/>
    <col min="4152" max="4152" width="9.85546875" bestFit="1" customWidth="1"/>
    <col min="4153" max="4153" width="6.85546875" bestFit="1" customWidth="1"/>
    <col min="4154" max="4154" width="9.85546875" bestFit="1" customWidth="1"/>
    <col min="4155" max="4155" width="6.85546875" bestFit="1" customWidth="1"/>
    <col min="4156" max="4156" width="9.85546875" bestFit="1" customWidth="1"/>
    <col min="4157" max="4157" width="6.85546875" bestFit="1" customWidth="1"/>
    <col min="4158" max="4158" width="9.85546875" bestFit="1" customWidth="1"/>
    <col min="4159" max="4160" width="6.85546875" bestFit="1" customWidth="1"/>
    <col min="4161" max="4162" width="9.85546875" bestFit="1" customWidth="1"/>
    <col min="4163" max="4163" width="12.42578125" bestFit="1" customWidth="1"/>
    <col min="4164" max="4164" width="6.85546875" bestFit="1" customWidth="1"/>
    <col min="4165" max="4165" width="9.85546875" bestFit="1" customWidth="1"/>
    <col min="4166" max="4166" width="6.85546875" bestFit="1" customWidth="1"/>
    <col min="4167" max="4167" width="9.85546875" bestFit="1" customWidth="1"/>
    <col min="4168" max="4168" width="6.85546875" bestFit="1" customWidth="1"/>
    <col min="4169" max="4169" width="9.85546875" bestFit="1" customWidth="1"/>
    <col min="4170" max="4170" width="6.85546875" bestFit="1" customWidth="1"/>
    <col min="4171" max="4171" width="9.85546875" bestFit="1" customWidth="1"/>
    <col min="4172" max="4172" width="6.85546875" bestFit="1" customWidth="1"/>
    <col min="4173" max="4173" width="9.85546875" bestFit="1" customWidth="1"/>
    <col min="4174" max="4174" width="6.85546875" bestFit="1" customWidth="1"/>
    <col min="4175" max="4176" width="9.85546875" bestFit="1" customWidth="1"/>
    <col min="4177" max="4177" width="12.42578125" bestFit="1" customWidth="1"/>
    <col min="4178" max="4178" width="9.85546875" bestFit="1" customWidth="1"/>
    <col min="4179" max="4179" width="12.42578125" bestFit="1" customWidth="1"/>
    <col min="4180" max="4180" width="6.85546875" bestFit="1" customWidth="1"/>
    <col min="4181" max="4181" width="9.85546875" bestFit="1" customWidth="1"/>
    <col min="4182" max="4182" width="6.85546875" bestFit="1" customWidth="1"/>
    <col min="4183" max="4183" width="9.85546875" bestFit="1" customWidth="1"/>
    <col min="4184" max="4184" width="6.85546875" bestFit="1" customWidth="1"/>
    <col min="4185" max="4186" width="9.85546875" bestFit="1" customWidth="1"/>
    <col min="4187" max="4187" width="12.42578125" bestFit="1" customWidth="1"/>
    <col min="4188" max="4188" width="6.85546875" bestFit="1" customWidth="1"/>
    <col min="4189" max="4189" width="9.85546875" bestFit="1" customWidth="1"/>
    <col min="4190" max="4190" width="6.85546875" bestFit="1" customWidth="1"/>
    <col min="4191" max="4192" width="9.85546875" bestFit="1" customWidth="1"/>
    <col min="4193" max="4193" width="12.42578125" bestFit="1" customWidth="1"/>
    <col min="4194" max="4194" width="6.85546875" bestFit="1" customWidth="1"/>
    <col min="4195" max="4195" width="9.85546875" bestFit="1" customWidth="1"/>
    <col min="4196" max="4196" width="6.85546875" bestFit="1" customWidth="1"/>
    <col min="4197" max="4197" width="9.85546875" bestFit="1" customWidth="1"/>
    <col min="4198" max="4198" width="6.85546875" bestFit="1" customWidth="1"/>
    <col min="4199" max="4199" width="9.85546875" bestFit="1" customWidth="1"/>
    <col min="4200" max="4200" width="6.85546875" bestFit="1" customWidth="1"/>
    <col min="4201" max="4201" width="9.85546875" bestFit="1" customWidth="1"/>
    <col min="4202" max="4202" width="6.85546875" bestFit="1" customWidth="1"/>
    <col min="4203" max="4203" width="9.85546875" bestFit="1" customWidth="1"/>
    <col min="4204" max="4204" width="6.85546875" bestFit="1" customWidth="1"/>
    <col min="4205" max="4205" width="9.85546875" bestFit="1" customWidth="1"/>
    <col min="4206" max="4206" width="6.85546875" bestFit="1" customWidth="1"/>
    <col min="4207" max="4208" width="9.85546875" bestFit="1" customWidth="1"/>
    <col min="4209" max="4209" width="12.42578125" bestFit="1" customWidth="1"/>
    <col min="4210" max="4210" width="6.85546875" bestFit="1" customWidth="1"/>
    <col min="4211" max="4211" width="9.85546875" bestFit="1" customWidth="1"/>
    <col min="4212" max="4212" width="6.85546875" bestFit="1" customWidth="1"/>
    <col min="4213" max="4214" width="9.85546875" bestFit="1" customWidth="1"/>
    <col min="4215" max="4215" width="12.42578125" bestFit="1" customWidth="1"/>
    <col min="4216" max="4216" width="6.85546875" bestFit="1" customWidth="1"/>
    <col min="4217" max="4218" width="9.85546875" bestFit="1" customWidth="1"/>
    <col min="4219" max="4219" width="12.42578125" bestFit="1" customWidth="1"/>
    <col min="4220" max="4220" width="6.85546875" bestFit="1" customWidth="1"/>
    <col min="4221" max="4221" width="9.85546875" bestFit="1" customWidth="1"/>
    <col min="4222" max="4222" width="6.85546875" bestFit="1" customWidth="1"/>
    <col min="4223" max="4224" width="9.85546875" bestFit="1" customWidth="1"/>
    <col min="4225" max="4225" width="12.42578125" bestFit="1" customWidth="1"/>
    <col min="4226" max="4226" width="6.85546875" bestFit="1" customWidth="1"/>
    <col min="4227" max="4227" width="9.85546875" bestFit="1" customWidth="1"/>
    <col min="4228" max="4228" width="6.85546875" bestFit="1" customWidth="1"/>
    <col min="4229" max="4229" width="9.85546875" bestFit="1" customWidth="1"/>
    <col min="4230" max="4230" width="6.85546875" bestFit="1" customWidth="1"/>
    <col min="4231" max="4232" width="9.85546875" bestFit="1" customWidth="1"/>
    <col min="4233" max="4233" width="12.42578125" bestFit="1" customWidth="1"/>
    <col min="4234" max="4234" width="6.85546875" bestFit="1" customWidth="1"/>
    <col min="4235" max="4235" width="9.85546875" bestFit="1" customWidth="1"/>
    <col min="4236" max="4236" width="6.85546875" bestFit="1" customWidth="1"/>
    <col min="4237" max="4237" width="9.85546875" bestFit="1" customWidth="1"/>
    <col min="4238" max="4238" width="6.85546875" bestFit="1" customWidth="1"/>
    <col min="4239" max="4239" width="9.85546875" bestFit="1" customWidth="1"/>
    <col min="4240" max="4240" width="6.85546875" bestFit="1" customWidth="1"/>
    <col min="4241" max="4241" width="9.85546875" bestFit="1" customWidth="1"/>
    <col min="4242" max="4242" width="6.85546875" bestFit="1" customWidth="1"/>
    <col min="4243" max="4243" width="9.85546875" bestFit="1" customWidth="1"/>
    <col min="4244" max="4244" width="6.85546875" bestFit="1" customWidth="1"/>
    <col min="4245" max="4245" width="9.85546875" bestFit="1" customWidth="1"/>
    <col min="4246" max="4246" width="6.85546875" bestFit="1" customWidth="1"/>
    <col min="4247" max="4247" width="9.85546875" bestFit="1" customWidth="1"/>
    <col min="4248" max="4248" width="6.85546875" bestFit="1" customWidth="1"/>
    <col min="4249" max="4249" width="9.85546875" bestFit="1" customWidth="1"/>
    <col min="4250" max="4250" width="6.85546875" bestFit="1" customWidth="1"/>
    <col min="4251" max="4251" width="9.85546875" bestFit="1" customWidth="1"/>
    <col min="4252" max="4252" width="6.85546875" bestFit="1" customWidth="1"/>
    <col min="4253" max="4253" width="9.85546875" bestFit="1" customWidth="1"/>
    <col min="4254" max="4254" width="6.85546875" bestFit="1" customWidth="1"/>
    <col min="4255" max="4256" width="9.85546875" bestFit="1" customWidth="1"/>
    <col min="4257" max="4257" width="12.42578125" bestFit="1" customWidth="1"/>
    <col min="4258" max="4258" width="6.85546875" bestFit="1" customWidth="1"/>
    <col min="4259" max="4259" width="9.85546875" bestFit="1" customWidth="1"/>
    <col min="4260" max="4260" width="6.85546875" bestFit="1" customWidth="1"/>
    <col min="4261" max="4261" width="9.85546875" bestFit="1" customWidth="1"/>
    <col min="4262" max="4262" width="6.85546875" bestFit="1" customWidth="1"/>
    <col min="4263" max="4263" width="9.85546875" bestFit="1" customWidth="1"/>
    <col min="4264" max="4264" width="6.85546875" bestFit="1" customWidth="1"/>
    <col min="4265" max="4265" width="9.85546875" bestFit="1" customWidth="1"/>
    <col min="4266" max="4266" width="6.85546875" bestFit="1" customWidth="1"/>
    <col min="4267" max="4268" width="9.85546875" bestFit="1" customWidth="1"/>
    <col min="4269" max="4269" width="12.42578125" bestFit="1" customWidth="1"/>
    <col min="4270" max="4270" width="6.85546875" bestFit="1" customWidth="1"/>
    <col min="4271" max="4271" width="9.85546875" bestFit="1" customWidth="1"/>
    <col min="4272" max="4272" width="6.85546875" bestFit="1" customWidth="1"/>
    <col min="4273" max="4273" width="9.85546875" bestFit="1" customWidth="1"/>
    <col min="4274" max="4274" width="6.85546875" bestFit="1" customWidth="1"/>
    <col min="4275" max="4275" width="9.85546875" bestFit="1" customWidth="1"/>
    <col min="4276" max="4276" width="6.85546875" bestFit="1" customWidth="1"/>
    <col min="4277" max="4278" width="9.85546875" bestFit="1" customWidth="1"/>
    <col min="4279" max="4279" width="12.42578125" bestFit="1" customWidth="1"/>
    <col min="4280" max="4280" width="6.85546875" bestFit="1" customWidth="1"/>
    <col min="4281" max="4281" width="9.85546875" bestFit="1" customWidth="1"/>
    <col min="4282" max="4282" width="6.85546875" bestFit="1" customWidth="1"/>
    <col min="4283" max="4283" width="9.85546875" bestFit="1" customWidth="1"/>
    <col min="4284" max="4284" width="6.85546875" bestFit="1" customWidth="1"/>
    <col min="4285" max="4285" width="9.85546875" bestFit="1" customWidth="1"/>
    <col min="4286" max="4286" width="6.85546875" bestFit="1" customWidth="1"/>
    <col min="4287" max="4287" width="9.85546875" bestFit="1" customWidth="1"/>
    <col min="4288" max="4288" width="6.85546875" bestFit="1" customWidth="1"/>
    <col min="4289" max="4289" width="9.85546875" bestFit="1" customWidth="1"/>
    <col min="4290" max="4290" width="6.85546875" bestFit="1" customWidth="1"/>
    <col min="4291" max="4291" width="9.85546875" bestFit="1" customWidth="1"/>
    <col min="4292" max="4292" width="6.85546875" bestFit="1" customWidth="1"/>
    <col min="4293" max="4293" width="9.85546875" bestFit="1" customWidth="1"/>
    <col min="4294" max="4294" width="6.85546875" bestFit="1" customWidth="1"/>
    <col min="4295" max="4296" width="9.85546875" bestFit="1" customWidth="1"/>
    <col min="4297" max="4297" width="12.42578125" bestFit="1" customWidth="1"/>
    <col min="4298" max="4298" width="6.85546875" bestFit="1" customWidth="1"/>
    <col min="4299" max="4299" width="9.85546875" bestFit="1" customWidth="1"/>
    <col min="4300" max="4300" width="6.85546875" bestFit="1" customWidth="1"/>
    <col min="4301" max="4301" width="9.85546875" bestFit="1" customWidth="1"/>
    <col min="4302" max="4302" width="6.85546875" bestFit="1" customWidth="1"/>
    <col min="4303" max="4303" width="9.85546875" bestFit="1" customWidth="1"/>
    <col min="4304" max="4304" width="6.85546875" bestFit="1" customWidth="1"/>
    <col min="4305" max="4305" width="9.85546875" bestFit="1" customWidth="1"/>
    <col min="4306" max="4306" width="6.85546875" bestFit="1" customWidth="1"/>
    <col min="4307" max="4307" width="9.85546875" bestFit="1" customWidth="1"/>
    <col min="4308" max="4308" width="6.85546875" bestFit="1" customWidth="1"/>
    <col min="4309" max="4310" width="9.85546875" bestFit="1" customWidth="1"/>
    <col min="4311" max="4311" width="12.42578125" bestFit="1" customWidth="1"/>
    <col min="4312" max="4312" width="6.85546875" bestFit="1" customWidth="1"/>
    <col min="4313" max="4313" width="9.85546875" bestFit="1" customWidth="1"/>
    <col min="4314" max="4315" width="6.85546875" bestFit="1" customWidth="1"/>
    <col min="4316" max="4317" width="9.85546875" bestFit="1" customWidth="1"/>
    <col min="4318" max="4318" width="12.42578125" bestFit="1" customWidth="1"/>
    <col min="4319" max="4319" width="6.85546875" bestFit="1" customWidth="1"/>
    <col min="4320" max="4320" width="9.85546875" bestFit="1" customWidth="1"/>
    <col min="4321" max="4321" width="6.85546875" bestFit="1" customWidth="1"/>
    <col min="4322" max="4322" width="9.85546875" bestFit="1" customWidth="1"/>
    <col min="4323" max="4323" width="6.85546875" bestFit="1" customWidth="1"/>
    <col min="4324" max="4324" width="9.85546875" bestFit="1" customWidth="1"/>
    <col min="4325" max="4325" width="6.85546875" bestFit="1" customWidth="1"/>
    <col min="4326" max="4326" width="9.85546875" bestFit="1" customWidth="1"/>
    <col min="4327" max="4327" width="6.85546875" bestFit="1" customWidth="1"/>
    <col min="4328" max="4328" width="9.85546875" bestFit="1" customWidth="1"/>
    <col min="4329" max="4329" width="6.85546875" bestFit="1" customWidth="1"/>
    <col min="4330" max="4330" width="9.85546875" bestFit="1" customWidth="1"/>
    <col min="4331" max="4331" width="6.85546875" bestFit="1" customWidth="1"/>
    <col min="4332" max="4333" width="9.85546875" bestFit="1" customWidth="1"/>
    <col min="4334" max="4334" width="12.42578125" bestFit="1" customWidth="1"/>
    <col min="4335" max="4335" width="9.85546875" bestFit="1" customWidth="1"/>
    <col min="4336" max="4336" width="12.42578125" bestFit="1" customWidth="1"/>
    <col min="4337" max="4337" width="9.85546875" bestFit="1" customWidth="1"/>
    <col min="4338" max="4338" width="12.42578125" bestFit="1" customWidth="1"/>
    <col min="4339" max="4339" width="6.85546875" bestFit="1" customWidth="1"/>
    <col min="4340" max="4340" width="9.85546875" bestFit="1" customWidth="1"/>
    <col min="4341" max="4341" width="6.85546875" bestFit="1" customWidth="1"/>
    <col min="4342" max="4342" width="9.85546875" bestFit="1" customWidth="1"/>
    <col min="4343" max="4343" width="6.85546875" bestFit="1" customWidth="1"/>
    <col min="4344" max="4345" width="9.85546875" bestFit="1" customWidth="1"/>
    <col min="4346" max="4346" width="12.42578125" bestFit="1" customWidth="1"/>
    <col min="4347" max="4347" width="6.85546875" bestFit="1" customWidth="1"/>
    <col min="4348" max="4348" width="9.85546875" bestFit="1" customWidth="1"/>
    <col min="4349" max="4349" width="6.85546875" bestFit="1" customWidth="1"/>
    <col min="4350" max="4350" width="9.85546875" bestFit="1" customWidth="1"/>
    <col min="4351" max="4351" width="6.85546875" bestFit="1" customWidth="1"/>
    <col min="4352" max="4353" width="9.85546875" bestFit="1" customWidth="1"/>
    <col min="4354" max="4354" width="12.42578125" bestFit="1" customWidth="1"/>
    <col min="4355" max="4355" width="9.85546875" bestFit="1" customWidth="1"/>
    <col min="4356" max="4356" width="12.42578125" bestFit="1" customWidth="1"/>
    <col min="4357" max="4357" width="6.85546875" bestFit="1" customWidth="1"/>
    <col min="4358" max="4358" width="9.85546875" bestFit="1" customWidth="1"/>
    <col min="4359" max="4359" width="6.85546875" bestFit="1" customWidth="1"/>
    <col min="4360" max="4360" width="9.85546875" bestFit="1" customWidth="1"/>
    <col min="4361" max="4361" width="6.85546875" bestFit="1" customWidth="1"/>
    <col min="4362" max="4362" width="9.85546875" bestFit="1" customWidth="1"/>
    <col min="4363" max="4363" width="6.85546875" bestFit="1" customWidth="1"/>
    <col min="4364" max="4365" width="9.85546875" bestFit="1" customWidth="1"/>
    <col min="4366" max="4366" width="12.42578125" bestFit="1" customWidth="1"/>
    <col min="4367" max="4367" width="6.85546875" bestFit="1" customWidth="1"/>
    <col min="4368" max="4368" width="9.85546875" bestFit="1" customWidth="1"/>
    <col min="4369" max="4369" width="6.85546875" bestFit="1" customWidth="1"/>
    <col min="4370" max="4370" width="9.85546875" bestFit="1" customWidth="1"/>
    <col min="4371" max="4371" width="6.85546875" bestFit="1" customWidth="1"/>
    <col min="4372" max="4372" width="9.85546875" bestFit="1" customWidth="1"/>
    <col min="4373" max="4373" width="6.85546875" bestFit="1" customWidth="1"/>
    <col min="4374" max="4374" width="9.85546875" bestFit="1" customWidth="1"/>
    <col min="4375" max="4375" width="6.85546875" bestFit="1" customWidth="1"/>
    <col min="4376" max="4376" width="9.85546875" bestFit="1" customWidth="1"/>
    <col min="4377" max="4377" width="6.85546875" bestFit="1" customWidth="1"/>
    <col min="4378" max="4379" width="9.85546875" bestFit="1" customWidth="1"/>
    <col min="4380" max="4380" width="12.42578125" bestFit="1" customWidth="1"/>
    <col min="4381" max="4381" width="6.85546875" bestFit="1" customWidth="1"/>
    <col min="4382" max="4382" width="9.85546875" bestFit="1" customWidth="1"/>
    <col min="4383" max="4383" width="6.85546875" bestFit="1" customWidth="1"/>
    <col min="4384" max="4384" width="9.85546875" bestFit="1" customWidth="1"/>
    <col min="4385" max="4385" width="6.85546875" bestFit="1" customWidth="1"/>
    <col min="4386" max="4386" width="9.85546875" bestFit="1" customWidth="1"/>
    <col min="4387" max="4387" width="6.85546875" bestFit="1" customWidth="1"/>
    <col min="4388" max="4388" width="9.85546875" bestFit="1" customWidth="1"/>
    <col min="4389" max="4389" width="6.85546875" bestFit="1" customWidth="1"/>
    <col min="4390" max="4390" width="9.85546875" bestFit="1" customWidth="1"/>
    <col min="4391" max="4391" width="6.85546875" bestFit="1" customWidth="1"/>
    <col min="4392" max="4392" width="9.85546875" bestFit="1" customWidth="1"/>
    <col min="4393" max="4393" width="6.85546875" bestFit="1" customWidth="1"/>
    <col min="4394" max="4395" width="9.85546875" bestFit="1" customWidth="1"/>
    <col min="4396" max="4396" width="12.42578125" bestFit="1" customWidth="1"/>
    <col min="4397" max="4397" width="8.85546875" bestFit="1" customWidth="1"/>
    <col min="4398" max="4398" width="11.42578125" bestFit="1" customWidth="1"/>
    <col min="4399" max="4399" width="6.85546875" bestFit="1" customWidth="1"/>
    <col min="4400" max="4400" width="9.85546875" bestFit="1" customWidth="1"/>
    <col min="4401" max="4401" width="6.85546875" bestFit="1" customWidth="1"/>
    <col min="4402" max="4402" width="9.85546875" bestFit="1" customWidth="1"/>
    <col min="4403" max="4403" width="6.85546875" bestFit="1" customWidth="1"/>
    <col min="4404" max="4404" width="9.85546875" bestFit="1" customWidth="1"/>
    <col min="4405" max="4405" width="6.85546875" bestFit="1" customWidth="1"/>
    <col min="4406" max="4406" width="9.85546875" bestFit="1" customWidth="1"/>
    <col min="4407" max="4407" width="6.85546875" bestFit="1" customWidth="1"/>
    <col min="4408" max="4408" width="9.85546875" bestFit="1" customWidth="1"/>
    <col min="4409" max="4409" width="6.85546875" bestFit="1" customWidth="1"/>
    <col min="4410" max="4410" width="9.85546875" bestFit="1" customWidth="1"/>
    <col min="4411" max="4411" width="6.85546875" bestFit="1" customWidth="1"/>
    <col min="4412" max="4412" width="9.85546875" bestFit="1" customWidth="1"/>
    <col min="4413" max="4413" width="6.85546875" bestFit="1" customWidth="1"/>
    <col min="4414" max="4414" width="9.85546875" bestFit="1" customWidth="1"/>
    <col min="4415" max="4415" width="6.85546875" bestFit="1" customWidth="1"/>
    <col min="4416" max="4416" width="9.85546875" bestFit="1" customWidth="1"/>
    <col min="4417" max="4417" width="6.85546875" bestFit="1" customWidth="1"/>
    <col min="4418" max="4418" width="9.85546875" bestFit="1" customWidth="1"/>
    <col min="4419" max="4419" width="6.85546875" bestFit="1" customWidth="1"/>
    <col min="4420" max="4420" width="9.85546875" bestFit="1" customWidth="1"/>
    <col min="4421" max="4421" width="6.85546875" bestFit="1" customWidth="1"/>
    <col min="4422" max="4422" width="9.85546875" bestFit="1" customWidth="1"/>
    <col min="4423" max="4423" width="6.85546875" bestFit="1" customWidth="1"/>
    <col min="4424" max="4424" width="9.85546875" bestFit="1" customWidth="1"/>
    <col min="4425" max="4425" width="6.85546875" bestFit="1" customWidth="1"/>
    <col min="4426" max="4426" width="9.85546875" bestFit="1" customWidth="1"/>
    <col min="4427" max="4427" width="6.85546875" bestFit="1" customWidth="1"/>
    <col min="4428" max="4428" width="9.85546875" bestFit="1" customWidth="1"/>
    <col min="4429" max="4430" width="6.85546875" bestFit="1" customWidth="1"/>
    <col min="4431" max="4432" width="9.85546875" bestFit="1" customWidth="1"/>
    <col min="4433" max="4433" width="12.42578125" bestFit="1" customWidth="1"/>
    <col min="4434" max="4434" width="6.85546875" bestFit="1" customWidth="1"/>
    <col min="4435" max="4435" width="9.85546875" bestFit="1" customWidth="1"/>
    <col min="4436" max="4436" width="6.85546875" bestFit="1" customWidth="1"/>
    <col min="4437" max="4437" width="9.85546875" bestFit="1" customWidth="1"/>
    <col min="4438" max="4438" width="6.85546875" bestFit="1" customWidth="1"/>
    <col min="4439" max="4439" width="9.85546875" bestFit="1" customWidth="1"/>
    <col min="4440" max="4440" width="6.85546875" bestFit="1" customWidth="1"/>
    <col min="4441" max="4441" width="9.85546875" bestFit="1" customWidth="1"/>
    <col min="4442" max="4442" width="6.85546875" bestFit="1" customWidth="1"/>
    <col min="4443" max="4443" width="9.85546875" bestFit="1" customWidth="1"/>
    <col min="4444" max="4444" width="6.85546875" bestFit="1" customWidth="1"/>
    <col min="4445" max="4445" width="9.85546875" bestFit="1" customWidth="1"/>
    <col min="4446" max="4446" width="6.85546875" bestFit="1" customWidth="1"/>
    <col min="4447" max="4447" width="9.85546875" bestFit="1" customWidth="1"/>
    <col min="4448" max="4448" width="6.85546875" bestFit="1" customWidth="1"/>
    <col min="4449" max="4449" width="9.85546875" bestFit="1" customWidth="1"/>
    <col min="4450" max="4450" width="6.85546875" bestFit="1" customWidth="1"/>
    <col min="4451" max="4451" width="9.85546875" bestFit="1" customWidth="1"/>
    <col min="4452" max="4452" width="6.85546875" bestFit="1" customWidth="1"/>
    <col min="4453" max="4453" width="9.85546875" bestFit="1" customWidth="1"/>
    <col min="4454" max="4454" width="6.85546875" bestFit="1" customWidth="1"/>
    <col min="4455" max="4456" width="9.85546875" bestFit="1" customWidth="1"/>
    <col min="4457" max="4457" width="12.42578125" bestFit="1" customWidth="1"/>
    <col min="4458" max="4458" width="6.85546875" bestFit="1" customWidth="1"/>
    <col min="4459" max="4460" width="9.85546875" bestFit="1" customWidth="1"/>
    <col min="4461" max="4461" width="12.42578125" bestFit="1" customWidth="1"/>
    <col min="4462" max="4462" width="6.85546875" bestFit="1" customWidth="1"/>
    <col min="4463" max="4463" width="9.85546875" bestFit="1" customWidth="1"/>
    <col min="4464" max="4464" width="6.85546875" bestFit="1" customWidth="1"/>
    <col min="4465" max="4466" width="9.85546875" bestFit="1" customWidth="1"/>
    <col min="4467" max="4467" width="12.42578125" bestFit="1" customWidth="1"/>
    <col min="4468" max="4468" width="6.85546875" bestFit="1" customWidth="1"/>
    <col min="4469" max="4469" width="9.85546875" bestFit="1" customWidth="1"/>
    <col min="4470" max="4470" width="6.85546875" bestFit="1" customWidth="1"/>
    <col min="4471" max="4471" width="9.85546875" bestFit="1" customWidth="1"/>
    <col min="4472" max="4472" width="6.85546875" bestFit="1" customWidth="1"/>
    <col min="4473" max="4473" width="9.85546875" bestFit="1" customWidth="1"/>
    <col min="4474" max="4474" width="6.85546875" bestFit="1" customWidth="1"/>
    <col min="4475" max="4475" width="9.85546875" bestFit="1" customWidth="1"/>
    <col min="4476" max="4476" width="6.85546875" bestFit="1" customWidth="1"/>
    <col min="4477" max="4477" width="9.85546875" bestFit="1" customWidth="1"/>
    <col min="4478" max="4478" width="6.85546875" bestFit="1" customWidth="1"/>
    <col min="4479" max="4479" width="9.85546875" bestFit="1" customWidth="1"/>
    <col min="4480" max="4480" width="6.85546875" bestFit="1" customWidth="1"/>
    <col min="4481" max="4481" width="9.85546875" bestFit="1" customWidth="1"/>
    <col min="4482" max="4482" width="6.85546875" bestFit="1" customWidth="1"/>
    <col min="4483" max="4483" width="9.85546875" bestFit="1" customWidth="1"/>
    <col min="4484" max="4484" width="6.85546875" bestFit="1" customWidth="1"/>
    <col min="4485" max="4486" width="9.85546875" bestFit="1" customWidth="1"/>
    <col min="4487" max="4487" width="12.42578125" bestFit="1" customWidth="1"/>
    <col min="4488" max="4488" width="6.85546875" bestFit="1" customWidth="1"/>
    <col min="4489" max="4489" width="9.85546875" bestFit="1" customWidth="1"/>
    <col min="4490" max="4490" width="6.85546875" bestFit="1" customWidth="1"/>
    <col min="4491" max="4492" width="9.85546875" bestFit="1" customWidth="1"/>
    <col min="4493" max="4493" width="12.42578125" bestFit="1" customWidth="1"/>
    <col min="4494" max="4494" width="6.85546875" bestFit="1" customWidth="1"/>
    <col min="4495" max="4495" width="9.85546875" bestFit="1" customWidth="1"/>
    <col min="4496" max="4496" width="6.85546875" bestFit="1" customWidth="1"/>
    <col min="4497" max="4497" width="9.85546875" bestFit="1" customWidth="1"/>
    <col min="4498" max="4498" width="6.85546875" bestFit="1" customWidth="1"/>
    <col min="4499" max="4499" width="9.85546875" bestFit="1" customWidth="1"/>
    <col min="4500" max="4500" width="6.85546875" bestFit="1" customWidth="1"/>
    <col min="4501" max="4501" width="9.85546875" bestFit="1" customWidth="1"/>
    <col min="4502" max="4502" width="6.85546875" bestFit="1" customWidth="1"/>
    <col min="4503" max="4504" width="9.85546875" bestFit="1" customWidth="1"/>
    <col min="4505" max="4505" width="12.42578125" bestFit="1" customWidth="1"/>
    <col min="4506" max="4506" width="6.85546875" bestFit="1" customWidth="1"/>
    <col min="4507" max="4507" width="9.85546875" bestFit="1" customWidth="1"/>
    <col min="4508" max="4508" width="6.85546875" bestFit="1" customWidth="1"/>
    <col min="4509" max="4509" width="9.85546875" bestFit="1" customWidth="1"/>
    <col min="4510" max="4510" width="6.85546875" bestFit="1" customWidth="1"/>
    <col min="4511" max="4511" width="9.85546875" bestFit="1" customWidth="1"/>
    <col min="4512" max="4512" width="6.85546875" bestFit="1" customWidth="1"/>
    <col min="4513" max="4513" width="9.85546875" bestFit="1" customWidth="1"/>
    <col min="4514" max="4514" width="6.85546875" bestFit="1" customWidth="1"/>
    <col min="4515" max="4515" width="9.85546875" bestFit="1" customWidth="1"/>
    <col min="4516" max="4516" width="6.85546875" bestFit="1" customWidth="1"/>
    <col min="4517" max="4517" width="9.85546875" bestFit="1" customWidth="1"/>
    <col min="4518" max="4518" width="6.85546875" bestFit="1" customWidth="1"/>
    <col min="4519" max="4520" width="9.85546875" bestFit="1" customWidth="1"/>
    <col min="4521" max="4521" width="12.42578125" bestFit="1" customWidth="1"/>
    <col min="4522" max="4522" width="9.85546875" bestFit="1" customWidth="1"/>
    <col min="4523" max="4523" width="12.42578125" bestFit="1" customWidth="1"/>
    <col min="4524" max="4524" width="6.85546875" bestFit="1" customWidth="1"/>
    <col min="4525" max="4525" width="9.85546875" bestFit="1" customWidth="1"/>
    <col min="4526" max="4526" width="6.85546875" bestFit="1" customWidth="1"/>
    <col min="4527" max="4527" width="9.85546875" bestFit="1" customWidth="1"/>
    <col min="4528" max="4528" width="6.85546875" bestFit="1" customWidth="1"/>
    <col min="4529" max="4529" width="9.85546875" bestFit="1" customWidth="1"/>
    <col min="4530" max="4530" width="6.85546875" bestFit="1" customWidth="1"/>
    <col min="4531" max="4531" width="9.85546875" bestFit="1" customWidth="1"/>
    <col min="4532" max="4532" width="6.85546875" bestFit="1" customWidth="1"/>
    <col min="4533" max="4533" width="9.85546875" bestFit="1" customWidth="1"/>
    <col min="4534" max="4534" width="6.85546875" bestFit="1" customWidth="1"/>
    <col min="4535" max="4535" width="9.85546875" bestFit="1" customWidth="1"/>
    <col min="4536" max="4536" width="6.85546875" bestFit="1" customWidth="1"/>
    <col min="4537" max="4537" width="9.85546875" bestFit="1" customWidth="1"/>
    <col min="4538" max="4538" width="6.85546875" bestFit="1" customWidth="1"/>
    <col min="4539" max="4539" width="9.85546875" bestFit="1" customWidth="1"/>
    <col min="4540" max="4540" width="6.85546875" bestFit="1" customWidth="1"/>
    <col min="4541" max="4541" width="9.85546875" bestFit="1" customWidth="1"/>
    <col min="4542" max="4542" width="6.85546875" bestFit="1" customWidth="1"/>
    <col min="4543" max="4543" width="9.85546875" bestFit="1" customWidth="1"/>
    <col min="4544" max="4544" width="6.85546875" bestFit="1" customWidth="1"/>
    <col min="4545" max="4545" width="9.85546875" bestFit="1" customWidth="1"/>
    <col min="4546" max="4547" width="7" bestFit="1" customWidth="1"/>
    <col min="4548" max="4549" width="9.85546875" bestFit="1" customWidth="1"/>
    <col min="4550" max="4550" width="12.42578125" bestFit="1" customWidth="1"/>
    <col min="4551" max="4551" width="6.85546875" bestFit="1" customWidth="1"/>
    <col min="4552" max="4552" width="9.85546875" bestFit="1" customWidth="1"/>
    <col min="4553" max="4553" width="6.85546875" bestFit="1" customWidth="1"/>
    <col min="4554" max="4554" width="9.85546875" bestFit="1" customWidth="1"/>
    <col min="4555" max="4555" width="6.85546875" bestFit="1" customWidth="1"/>
    <col min="4556" max="4556" width="9.85546875" bestFit="1" customWidth="1"/>
    <col min="4557" max="4557" width="6.85546875" bestFit="1" customWidth="1"/>
    <col min="4558" max="4558" width="9.85546875" bestFit="1" customWidth="1"/>
    <col min="4559" max="4559" width="6.85546875" bestFit="1" customWidth="1"/>
    <col min="4560" max="4560" width="9.85546875" bestFit="1" customWidth="1"/>
    <col min="4561" max="4561" width="6.85546875" bestFit="1" customWidth="1"/>
    <col min="4562" max="4562" width="9.85546875" bestFit="1" customWidth="1"/>
    <col min="4563" max="4563" width="6.85546875" bestFit="1" customWidth="1"/>
    <col min="4564" max="4564" width="9.85546875" bestFit="1" customWidth="1"/>
    <col min="4565" max="4565" width="6.85546875" bestFit="1" customWidth="1"/>
    <col min="4566" max="4566" width="9.85546875" bestFit="1" customWidth="1"/>
    <col min="4567" max="4567" width="6.85546875" bestFit="1" customWidth="1"/>
    <col min="4568" max="4569" width="9.85546875" bestFit="1" customWidth="1"/>
    <col min="4570" max="4570" width="12.42578125" bestFit="1" customWidth="1"/>
    <col min="4571" max="4571" width="6.85546875" bestFit="1" customWidth="1"/>
    <col min="4572" max="4572" width="9.85546875" bestFit="1" customWidth="1"/>
    <col min="4573" max="4573" width="6.85546875" bestFit="1" customWidth="1"/>
    <col min="4574" max="4574" width="9.85546875" bestFit="1" customWidth="1"/>
    <col min="4575" max="4575" width="6.85546875" bestFit="1" customWidth="1"/>
    <col min="4576" max="4576" width="9.85546875" bestFit="1" customWidth="1"/>
    <col min="4577" max="4577" width="6.85546875" bestFit="1" customWidth="1"/>
    <col min="4578" max="4579" width="9.85546875" bestFit="1" customWidth="1"/>
    <col min="4580" max="4580" width="12.42578125" bestFit="1" customWidth="1"/>
    <col min="4581" max="4581" width="6.85546875" bestFit="1" customWidth="1"/>
    <col min="4582" max="4582" width="9.85546875" bestFit="1" customWidth="1"/>
    <col min="4583" max="4583" width="6.85546875" bestFit="1" customWidth="1"/>
    <col min="4584" max="4584" width="9.85546875" bestFit="1" customWidth="1"/>
    <col min="4585" max="4585" width="6.85546875" bestFit="1" customWidth="1"/>
    <col min="4586" max="4587" width="9.85546875" bestFit="1" customWidth="1"/>
    <col min="4588" max="4588" width="12.42578125" bestFit="1" customWidth="1"/>
    <col min="4589" max="4589" width="6.85546875" bestFit="1" customWidth="1"/>
    <col min="4590" max="4590" width="9.85546875" bestFit="1" customWidth="1"/>
    <col min="4591" max="4591" width="6.85546875" bestFit="1" customWidth="1"/>
    <col min="4592" max="4592" width="9.85546875" bestFit="1" customWidth="1"/>
    <col min="4593" max="4593" width="6.85546875" bestFit="1" customWidth="1"/>
    <col min="4594" max="4595" width="9.85546875" bestFit="1" customWidth="1"/>
    <col min="4596" max="4596" width="12.42578125" bestFit="1" customWidth="1"/>
    <col min="4597" max="4597" width="6.85546875" bestFit="1" customWidth="1"/>
    <col min="4598" max="4598" width="9.85546875" bestFit="1" customWidth="1"/>
    <col min="4599" max="4599" width="6.85546875" bestFit="1" customWidth="1"/>
    <col min="4600" max="4600" width="9.85546875" bestFit="1" customWidth="1"/>
    <col min="4601" max="4601" width="6.85546875" bestFit="1" customWidth="1"/>
    <col min="4602" max="4602" width="9.85546875" bestFit="1" customWidth="1"/>
    <col min="4603" max="4603" width="6.85546875" bestFit="1" customWidth="1"/>
    <col min="4604" max="4604" width="9.85546875" bestFit="1" customWidth="1"/>
    <col min="4605" max="4605" width="6.85546875" bestFit="1" customWidth="1"/>
    <col min="4606" max="4606" width="9.85546875" bestFit="1" customWidth="1"/>
    <col min="4607" max="4607" width="6.85546875" bestFit="1" customWidth="1"/>
    <col min="4608" max="4608" width="9.85546875" bestFit="1" customWidth="1"/>
    <col min="4609" max="4609" width="6.85546875" bestFit="1" customWidth="1"/>
    <col min="4610" max="4610" width="9.85546875" bestFit="1" customWidth="1"/>
    <col min="4611" max="4611" width="6.85546875" bestFit="1" customWidth="1"/>
    <col min="4612" max="4612" width="9.85546875" bestFit="1" customWidth="1"/>
    <col min="4613" max="4613" width="6.85546875" bestFit="1" customWidth="1"/>
    <col min="4614" max="4614" width="9.85546875" bestFit="1" customWidth="1"/>
    <col min="4615" max="4615" width="6.85546875" bestFit="1" customWidth="1"/>
    <col min="4616" max="4616" width="9.85546875" bestFit="1" customWidth="1"/>
    <col min="4617" max="4617" width="6.85546875" bestFit="1" customWidth="1"/>
    <col min="4618" max="4618" width="9.85546875" bestFit="1" customWidth="1"/>
    <col min="4619" max="4619" width="6.85546875" bestFit="1" customWidth="1"/>
    <col min="4620" max="4621" width="9.85546875" bestFit="1" customWidth="1"/>
    <col min="4622" max="4622" width="12.42578125" bestFit="1" customWidth="1"/>
    <col min="4623" max="4624" width="6.85546875" bestFit="1" customWidth="1"/>
    <col min="4625" max="4625" width="9.85546875" bestFit="1" customWidth="1"/>
    <col min="4626" max="4626" width="8.85546875" bestFit="1" customWidth="1"/>
    <col min="4627" max="4627" width="11.42578125" bestFit="1" customWidth="1"/>
    <col min="4628" max="4628" width="9.85546875" bestFit="1" customWidth="1"/>
    <col min="4629" max="4629" width="12.42578125" bestFit="1" customWidth="1"/>
    <col min="4630" max="4630" width="6.85546875" bestFit="1" customWidth="1"/>
    <col min="4631" max="4631" width="9.85546875" bestFit="1" customWidth="1"/>
    <col min="4632" max="4632" width="6.85546875" bestFit="1" customWidth="1"/>
    <col min="4633" max="4633" width="9.85546875" bestFit="1" customWidth="1"/>
    <col min="4634" max="4634" width="6.85546875" bestFit="1" customWidth="1"/>
    <col min="4635" max="4635" width="9.85546875" bestFit="1" customWidth="1"/>
    <col min="4636" max="4636" width="6.85546875" bestFit="1" customWidth="1"/>
    <col min="4637" max="4637" width="9.85546875" bestFit="1" customWidth="1"/>
    <col min="4638" max="4638" width="6.85546875" bestFit="1" customWidth="1"/>
    <col min="4639" max="4640" width="9.85546875" bestFit="1" customWidth="1"/>
    <col min="4641" max="4641" width="12.42578125" bestFit="1" customWidth="1"/>
    <col min="4642" max="4642" width="6.85546875" bestFit="1" customWidth="1"/>
    <col min="4643" max="4643" width="9.85546875" bestFit="1" customWidth="1"/>
    <col min="4644" max="4644" width="6.85546875" bestFit="1" customWidth="1"/>
    <col min="4645" max="4645" width="9.85546875" bestFit="1" customWidth="1"/>
    <col min="4646" max="4646" width="6.85546875" bestFit="1" customWidth="1"/>
    <col min="4647" max="4648" width="9.85546875" bestFit="1" customWidth="1"/>
    <col min="4649" max="4649" width="12.42578125" bestFit="1" customWidth="1"/>
    <col min="4650" max="4650" width="6.85546875" bestFit="1" customWidth="1"/>
    <col min="4651" max="4651" width="9.85546875" bestFit="1" customWidth="1"/>
    <col min="4652" max="4652" width="6.85546875" bestFit="1" customWidth="1"/>
    <col min="4653" max="4653" width="9.85546875" bestFit="1" customWidth="1"/>
    <col min="4654" max="4654" width="6.85546875" bestFit="1" customWidth="1"/>
    <col min="4655" max="4655" width="9.85546875" bestFit="1" customWidth="1"/>
    <col min="4656" max="4656" width="6.85546875" bestFit="1" customWidth="1"/>
    <col min="4657" max="4657" width="9.85546875" bestFit="1" customWidth="1"/>
    <col min="4658" max="4658" width="6.85546875" bestFit="1" customWidth="1"/>
    <col min="4659" max="4659" width="9.85546875" bestFit="1" customWidth="1"/>
    <col min="4660" max="4660" width="6.85546875" bestFit="1" customWidth="1"/>
    <col min="4661" max="4661" width="9.85546875" bestFit="1" customWidth="1"/>
    <col min="4662" max="4662" width="6.85546875" bestFit="1" customWidth="1"/>
    <col min="4663" max="4663" width="9.85546875" bestFit="1" customWidth="1"/>
    <col min="4664" max="4664" width="6.85546875" bestFit="1" customWidth="1"/>
    <col min="4665" max="4665" width="9.85546875" bestFit="1" customWidth="1"/>
    <col min="4666" max="4666" width="6.85546875" bestFit="1" customWidth="1"/>
    <col min="4667" max="4667" width="9.85546875" bestFit="1" customWidth="1"/>
    <col min="4668" max="4668" width="6.85546875" bestFit="1" customWidth="1"/>
    <col min="4669" max="4669" width="9.85546875" bestFit="1" customWidth="1"/>
    <col min="4670" max="4670" width="7.85546875" bestFit="1" customWidth="1"/>
    <col min="4671" max="4671" width="10.85546875" bestFit="1" customWidth="1"/>
    <col min="4672" max="4672" width="7.85546875" bestFit="1" customWidth="1"/>
    <col min="4673" max="4673" width="10.85546875" bestFit="1" customWidth="1"/>
    <col min="4674" max="4674" width="7.85546875" bestFit="1" customWidth="1"/>
    <col min="4675" max="4675" width="10.85546875" bestFit="1" customWidth="1"/>
    <col min="4676" max="4676" width="7.85546875" bestFit="1" customWidth="1"/>
    <col min="4677" max="4678" width="10.85546875" bestFit="1" customWidth="1"/>
    <col min="4679" max="4679" width="13.5703125" bestFit="1" customWidth="1"/>
    <col min="4680" max="4680" width="7.85546875" bestFit="1" customWidth="1"/>
    <col min="4681" max="4681" width="10.85546875" bestFit="1" customWidth="1"/>
    <col min="4682" max="4682" width="7.85546875" bestFit="1" customWidth="1"/>
    <col min="4683" max="4683" width="10.85546875" bestFit="1" customWidth="1"/>
    <col min="4684" max="4684" width="7.85546875" bestFit="1" customWidth="1"/>
    <col min="4685" max="4685" width="10.85546875" bestFit="1" customWidth="1"/>
    <col min="4686" max="4686" width="7.85546875" bestFit="1" customWidth="1"/>
    <col min="4687" max="4687" width="10.85546875" bestFit="1" customWidth="1"/>
    <col min="4688" max="4688" width="7.85546875" bestFit="1" customWidth="1"/>
    <col min="4689" max="4689" width="10.85546875" bestFit="1" customWidth="1"/>
    <col min="4690" max="4690" width="7.85546875" bestFit="1" customWidth="1"/>
    <col min="4691" max="4691" width="10.85546875" bestFit="1" customWidth="1"/>
    <col min="4692" max="4692" width="7.85546875" bestFit="1" customWidth="1"/>
    <col min="4693" max="4693" width="10.85546875" bestFit="1" customWidth="1"/>
    <col min="4694" max="4694" width="9.85546875" bestFit="1" customWidth="1"/>
    <col min="4695" max="4695" width="12.42578125" bestFit="1" customWidth="1"/>
    <col min="4696" max="4696" width="7.85546875" bestFit="1" customWidth="1"/>
    <col min="4697" max="4697" width="10.85546875" bestFit="1" customWidth="1"/>
    <col min="4698" max="4698" width="7.85546875" bestFit="1" customWidth="1"/>
    <col min="4699" max="4699" width="10.85546875" bestFit="1" customWidth="1"/>
    <col min="4700" max="4701" width="7.85546875" bestFit="1" customWidth="1"/>
    <col min="4702" max="4702" width="10.85546875" bestFit="1" customWidth="1"/>
    <col min="4703" max="4703" width="7.85546875" bestFit="1" customWidth="1"/>
    <col min="4704" max="4704" width="10.85546875" bestFit="1" customWidth="1"/>
    <col min="4705" max="4705" width="7.85546875" bestFit="1" customWidth="1"/>
    <col min="4706" max="4706" width="10.85546875" bestFit="1" customWidth="1"/>
    <col min="4707" max="4707" width="7.85546875" bestFit="1" customWidth="1"/>
    <col min="4708" max="4708" width="10.85546875" bestFit="1" customWidth="1"/>
    <col min="4709" max="4709" width="7.85546875" bestFit="1" customWidth="1"/>
    <col min="4710" max="4710" width="10.85546875" bestFit="1" customWidth="1"/>
    <col min="4711" max="4711" width="7.85546875" bestFit="1" customWidth="1"/>
    <col min="4712" max="4712" width="10.85546875" bestFit="1" customWidth="1"/>
    <col min="4713" max="4713" width="7.85546875" bestFit="1" customWidth="1"/>
    <col min="4714" max="4714" width="10.85546875" bestFit="1" customWidth="1"/>
    <col min="4715" max="4715" width="7.85546875" bestFit="1" customWidth="1"/>
    <col min="4716" max="4716" width="10.85546875" bestFit="1" customWidth="1"/>
    <col min="4717" max="4717" width="7.85546875" bestFit="1" customWidth="1"/>
    <col min="4718" max="4718" width="10.85546875" bestFit="1" customWidth="1"/>
    <col min="4719" max="4719" width="7.85546875" bestFit="1" customWidth="1"/>
    <col min="4720" max="4721" width="10.85546875" bestFit="1" customWidth="1"/>
    <col min="4722" max="4722" width="13.5703125" bestFit="1" customWidth="1"/>
    <col min="4723" max="4723" width="7.85546875" bestFit="1" customWidth="1"/>
    <col min="4724" max="4724" width="10.85546875" bestFit="1" customWidth="1"/>
    <col min="4725" max="4726" width="7.85546875" bestFit="1" customWidth="1"/>
    <col min="4727" max="4727" width="10.85546875" bestFit="1" customWidth="1"/>
    <col min="4728" max="4728" width="7.85546875" bestFit="1" customWidth="1"/>
    <col min="4729" max="4730" width="10.85546875" bestFit="1" customWidth="1"/>
    <col min="4731" max="4731" width="13.5703125" bestFit="1" customWidth="1"/>
    <col min="4732" max="4732" width="7.85546875" bestFit="1" customWidth="1"/>
    <col min="4733" max="4733" width="10.85546875" bestFit="1" customWidth="1"/>
    <col min="4734" max="4734" width="7.85546875" bestFit="1" customWidth="1"/>
    <col min="4735" max="4735" width="10.85546875" bestFit="1" customWidth="1"/>
    <col min="4736" max="4736" width="7.85546875" bestFit="1" customWidth="1"/>
    <col min="4737" max="4737" width="10.85546875" bestFit="1" customWidth="1"/>
    <col min="4738" max="4738" width="7.85546875" bestFit="1" customWidth="1"/>
    <col min="4739" max="4740" width="10.85546875" bestFit="1" customWidth="1"/>
    <col min="4741" max="4741" width="13.5703125" bestFit="1" customWidth="1"/>
    <col min="4742" max="4742" width="7.85546875" bestFit="1" customWidth="1"/>
    <col min="4743" max="4743" width="10.85546875" bestFit="1" customWidth="1"/>
    <col min="4744" max="4744" width="7.85546875" bestFit="1" customWidth="1"/>
    <col min="4745" max="4745" width="10.85546875" bestFit="1" customWidth="1"/>
    <col min="4746" max="4746" width="7.85546875" bestFit="1" customWidth="1"/>
    <col min="4747" max="4747" width="10.85546875" bestFit="1" customWidth="1"/>
    <col min="4748" max="4748" width="7.85546875" bestFit="1" customWidth="1"/>
    <col min="4749" max="4749" width="10.85546875" bestFit="1" customWidth="1"/>
    <col min="4750" max="4750" width="7.85546875" bestFit="1" customWidth="1"/>
    <col min="4751" max="4751" width="10.85546875" bestFit="1" customWidth="1"/>
    <col min="4752" max="4752" width="7.85546875" bestFit="1" customWidth="1"/>
    <col min="4753" max="4753" width="10.85546875" bestFit="1" customWidth="1"/>
    <col min="4754" max="4754" width="7.85546875" bestFit="1" customWidth="1"/>
    <col min="4755" max="4755" width="10.85546875" bestFit="1" customWidth="1"/>
    <col min="4756" max="4756" width="7.85546875" bestFit="1" customWidth="1"/>
    <col min="4757" max="4757" width="10.85546875" bestFit="1" customWidth="1"/>
    <col min="4758" max="4758" width="7.85546875" bestFit="1" customWidth="1"/>
    <col min="4759" max="4759" width="10.85546875" bestFit="1" customWidth="1"/>
    <col min="4760" max="4760" width="7.85546875" bestFit="1" customWidth="1"/>
    <col min="4761" max="4761" width="10.85546875" bestFit="1" customWidth="1"/>
    <col min="4762" max="4762" width="7.85546875" bestFit="1" customWidth="1"/>
    <col min="4763" max="4764" width="10.85546875" bestFit="1" customWidth="1"/>
    <col min="4765" max="4765" width="13.5703125" bestFit="1" customWidth="1"/>
    <col min="4766" max="4766" width="7.85546875" bestFit="1" customWidth="1"/>
    <col min="4767" max="4767" width="10.85546875" bestFit="1" customWidth="1"/>
    <col min="4768" max="4768" width="7.85546875" bestFit="1" customWidth="1"/>
    <col min="4769" max="4769" width="10.85546875" bestFit="1" customWidth="1"/>
    <col min="4770" max="4770" width="7.85546875" bestFit="1" customWidth="1"/>
    <col min="4771" max="4771" width="10.85546875" bestFit="1" customWidth="1"/>
    <col min="4772" max="4772" width="7.85546875" bestFit="1" customWidth="1"/>
    <col min="4773" max="4773" width="10.85546875" bestFit="1" customWidth="1"/>
    <col min="4774" max="4774" width="7.85546875" bestFit="1" customWidth="1"/>
    <col min="4775" max="4775" width="10.85546875" bestFit="1" customWidth="1"/>
    <col min="4776" max="4776" width="7.85546875" bestFit="1" customWidth="1"/>
    <col min="4777" max="4777" width="10.85546875" bestFit="1" customWidth="1"/>
    <col min="4778" max="4778" width="7.85546875" bestFit="1" customWidth="1"/>
    <col min="4779" max="4779" width="10.85546875" bestFit="1" customWidth="1"/>
    <col min="4780" max="4780" width="7.85546875" bestFit="1" customWidth="1"/>
    <col min="4781" max="4781" width="10.85546875" bestFit="1" customWidth="1"/>
    <col min="4782" max="4782" width="7.85546875" bestFit="1" customWidth="1"/>
    <col min="4783" max="4783" width="10.85546875" bestFit="1" customWidth="1"/>
    <col min="4784" max="4784" width="7.85546875" bestFit="1" customWidth="1"/>
    <col min="4785" max="4785" width="10.85546875" bestFit="1" customWidth="1"/>
    <col min="4786" max="4786" width="7.85546875" bestFit="1" customWidth="1"/>
    <col min="4787" max="4787" width="10.85546875" bestFit="1" customWidth="1"/>
    <col min="4788" max="4788" width="7.85546875" bestFit="1" customWidth="1"/>
    <col min="4789" max="4789" width="10.85546875" bestFit="1" customWidth="1"/>
    <col min="4790" max="4790" width="7.85546875" bestFit="1" customWidth="1"/>
    <col min="4791" max="4791" width="10.85546875" bestFit="1" customWidth="1"/>
    <col min="4792" max="4792" width="7.85546875" bestFit="1" customWidth="1"/>
    <col min="4793" max="4793" width="10.85546875" bestFit="1" customWidth="1"/>
    <col min="4794" max="4794" width="7.85546875" bestFit="1" customWidth="1"/>
    <col min="4795" max="4796" width="10.85546875" bestFit="1" customWidth="1"/>
    <col min="4797" max="4797" width="13.5703125" bestFit="1" customWidth="1"/>
    <col min="4798" max="4798" width="7.85546875" bestFit="1" customWidth="1"/>
    <col min="4799" max="4799" width="10.85546875" bestFit="1" customWidth="1"/>
    <col min="4800" max="4800" width="7.85546875" bestFit="1" customWidth="1"/>
    <col min="4801" max="4801" width="10.85546875" bestFit="1" customWidth="1"/>
    <col min="4802" max="4802" width="7.85546875" bestFit="1" customWidth="1"/>
    <col min="4803" max="4803" width="10.85546875" bestFit="1" customWidth="1"/>
    <col min="4804" max="4804" width="7.85546875" bestFit="1" customWidth="1"/>
    <col min="4805" max="4805" width="10.85546875" bestFit="1" customWidth="1"/>
    <col min="4806" max="4806" width="7.85546875" bestFit="1" customWidth="1"/>
    <col min="4807" max="4807" width="10.85546875" bestFit="1" customWidth="1"/>
    <col min="4808" max="4808" width="7.85546875" bestFit="1" customWidth="1"/>
    <col min="4809" max="4809" width="10.85546875" bestFit="1" customWidth="1"/>
    <col min="4810" max="4810" width="7.85546875" bestFit="1" customWidth="1"/>
    <col min="4811" max="4812" width="10.85546875" bestFit="1" customWidth="1"/>
    <col min="4813" max="4813" width="13.5703125" bestFit="1" customWidth="1"/>
    <col min="4814" max="4814" width="7.85546875" bestFit="1" customWidth="1"/>
    <col min="4815" max="4815" width="10.85546875" bestFit="1" customWidth="1"/>
    <col min="4816" max="4816" width="7.85546875" bestFit="1" customWidth="1"/>
    <col min="4817" max="4818" width="10.85546875" bestFit="1" customWidth="1"/>
    <col min="4819" max="4819" width="13.5703125" bestFit="1" customWidth="1"/>
    <col min="4820" max="4820" width="7.85546875" bestFit="1" customWidth="1"/>
    <col min="4821" max="4821" width="10.85546875" bestFit="1" customWidth="1"/>
    <col min="4822" max="4822" width="7.85546875" bestFit="1" customWidth="1"/>
    <col min="4823" max="4823" width="10.85546875" bestFit="1" customWidth="1"/>
    <col min="4824" max="4824" width="7.85546875" bestFit="1" customWidth="1"/>
    <col min="4825" max="4825" width="10.85546875" bestFit="1" customWidth="1"/>
    <col min="4826" max="4826" width="7.85546875" bestFit="1" customWidth="1"/>
    <col min="4827" max="4827" width="10.85546875" bestFit="1" customWidth="1"/>
    <col min="4828" max="4828" width="8" bestFit="1" customWidth="1"/>
    <col min="4829" max="4830" width="10.85546875" bestFit="1" customWidth="1"/>
    <col min="4831" max="4831" width="13.5703125" bestFit="1" customWidth="1"/>
    <col min="4832" max="4832" width="7.85546875" bestFit="1" customWidth="1"/>
    <col min="4833" max="4833" width="10.85546875" bestFit="1" customWidth="1"/>
    <col min="4834" max="4834" width="7.85546875" bestFit="1" customWidth="1"/>
    <col min="4835" max="4835" width="10.85546875" bestFit="1" customWidth="1"/>
    <col min="4836" max="4836" width="7.85546875" bestFit="1" customWidth="1"/>
    <col min="4837" max="4837" width="10.85546875" bestFit="1" customWidth="1"/>
    <col min="4838" max="4838" width="9.85546875" bestFit="1" customWidth="1"/>
    <col min="4839" max="4839" width="12.42578125" bestFit="1" customWidth="1"/>
    <col min="4840" max="4840" width="7.85546875" bestFit="1" customWidth="1"/>
    <col min="4841" max="4841" width="10.85546875" bestFit="1" customWidth="1"/>
    <col min="4842" max="4842" width="7.85546875" bestFit="1" customWidth="1"/>
    <col min="4843" max="4843" width="10.85546875" bestFit="1" customWidth="1"/>
    <col min="4844" max="4844" width="7.85546875" bestFit="1" customWidth="1"/>
    <col min="4845" max="4845" width="10.85546875" bestFit="1" customWidth="1"/>
    <col min="4846" max="4846" width="7.85546875" bestFit="1" customWidth="1"/>
    <col min="4847" max="4847" width="10.85546875" bestFit="1" customWidth="1"/>
    <col min="4848" max="4848" width="7.85546875" bestFit="1" customWidth="1"/>
    <col min="4849" max="4850" width="10.85546875" bestFit="1" customWidth="1"/>
    <col min="4851" max="4851" width="13.5703125" bestFit="1" customWidth="1"/>
    <col min="4852" max="4852" width="7.85546875" bestFit="1" customWidth="1"/>
    <col min="4853" max="4853" width="10.85546875" bestFit="1" customWidth="1"/>
    <col min="4854" max="4854" width="7.85546875" bestFit="1" customWidth="1"/>
    <col min="4855" max="4855" width="10.85546875" bestFit="1" customWidth="1"/>
    <col min="4856" max="4856" width="7.85546875" bestFit="1" customWidth="1"/>
    <col min="4857" max="4857" width="10.85546875" bestFit="1" customWidth="1"/>
    <col min="4858" max="4858" width="7.85546875" bestFit="1" customWidth="1"/>
    <col min="4859" max="4859" width="10.85546875" bestFit="1" customWidth="1"/>
    <col min="4860" max="4860" width="7.85546875" bestFit="1" customWidth="1"/>
    <col min="4861" max="4861" width="10.85546875" bestFit="1" customWidth="1"/>
    <col min="4862" max="4862" width="7.85546875" bestFit="1" customWidth="1"/>
    <col min="4863" max="4863" width="10.85546875" bestFit="1" customWidth="1"/>
    <col min="4864" max="4864" width="7.85546875" bestFit="1" customWidth="1"/>
    <col min="4865" max="4865" width="10.85546875" bestFit="1" customWidth="1"/>
    <col min="4866" max="4866" width="9.85546875" bestFit="1" customWidth="1"/>
    <col min="4867" max="4867" width="12.42578125" bestFit="1" customWidth="1"/>
    <col min="4868" max="4868" width="10.85546875" bestFit="1" customWidth="1"/>
    <col min="4869" max="4869" width="13.5703125" bestFit="1" customWidth="1"/>
    <col min="4870" max="4870" width="7.85546875" bestFit="1" customWidth="1"/>
    <col min="4871" max="4871" width="10.85546875" bestFit="1" customWidth="1"/>
    <col min="4872" max="4872" width="7.85546875" bestFit="1" customWidth="1"/>
    <col min="4873" max="4873" width="10.85546875" bestFit="1" customWidth="1"/>
    <col min="4874" max="4874" width="7.85546875" bestFit="1" customWidth="1"/>
    <col min="4875" max="4875" width="10.85546875" bestFit="1" customWidth="1"/>
    <col min="4876" max="4876" width="7.85546875" bestFit="1" customWidth="1"/>
    <col min="4877" max="4877" width="10.85546875" bestFit="1" customWidth="1"/>
    <col min="4878" max="4878" width="7.85546875" bestFit="1" customWidth="1"/>
    <col min="4879" max="4879" width="10.85546875" bestFit="1" customWidth="1"/>
    <col min="4880" max="4880" width="7.85546875" bestFit="1" customWidth="1"/>
    <col min="4881" max="4881" width="10.85546875" bestFit="1" customWidth="1"/>
    <col min="4882" max="4882" width="7.85546875" bestFit="1" customWidth="1"/>
    <col min="4883" max="4883" width="10.85546875" bestFit="1" customWidth="1"/>
    <col min="4884" max="4884" width="9.85546875" bestFit="1" customWidth="1"/>
    <col min="4885" max="4885" width="12.42578125" bestFit="1" customWidth="1"/>
    <col min="4886" max="4886" width="7.85546875" bestFit="1" customWidth="1"/>
    <col min="4887" max="4888" width="10.85546875" bestFit="1" customWidth="1"/>
    <col min="4889" max="4889" width="13.5703125" bestFit="1" customWidth="1"/>
    <col min="4890" max="4890" width="7.85546875" bestFit="1" customWidth="1"/>
    <col min="4891" max="4891" width="10.85546875" bestFit="1" customWidth="1"/>
    <col min="4892" max="4892" width="7.85546875" bestFit="1" customWidth="1"/>
    <col min="4893" max="4893" width="10.85546875" bestFit="1" customWidth="1"/>
    <col min="4894" max="4894" width="7.85546875" bestFit="1" customWidth="1"/>
    <col min="4895" max="4895" width="10.85546875" bestFit="1" customWidth="1"/>
    <col min="4896" max="4896" width="7.85546875" bestFit="1" customWidth="1"/>
    <col min="4897" max="4897" width="10.85546875" bestFit="1" customWidth="1"/>
    <col min="4898" max="4898" width="7.85546875" bestFit="1" customWidth="1"/>
    <col min="4899" max="4899" width="10.85546875" bestFit="1" customWidth="1"/>
    <col min="4900" max="4900" width="7.85546875" bestFit="1" customWidth="1"/>
    <col min="4901" max="4901" width="10.85546875" bestFit="1" customWidth="1"/>
    <col min="4902" max="4902" width="7.85546875" bestFit="1" customWidth="1"/>
    <col min="4903" max="4904" width="10.85546875" bestFit="1" customWidth="1"/>
    <col min="4905" max="4905" width="13.5703125" bestFit="1" customWidth="1"/>
    <col min="4906" max="4907" width="7.85546875" bestFit="1" customWidth="1"/>
    <col min="4908" max="4908" width="10.85546875" bestFit="1" customWidth="1"/>
    <col min="4909" max="4909" width="9.85546875" bestFit="1" customWidth="1"/>
    <col min="4910" max="4910" width="12.42578125" bestFit="1" customWidth="1"/>
    <col min="4911" max="4911" width="10.85546875" bestFit="1" customWidth="1"/>
    <col min="4912" max="4912" width="13.5703125" bestFit="1" customWidth="1"/>
    <col min="4913" max="4913" width="7.85546875" bestFit="1" customWidth="1"/>
    <col min="4914" max="4915" width="10.85546875" bestFit="1" customWidth="1"/>
    <col min="4916" max="4916" width="13.5703125" bestFit="1" customWidth="1"/>
    <col min="4917" max="4917" width="7.85546875" bestFit="1" customWidth="1"/>
    <col min="4918" max="4918" width="10.85546875" bestFit="1" customWidth="1"/>
    <col min="4919" max="4919" width="7.85546875" bestFit="1" customWidth="1"/>
    <col min="4920" max="4920" width="10.85546875" bestFit="1" customWidth="1"/>
    <col min="4921" max="4921" width="7.85546875" bestFit="1" customWidth="1"/>
    <col min="4922" max="4922" width="10.85546875" bestFit="1" customWidth="1"/>
    <col min="4923" max="4923" width="7.85546875" bestFit="1" customWidth="1"/>
    <col min="4924" max="4924" width="10.85546875" bestFit="1" customWidth="1"/>
    <col min="4925" max="4926" width="7.85546875" bestFit="1" customWidth="1"/>
    <col min="4927" max="4927" width="10.85546875" bestFit="1" customWidth="1"/>
    <col min="4928" max="4928" width="7.85546875" bestFit="1" customWidth="1"/>
    <col min="4929" max="4929" width="10.85546875" bestFit="1" customWidth="1"/>
    <col min="4930" max="4930" width="7.85546875" bestFit="1" customWidth="1"/>
    <col min="4931" max="4931" width="10.85546875" bestFit="1" customWidth="1"/>
    <col min="4932" max="4932" width="7.85546875" bestFit="1" customWidth="1"/>
    <col min="4933" max="4933" width="10.85546875" bestFit="1" customWidth="1"/>
    <col min="4934" max="4934" width="7.85546875" bestFit="1" customWidth="1"/>
    <col min="4935" max="4935" width="10.85546875" bestFit="1" customWidth="1"/>
    <col min="4936" max="4936" width="7.85546875" bestFit="1" customWidth="1"/>
    <col min="4937" max="4937" width="10.85546875" bestFit="1" customWidth="1"/>
    <col min="4938" max="4938" width="7.85546875" bestFit="1" customWidth="1"/>
    <col min="4939" max="4939" width="10.85546875" bestFit="1" customWidth="1"/>
    <col min="4940" max="4940" width="9.85546875" bestFit="1" customWidth="1"/>
    <col min="4941" max="4941" width="12.42578125" bestFit="1" customWidth="1"/>
    <col min="4942" max="4942" width="7.85546875" bestFit="1" customWidth="1"/>
    <col min="4943" max="4944" width="10.85546875" bestFit="1" customWidth="1"/>
    <col min="4945" max="4945" width="13.5703125" bestFit="1" customWidth="1"/>
    <col min="4946" max="4946" width="9.85546875" bestFit="1" customWidth="1"/>
    <col min="4947" max="4947" width="12.42578125" bestFit="1" customWidth="1"/>
    <col min="4948" max="4948" width="7.85546875" bestFit="1" customWidth="1"/>
    <col min="4949" max="4949" width="10.85546875" bestFit="1" customWidth="1"/>
    <col min="4950" max="4950" width="7.85546875" bestFit="1" customWidth="1"/>
    <col min="4951" max="4951" width="10.85546875" bestFit="1" customWidth="1"/>
    <col min="4952" max="4952" width="7.85546875" bestFit="1" customWidth="1"/>
    <col min="4953" max="4953" width="10.85546875" bestFit="1" customWidth="1"/>
    <col min="4954" max="4954" width="7.85546875" bestFit="1" customWidth="1"/>
    <col min="4955" max="4955" width="10.85546875" bestFit="1" customWidth="1"/>
    <col min="4956" max="4956" width="7.85546875" bestFit="1" customWidth="1"/>
    <col min="4957" max="4957" width="10.85546875" bestFit="1" customWidth="1"/>
    <col min="4958" max="4958" width="7.85546875" bestFit="1" customWidth="1"/>
    <col min="4959" max="4959" width="10.85546875" bestFit="1" customWidth="1"/>
    <col min="4960" max="4960" width="7.85546875" bestFit="1" customWidth="1"/>
    <col min="4961" max="4962" width="10.85546875" bestFit="1" customWidth="1"/>
    <col min="4963" max="4963" width="13.5703125" bestFit="1" customWidth="1"/>
    <col min="4964" max="4964" width="9.85546875" bestFit="1" customWidth="1"/>
    <col min="4965" max="4965" width="12.42578125" bestFit="1" customWidth="1"/>
    <col min="4966" max="4966" width="7.85546875" bestFit="1" customWidth="1"/>
    <col min="4967" max="4967" width="10.85546875" bestFit="1" customWidth="1"/>
    <col min="4968" max="4968" width="7.85546875" bestFit="1" customWidth="1"/>
    <col min="4969" max="4969" width="10.85546875" bestFit="1" customWidth="1"/>
    <col min="4970" max="4970" width="7.85546875" bestFit="1" customWidth="1"/>
    <col min="4971" max="4971" width="10.85546875" bestFit="1" customWidth="1"/>
    <col min="4972" max="4972" width="7.85546875" bestFit="1" customWidth="1"/>
    <col min="4973" max="4973" width="10.85546875" bestFit="1" customWidth="1"/>
    <col min="4974" max="4974" width="7.85546875" bestFit="1" customWidth="1"/>
    <col min="4975" max="4975" width="10.85546875" bestFit="1" customWidth="1"/>
    <col min="4976" max="4976" width="7.85546875" bestFit="1" customWidth="1"/>
    <col min="4977" max="4977" width="10.85546875" bestFit="1" customWidth="1"/>
    <col min="4978" max="4978" width="7.85546875" bestFit="1" customWidth="1"/>
    <col min="4979" max="4980" width="10.85546875" bestFit="1" customWidth="1"/>
    <col min="4981" max="4981" width="13.5703125" bestFit="1" customWidth="1"/>
    <col min="4982" max="4982" width="10.85546875" bestFit="1" customWidth="1"/>
    <col min="4983" max="4983" width="13.5703125" bestFit="1" customWidth="1"/>
    <col min="4984" max="4984" width="7.85546875" bestFit="1" customWidth="1"/>
    <col min="4985" max="4985" width="10.85546875" bestFit="1" customWidth="1"/>
    <col min="4986" max="4986" width="7.85546875" bestFit="1" customWidth="1"/>
    <col min="4987" max="4987" width="10.85546875" bestFit="1" customWidth="1"/>
    <col min="4988" max="4988" width="7.85546875" bestFit="1" customWidth="1"/>
    <col min="4989" max="4989" width="10.85546875" bestFit="1" customWidth="1"/>
    <col min="4990" max="4990" width="7.85546875" bestFit="1" customWidth="1"/>
    <col min="4991" max="4991" width="10.85546875" bestFit="1" customWidth="1"/>
    <col min="4992" max="4992" width="9.85546875" bestFit="1" customWidth="1"/>
    <col min="4993" max="4993" width="12.42578125" bestFit="1" customWidth="1"/>
    <col min="4994" max="4994" width="7.85546875" bestFit="1" customWidth="1"/>
    <col min="4995" max="4995" width="10.85546875" bestFit="1" customWidth="1"/>
    <col min="4996" max="4996" width="7.85546875" bestFit="1" customWidth="1"/>
    <col min="4997" max="4997" width="10.85546875" bestFit="1" customWidth="1"/>
    <col min="4998" max="4998" width="7.85546875" bestFit="1" customWidth="1"/>
    <col min="4999" max="4999" width="10.85546875" bestFit="1" customWidth="1"/>
    <col min="5000" max="5000" width="9.85546875" bestFit="1" customWidth="1"/>
    <col min="5001" max="5001" width="12.42578125" bestFit="1" customWidth="1"/>
    <col min="5002" max="5002" width="7.85546875" bestFit="1" customWidth="1"/>
    <col min="5003" max="5003" width="10.85546875" bestFit="1" customWidth="1"/>
    <col min="5004" max="5004" width="7.85546875" bestFit="1" customWidth="1"/>
    <col min="5005" max="5005" width="10.85546875" bestFit="1" customWidth="1"/>
    <col min="5006" max="5006" width="7.85546875" bestFit="1" customWidth="1"/>
    <col min="5007" max="5007" width="10.85546875" bestFit="1" customWidth="1"/>
    <col min="5008" max="5008" width="7.85546875" bestFit="1" customWidth="1"/>
    <col min="5009" max="5010" width="10.85546875" bestFit="1" customWidth="1"/>
    <col min="5011" max="5011" width="13.5703125" bestFit="1" customWidth="1"/>
    <col min="5012" max="5012" width="7.85546875" bestFit="1" customWidth="1"/>
    <col min="5013" max="5013" width="10.85546875" bestFit="1" customWidth="1"/>
    <col min="5014" max="5014" width="7.85546875" bestFit="1" customWidth="1"/>
    <col min="5015" max="5015" width="10.85546875" bestFit="1" customWidth="1"/>
    <col min="5016" max="5016" width="7.85546875" bestFit="1" customWidth="1"/>
    <col min="5017" max="5017" width="10.85546875" bestFit="1" customWidth="1"/>
    <col min="5018" max="5018" width="7.85546875" bestFit="1" customWidth="1"/>
    <col min="5019" max="5020" width="10.85546875" bestFit="1" customWidth="1"/>
    <col min="5021" max="5021" width="13.5703125" bestFit="1" customWidth="1"/>
    <col min="5022" max="5022" width="7.85546875" bestFit="1" customWidth="1"/>
    <col min="5023" max="5024" width="10.85546875" bestFit="1" customWidth="1"/>
    <col min="5025" max="5025" width="13.5703125" bestFit="1" customWidth="1"/>
    <col min="5026" max="5026" width="7.85546875" bestFit="1" customWidth="1"/>
    <col min="5027" max="5027" width="10.85546875" bestFit="1" customWidth="1"/>
    <col min="5028" max="5028" width="7.85546875" bestFit="1" customWidth="1"/>
    <col min="5029" max="5029" width="10.85546875" bestFit="1" customWidth="1"/>
    <col min="5030" max="5030" width="7.85546875" bestFit="1" customWidth="1"/>
    <col min="5031" max="5032" width="10.85546875" bestFit="1" customWidth="1"/>
    <col min="5033" max="5033" width="13.5703125" bestFit="1" customWidth="1"/>
    <col min="5034" max="5035" width="7.85546875" bestFit="1" customWidth="1"/>
    <col min="5036" max="5036" width="10.85546875" bestFit="1" customWidth="1"/>
    <col min="5037" max="5037" width="7.85546875" bestFit="1" customWidth="1"/>
    <col min="5038" max="5038" width="10.85546875" bestFit="1" customWidth="1"/>
    <col min="5039" max="5039" width="7.85546875" bestFit="1" customWidth="1"/>
    <col min="5040" max="5040" width="10.85546875" bestFit="1" customWidth="1"/>
    <col min="5041" max="5041" width="7.85546875" bestFit="1" customWidth="1"/>
    <col min="5042" max="5042" width="10.85546875" bestFit="1" customWidth="1"/>
    <col min="5043" max="5043" width="7.85546875" bestFit="1" customWidth="1"/>
    <col min="5044" max="5044" width="10.85546875" bestFit="1" customWidth="1"/>
    <col min="5045" max="5045" width="7.85546875" bestFit="1" customWidth="1"/>
    <col min="5046" max="5046" width="10.85546875" bestFit="1" customWidth="1"/>
    <col min="5047" max="5047" width="7.85546875" bestFit="1" customWidth="1"/>
    <col min="5048" max="5049" width="10.85546875" bestFit="1" customWidth="1"/>
    <col min="5050" max="5050" width="13.5703125" bestFit="1" customWidth="1"/>
    <col min="5051" max="5051" width="7.85546875" bestFit="1" customWidth="1"/>
    <col min="5052" max="5052" width="10.85546875" bestFit="1" customWidth="1"/>
    <col min="5053" max="5053" width="7.85546875" bestFit="1" customWidth="1"/>
    <col min="5054" max="5054" width="10.85546875" bestFit="1" customWidth="1"/>
    <col min="5055" max="5055" width="7.85546875" bestFit="1" customWidth="1"/>
    <col min="5056" max="5056" width="10.85546875" bestFit="1" customWidth="1"/>
    <col min="5057" max="5057" width="7.85546875" bestFit="1" customWidth="1"/>
    <col min="5058" max="5058" width="10.85546875" bestFit="1" customWidth="1"/>
    <col min="5059" max="5059" width="7.85546875" bestFit="1" customWidth="1"/>
    <col min="5060" max="5060" width="10.85546875" bestFit="1" customWidth="1"/>
    <col min="5061" max="5061" width="7.85546875" bestFit="1" customWidth="1"/>
    <col min="5062" max="5062" width="10.85546875" bestFit="1" customWidth="1"/>
    <col min="5063" max="5063" width="7.85546875" bestFit="1" customWidth="1"/>
    <col min="5064" max="5065" width="10.85546875" bestFit="1" customWidth="1"/>
    <col min="5066" max="5066" width="13.5703125" bestFit="1" customWidth="1"/>
    <col min="5067" max="5067" width="7.85546875" bestFit="1" customWidth="1"/>
    <col min="5068" max="5068" width="10.85546875" bestFit="1" customWidth="1"/>
    <col min="5069" max="5069" width="7.85546875" bestFit="1" customWidth="1"/>
    <col min="5070" max="5070" width="10.85546875" bestFit="1" customWidth="1"/>
    <col min="5071" max="5071" width="9.85546875" bestFit="1" customWidth="1"/>
    <col min="5072" max="5072" width="12.42578125" bestFit="1" customWidth="1"/>
    <col min="5073" max="5073" width="10.85546875" bestFit="1" customWidth="1"/>
    <col min="5074" max="5074" width="13.5703125" bestFit="1" customWidth="1"/>
    <col min="5075" max="5075" width="7.85546875" bestFit="1" customWidth="1"/>
    <col min="5076" max="5077" width="10.85546875" bestFit="1" customWidth="1"/>
    <col min="5078" max="5078" width="13.5703125" bestFit="1" customWidth="1"/>
    <col min="5079" max="5079" width="7.85546875" bestFit="1" customWidth="1"/>
    <col min="5080" max="5080" width="10.85546875" bestFit="1" customWidth="1"/>
    <col min="5081" max="5081" width="7.85546875" bestFit="1" customWidth="1"/>
    <col min="5082" max="5082" width="10.85546875" bestFit="1" customWidth="1"/>
    <col min="5083" max="5083" width="7.85546875" bestFit="1" customWidth="1"/>
    <col min="5084" max="5084" width="10.85546875" bestFit="1" customWidth="1"/>
    <col min="5085" max="5085" width="7.85546875" bestFit="1" customWidth="1"/>
    <col min="5086" max="5086" width="10.85546875" bestFit="1" customWidth="1"/>
    <col min="5087" max="5087" width="7.85546875" bestFit="1" customWidth="1"/>
    <col min="5088" max="5089" width="10.85546875" bestFit="1" customWidth="1"/>
    <col min="5090" max="5090" width="13.5703125" bestFit="1" customWidth="1"/>
    <col min="5091" max="5091" width="7.85546875" bestFit="1" customWidth="1"/>
    <col min="5092" max="5092" width="10.85546875" bestFit="1" customWidth="1"/>
    <col min="5093" max="5093" width="7.85546875" bestFit="1" customWidth="1"/>
    <col min="5094" max="5094" width="10.85546875" bestFit="1" customWidth="1"/>
    <col min="5095" max="5095" width="7.85546875" bestFit="1" customWidth="1"/>
    <col min="5096" max="5097" width="10.85546875" bestFit="1" customWidth="1"/>
    <col min="5098" max="5098" width="13.5703125" bestFit="1" customWidth="1"/>
    <col min="5099" max="5099" width="7.85546875" bestFit="1" customWidth="1"/>
    <col min="5100" max="5100" width="10.85546875" bestFit="1" customWidth="1"/>
    <col min="5101" max="5101" width="7.85546875" bestFit="1" customWidth="1"/>
    <col min="5102" max="5102" width="10.85546875" bestFit="1" customWidth="1"/>
    <col min="5103" max="5103" width="7.85546875" bestFit="1" customWidth="1"/>
    <col min="5104" max="5104" width="10.85546875" bestFit="1" customWidth="1"/>
    <col min="5105" max="5105" width="7.85546875" bestFit="1" customWidth="1"/>
    <col min="5106" max="5106" width="10.85546875" bestFit="1" customWidth="1"/>
    <col min="5107" max="5107" width="7.85546875" bestFit="1" customWidth="1"/>
    <col min="5108" max="5108" width="10.85546875" bestFit="1" customWidth="1"/>
    <col min="5109" max="5109" width="7.85546875" bestFit="1" customWidth="1"/>
    <col min="5110" max="5110" width="10.85546875" bestFit="1" customWidth="1"/>
    <col min="5111" max="5111" width="7.85546875" bestFit="1" customWidth="1"/>
    <col min="5112" max="5112" width="10.85546875" bestFit="1" customWidth="1"/>
    <col min="5113" max="5113" width="7.85546875" bestFit="1" customWidth="1"/>
    <col min="5114" max="5114" width="10.85546875" bestFit="1" customWidth="1"/>
    <col min="5115" max="5115" width="7.85546875" bestFit="1" customWidth="1"/>
    <col min="5116" max="5116" width="10.85546875" bestFit="1" customWidth="1"/>
    <col min="5117" max="5117" width="9.85546875" bestFit="1" customWidth="1"/>
    <col min="5118" max="5118" width="12.42578125" bestFit="1" customWidth="1"/>
    <col min="5119" max="5119" width="7.85546875" bestFit="1" customWidth="1"/>
    <col min="5120" max="5120" width="10.85546875" bestFit="1" customWidth="1"/>
    <col min="5121" max="5121" width="7.85546875" bestFit="1" customWidth="1"/>
    <col min="5122" max="5123" width="10.85546875" bestFit="1" customWidth="1"/>
    <col min="5124" max="5124" width="13.5703125" bestFit="1" customWidth="1"/>
    <col min="5125" max="5125" width="9.85546875" bestFit="1" customWidth="1"/>
    <col min="5126" max="5126" width="12.42578125" bestFit="1" customWidth="1"/>
    <col min="5127" max="5127" width="7.85546875" bestFit="1" customWidth="1"/>
    <col min="5128" max="5128" width="10.85546875" bestFit="1" customWidth="1"/>
    <col min="5129" max="5129" width="7.85546875" bestFit="1" customWidth="1"/>
    <col min="5130" max="5130" width="10.85546875" bestFit="1" customWidth="1"/>
    <col min="5131" max="5131" width="7.85546875" bestFit="1" customWidth="1"/>
    <col min="5132" max="5132" width="10.85546875" bestFit="1" customWidth="1"/>
    <col min="5133" max="5133" width="7.85546875" bestFit="1" customWidth="1"/>
    <col min="5134" max="5134" width="10.85546875" bestFit="1" customWidth="1"/>
    <col min="5135" max="5135" width="7.85546875" bestFit="1" customWidth="1"/>
    <col min="5136" max="5136" width="10.85546875" bestFit="1" customWidth="1"/>
    <col min="5137" max="5137" width="7.85546875" bestFit="1" customWidth="1"/>
    <col min="5138" max="5138" width="10.85546875" bestFit="1" customWidth="1"/>
    <col min="5139" max="5139" width="7.85546875" bestFit="1" customWidth="1"/>
    <col min="5140" max="5140" width="10.85546875" bestFit="1" customWidth="1"/>
    <col min="5141" max="5141" width="7.85546875" bestFit="1" customWidth="1"/>
    <col min="5142" max="5142" width="10.85546875" bestFit="1" customWidth="1"/>
    <col min="5143" max="5143" width="9.85546875" bestFit="1" customWidth="1"/>
    <col min="5144" max="5144" width="12.42578125" bestFit="1" customWidth="1"/>
    <col min="5145" max="5145" width="10.85546875" bestFit="1" customWidth="1"/>
    <col min="5146" max="5146" width="13.5703125" bestFit="1" customWidth="1"/>
    <col min="5147" max="5147" width="10.85546875" bestFit="1" customWidth="1"/>
    <col min="5148" max="5148" width="13.5703125" bestFit="1" customWidth="1"/>
    <col min="5149" max="5149" width="7.85546875" bestFit="1" customWidth="1"/>
    <col min="5150" max="5150" width="10.85546875" bestFit="1" customWidth="1"/>
    <col min="5151" max="5151" width="7.85546875" bestFit="1" customWidth="1"/>
    <col min="5152" max="5153" width="10.85546875" bestFit="1" customWidth="1"/>
    <col min="5154" max="5154" width="13.5703125" bestFit="1" customWidth="1"/>
    <col min="5155" max="5155" width="9.85546875" bestFit="1" customWidth="1"/>
    <col min="5156" max="5156" width="12.42578125" bestFit="1" customWidth="1"/>
    <col min="5157" max="5157" width="7.85546875" bestFit="1" customWidth="1"/>
    <col min="5158" max="5158" width="10.85546875" bestFit="1" customWidth="1"/>
    <col min="5159" max="5159" width="7.85546875" bestFit="1" customWidth="1"/>
    <col min="5160" max="5160" width="10.85546875" bestFit="1" customWidth="1"/>
    <col min="5161" max="5161" width="7.85546875" bestFit="1" customWidth="1"/>
    <col min="5162" max="5162" width="10.85546875" bestFit="1" customWidth="1"/>
    <col min="5163" max="5163" width="7.85546875" bestFit="1" customWidth="1"/>
    <col min="5164" max="5164" width="10.85546875" bestFit="1" customWidth="1"/>
    <col min="5165" max="5165" width="7.85546875" bestFit="1" customWidth="1"/>
    <col min="5166" max="5166" width="10.85546875" bestFit="1" customWidth="1"/>
    <col min="5167" max="5167" width="7.85546875" bestFit="1" customWidth="1"/>
    <col min="5168" max="5168" width="10.85546875" bestFit="1" customWidth="1"/>
    <col min="5169" max="5169" width="7.85546875" bestFit="1" customWidth="1"/>
    <col min="5170" max="5171" width="10.85546875" bestFit="1" customWidth="1"/>
    <col min="5172" max="5172" width="13.5703125" bestFit="1" customWidth="1"/>
    <col min="5173" max="5173" width="7.85546875" bestFit="1" customWidth="1"/>
    <col min="5174" max="5175" width="10.85546875" bestFit="1" customWidth="1"/>
    <col min="5176" max="5176" width="13.5703125" bestFit="1" customWidth="1"/>
    <col min="5177" max="5177" width="7.85546875" bestFit="1" customWidth="1"/>
    <col min="5178" max="5178" width="10.85546875" bestFit="1" customWidth="1"/>
    <col min="5179" max="5179" width="7.85546875" bestFit="1" customWidth="1"/>
    <col min="5180" max="5180" width="10.85546875" bestFit="1" customWidth="1"/>
    <col min="5181" max="5181" width="7.85546875" bestFit="1" customWidth="1"/>
    <col min="5182" max="5182" width="10.85546875" bestFit="1" customWidth="1"/>
    <col min="5183" max="5183" width="7.85546875" bestFit="1" customWidth="1"/>
    <col min="5184" max="5185" width="10.85546875" bestFit="1" customWidth="1"/>
    <col min="5186" max="5186" width="13.5703125" bestFit="1" customWidth="1"/>
    <col min="5187" max="5187" width="7.85546875" bestFit="1" customWidth="1"/>
    <col min="5188" max="5188" width="10.85546875" bestFit="1" customWidth="1"/>
    <col min="5189" max="5189" width="7.85546875" bestFit="1" customWidth="1"/>
    <col min="5190" max="5190" width="10.85546875" bestFit="1" customWidth="1"/>
    <col min="5191" max="5191" width="7.85546875" bestFit="1" customWidth="1"/>
    <col min="5192" max="5193" width="10.85546875" bestFit="1" customWidth="1"/>
    <col min="5194" max="5194" width="13.5703125" bestFit="1" customWidth="1"/>
    <col min="5195" max="5195" width="10.85546875" bestFit="1" customWidth="1"/>
    <col min="5196" max="5196" width="13.5703125" bestFit="1" customWidth="1"/>
    <col min="5197" max="5197" width="7.85546875" bestFit="1" customWidth="1"/>
    <col min="5198" max="5199" width="10.85546875" bestFit="1" customWidth="1"/>
    <col min="5200" max="5200" width="13.5703125" bestFit="1" customWidth="1"/>
    <col min="5201" max="5201" width="7.85546875" bestFit="1" customWidth="1"/>
    <col min="5202" max="5202" width="10.85546875" bestFit="1" customWidth="1"/>
    <col min="5203" max="5203" width="7.85546875" bestFit="1" customWidth="1"/>
    <col min="5204" max="5204" width="10.85546875" bestFit="1" customWidth="1"/>
    <col min="5205" max="5205" width="7.85546875" bestFit="1" customWidth="1"/>
    <col min="5206" max="5206" width="10.85546875" bestFit="1" customWidth="1"/>
    <col min="5207" max="5207" width="7.85546875" bestFit="1" customWidth="1"/>
    <col min="5208" max="5208" width="10.85546875" bestFit="1" customWidth="1"/>
    <col min="5209" max="5209" width="7.85546875" bestFit="1" customWidth="1"/>
    <col min="5210" max="5210" width="10.85546875" bestFit="1" customWidth="1"/>
    <col min="5211" max="5211" width="7.85546875" bestFit="1" customWidth="1"/>
    <col min="5212" max="5212" width="10.85546875" bestFit="1" customWidth="1"/>
    <col min="5213" max="5213" width="7.85546875" bestFit="1" customWidth="1"/>
    <col min="5214" max="5214" width="10.85546875" bestFit="1" customWidth="1"/>
    <col min="5215" max="5215" width="7.85546875" bestFit="1" customWidth="1"/>
    <col min="5216" max="5216" width="10.85546875" bestFit="1" customWidth="1"/>
    <col min="5217" max="5217" width="7.85546875" bestFit="1" customWidth="1"/>
    <col min="5218" max="5218" width="10.85546875" bestFit="1" customWidth="1"/>
    <col min="5219" max="5219" width="7.85546875" bestFit="1" customWidth="1"/>
    <col min="5220" max="5220" width="10.85546875" bestFit="1" customWidth="1"/>
    <col min="5221" max="5221" width="7.85546875" bestFit="1" customWidth="1"/>
    <col min="5222" max="5222" width="10.85546875" bestFit="1" customWidth="1"/>
    <col min="5223" max="5223" width="7.85546875" bestFit="1" customWidth="1"/>
    <col min="5224" max="5225" width="10.85546875" bestFit="1" customWidth="1"/>
    <col min="5226" max="5226" width="13.5703125" bestFit="1" customWidth="1"/>
    <col min="5227" max="5227" width="7.85546875" bestFit="1" customWidth="1"/>
    <col min="5228" max="5228" width="10.85546875" bestFit="1" customWidth="1"/>
    <col min="5229" max="5229" width="7.85546875" bestFit="1" customWidth="1"/>
    <col min="5230" max="5230" width="10.85546875" bestFit="1" customWidth="1"/>
    <col min="5231" max="5231" width="7.85546875" bestFit="1" customWidth="1"/>
    <col min="5232" max="5232" width="10.85546875" bestFit="1" customWidth="1"/>
    <col min="5233" max="5233" width="7.85546875" bestFit="1" customWidth="1"/>
    <col min="5234" max="5234" width="10.85546875" bestFit="1" customWidth="1"/>
    <col min="5235" max="5235" width="7.85546875" bestFit="1" customWidth="1"/>
    <col min="5236" max="5236" width="10.85546875" bestFit="1" customWidth="1"/>
    <col min="5237" max="5237" width="7.85546875" bestFit="1" customWidth="1"/>
    <col min="5238" max="5238" width="10.85546875" bestFit="1" customWidth="1"/>
    <col min="5239" max="5239" width="7.85546875" bestFit="1" customWidth="1"/>
    <col min="5240" max="5240" width="10.85546875" bestFit="1" customWidth="1"/>
    <col min="5241" max="5241" width="7.85546875" bestFit="1" customWidth="1"/>
    <col min="5242" max="5242" width="10.85546875" bestFit="1" customWidth="1"/>
    <col min="5243" max="5243" width="7.85546875" bestFit="1" customWidth="1"/>
    <col min="5244" max="5244" width="10.85546875" bestFit="1" customWidth="1"/>
    <col min="5245" max="5245" width="7.85546875" bestFit="1" customWidth="1"/>
    <col min="5246" max="5246" width="10.85546875" bestFit="1" customWidth="1"/>
    <col min="5247" max="5247" width="7.85546875" bestFit="1" customWidth="1"/>
    <col min="5248" max="5248" width="10.85546875" bestFit="1" customWidth="1"/>
    <col min="5249" max="5249" width="7.85546875" bestFit="1" customWidth="1"/>
    <col min="5250" max="5250" width="10.85546875" bestFit="1" customWidth="1"/>
    <col min="5251" max="5251" width="7.85546875" bestFit="1" customWidth="1"/>
    <col min="5252" max="5252" width="10.85546875" bestFit="1" customWidth="1"/>
    <col min="5253" max="5253" width="7.85546875" bestFit="1" customWidth="1"/>
    <col min="5254" max="5254" width="10.85546875" bestFit="1" customWidth="1"/>
    <col min="5255" max="5255" width="7.85546875" bestFit="1" customWidth="1"/>
    <col min="5256" max="5256" width="10.85546875" bestFit="1" customWidth="1"/>
    <col min="5257" max="5257" width="7.85546875" bestFit="1" customWidth="1"/>
    <col min="5258" max="5258" width="10.85546875" bestFit="1" customWidth="1"/>
    <col min="5259" max="5259" width="7.85546875" bestFit="1" customWidth="1"/>
    <col min="5260" max="5260" width="10.85546875" bestFit="1" customWidth="1"/>
    <col min="5261" max="5261" width="9.85546875" bestFit="1" customWidth="1"/>
    <col min="5262" max="5262" width="12.42578125" bestFit="1" customWidth="1"/>
    <col min="5263" max="5263" width="7.85546875" bestFit="1" customWidth="1"/>
    <col min="5264" max="5264" width="10.85546875" bestFit="1" customWidth="1"/>
    <col min="5265" max="5265" width="7.85546875" bestFit="1" customWidth="1"/>
    <col min="5266" max="5266" width="10.85546875" bestFit="1" customWidth="1"/>
    <col min="5267" max="5267" width="7.85546875" bestFit="1" customWidth="1"/>
    <col min="5268" max="5269" width="10.85546875" bestFit="1" customWidth="1"/>
    <col min="5270" max="5270" width="13.5703125" bestFit="1" customWidth="1"/>
    <col min="5271" max="5271" width="7.85546875" bestFit="1" customWidth="1"/>
    <col min="5272" max="5272" width="10.85546875" bestFit="1" customWidth="1"/>
    <col min="5273" max="5273" width="7.85546875" bestFit="1" customWidth="1"/>
    <col min="5274" max="5275" width="10.85546875" bestFit="1" customWidth="1"/>
    <col min="5276" max="5276" width="13.5703125" bestFit="1" customWidth="1"/>
    <col min="5277" max="5277" width="7.85546875" bestFit="1" customWidth="1"/>
    <col min="5278" max="5278" width="10.85546875" bestFit="1" customWidth="1"/>
    <col min="5279" max="5279" width="7.85546875" bestFit="1" customWidth="1"/>
    <col min="5280" max="5280" width="10.85546875" bestFit="1" customWidth="1"/>
    <col min="5281" max="5281" width="7.85546875" bestFit="1" customWidth="1"/>
    <col min="5282" max="5282" width="10.85546875" bestFit="1" customWidth="1"/>
    <col min="5283" max="5283" width="7.85546875" bestFit="1" customWidth="1"/>
    <col min="5284" max="5285" width="10.85546875" bestFit="1" customWidth="1"/>
    <col min="5286" max="5286" width="13.5703125" bestFit="1" customWidth="1"/>
    <col min="5287" max="5287" width="7.85546875" bestFit="1" customWidth="1"/>
    <col min="5288" max="5288" width="10.85546875" bestFit="1" customWidth="1"/>
    <col min="5289" max="5289" width="7.85546875" bestFit="1" customWidth="1"/>
    <col min="5290" max="5290" width="10.85546875" bestFit="1" customWidth="1"/>
    <col min="5291" max="5291" width="7.85546875" bestFit="1" customWidth="1"/>
    <col min="5292" max="5292" width="10.85546875" bestFit="1" customWidth="1"/>
    <col min="5293" max="5293" width="7.85546875" bestFit="1" customWidth="1"/>
    <col min="5294" max="5294" width="10.85546875" bestFit="1" customWidth="1"/>
    <col min="5295" max="5295" width="7.85546875" bestFit="1" customWidth="1"/>
    <col min="5296" max="5296" width="10.85546875" bestFit="1" customWidth="1"/>
    <col min="5297" max="5297" width="7.85546875" bestFit="1" customWidth="1"/>
    <col min="5298" max="5298" width="10.85546875" bestFit="1" customWidth="1"/>
    <col min="5299" max="5299" width="7.85546875" bestFit="1" customWidth="1"/>
    <col min="5300" max="5301" width="10.85546875" bestFit="1" customWidth="1"/>
    <col min="5302" max="5302" width="13.5703125" bestFit="1" customWidth="1"/>
    <col min="5303" max="5303" width="7.85546875" bestFit="1" customWidth="1"/>
    <col min="5304" max="5304" width="10.85546875" bestFit="1" customWidth="1"/>
    <col min="5305" max="5305" width="7.85546875" bestFit="1" customWidth="1"/>
    <col min="5306" max="5306" width="10.85546875" bestFit="1" customWidth="1"/>
    <col min="5307" max="5307" width="7.85546875" bestFit="1" customWidth="1"/>
    <col min="5308" max="5308" width="10.85546875" bestFit="1" customWidth="1"/>
    <col min="5309" max="5309" width="7.85546875" bestFit="1" customWidth="1"/>
    <col min="5310" max="5310" width="10.85546875" bestFit="1" customWidth="1"/>
    <col min="5311" max="5311" width="7.85546875" bestFit="1" customWidth="1"/>
    <col min="5312" max="5312" width="10.85546875" bestFit="1" customWidth="1"/>
    <col min="5313" max="5313" width="7.85546875" bestFit="1" customWidth="1"/>
    <col min="5314" max="5315" width="10.85546875" bestFit="1" customWidth="1"/>
    <col min="5316" max="5316" width="13.5703125" bestFit="1" customWidth="1"/>
    <col min="5317" max="5317" width="7.85546875" bestFit="1" customWidth="1"/>
    <col min="5318" max="5318" width="10.85546875" bestFit="1" customWidth="1"/>
    <col min="5319" max="5319" width="7.85546875" bestFit="1" customWidth="1"/>
    <col min="5320" max="5320" width="10.85546875" bestFit="1" customWidth="1"/>
    <col min="5321" max="5321" width="7.85546875" bestFit="1" customWidth="1"/>
    <col min="5322" max="5323" width="10.85546875" bestFit="1" customWidth="1"/>
    <col min="5324" max="5324" width="13.5703125" bestFit="1" customWidth="1"/>
    <col min="5325" max="5325" width="9.85546875" bestFit="1" customWidth="1"/>
    <col min="5326" max="5326" width="12.42578125" bestFit="1" customWidth="1"/>
    <col min="5327" max="5327" width="10.85546875" bestFit="1" customWidth="1"/>
    <col min="5328" max="5328" width="13.5703125" bestFit="1" customWidth="1"/>
    <col min="5329" max="5329" width="7.85546875" bestFit="1" customWidth="1"/>
    <col min="5330" max="5330" width="10.85546875" bestFit="1" customWidth="1"/>
    <col min="5331" max="5331" width="7.85546875" bestFit="1" customWidth="1"/>
    <col min="5332" max="5332" width="10.85546875" bestFit="1" customWidth="1"/>
    <col min="5333" max="5333" width="7.85546875" bestFit="1" customWidth="1"/>
    <col min="5334" max="5334" width="10.85546875" bestFit="1" customWidth="1"/>
    <col min="5335" max="5335" width="7.85546875" bestFit="1" customWidth="1"/>
    <col min="5336" max="5336" width="10.85546875" bestFit="1" customWidth="1"/>
    <col min="5337" max="5337" width="7.85546875" bestFit="1" customWidth="1"/>
    <col min="5338" max="5338" width="10.85546875" bestFit="1" customWidth="1"/>
    <col min="5339" max="5339" width="7.85546875" bestFit="1" customWidth="1"/>
    <col min="5340" max="5340" width="10.85546875" bestFit="1" customWidth="1"/>
    <col min="5341" max="5341" width="7.85546875" bestFit="1" customWidth="1"/>
    <col min="5342" max="5342" width="10.85546875" bestFit="1" customWidth="1"/>
    <col min="5343" max="5343" width="7.85546875" bestFit="1" customWidth="1"/>
    <col min="5344" max="5344" width="10.85546875" bestFit="1" customWidth="1"/>
    <col min="5345" max="5345" width="7.85546875" bestFit="1" customWidth="1"/>
    <col min="5346" max="5346" width="10.85546875" bestFit="1" customWidth="1"/>
    <col min="5347" max="5347" width="7.85546875" bestFit="1" customWidth="1"/>
    <col min="5348" max="5348" width="10.85546875" bestFit="1" customWidth="1"/>
    <col min="5349" max="5349" width="7.85546875" bestFit="1" customWidth="1"/>
    <col min="5350" max="5351" width="10.85546875" bestFit="1" customWidth="1"/>
    <col min="5352" max="5352" width="13.5703125" bestFit="1" customWidth="1"/>
    <col min="5353" max="5353" width="7.85546875" bestFit="1" customWidth="1"/>
    <col min="5354" max="5354" width="10.85546875" bestFit="1" customWidth="1"/>
    <col min="5355" max="5355" width="9.85546875" bestFit="1" customWidth="1"/>
    <col min="5356" max="5356" width="12.42578125" bestFit="1" customWidth="1"/>
    <col min="5357" max="5357" width="10.85546875" bestFit="1" customWidth="1"/>
    <col min="5358" max="5358" width="13.5703125" bestFit="1" customWidth="1"/>
    <col min="5359" max="5359" width="7.85546875" bestFit="1" customWidth="1"/>
    <col min="5360" max="5360" width="10.85546875" bestFit="1" customWidth="1"/>
    <col min="5361" max="5361" width="7.85546875" bestFit="1" customWidth="1"/>
    <col min="5362" max="5363" width="10.85546875" bestFit="1" customWidth="1"/>
    <col min="5364" max="5364" width="13.5703125" bestFit="1" customWidth="1"/>
    <col min="5365" max="5365" width="7.85546875" bestFit="1" customWidth="1"/>
    <col min="5366" max="5366" width="10.85546875" bestFit="1" customWidth="1"/>
    <col min="5367" max="5367" width="7.85546875" bestFit="1" customWidth="1"/>
    <col min="5368" max="5368" width="10.85546875" bestFit="1" customWidth="1"/>
    <col min="5369" max="5369" width="7.85546875" bestFit="1" customWidth="1"/>
    <col min="5370" max="5370" width="10.85546875" bestFit="1" customWidth="1"/>
    <col min="5371" max="5371" width="7.85546875" bestFit="1" customWidth="1"/>
    <col min="5372" max="5372" width="10.85546875" bestFit="1" customWidth="1"/>
    <col min="5373" max="5373" width="7.85546875" bestFit="1" customWidth="1"/>
    <col min="5374" max="5374" width="10.85546875" bestFit="1" customWidth="1"/>
    <col min="5375" max="5375" width="7.85546875" bestFit="1" customWidth="1"/>
    <col min="5376" max="5376" width="10.85546875" bestFit="1" customWidth="1"/>
    <col min="5377" max="5377" width="7.85546875" bestFit="1" customWidth="1"/>
    <col min="5378" max="5378" width="10.85546875" bestFit="1" customWidth="1"/>
    <col min="5379" max="5379" width="7.85546875" bestFit="1" customWidth="1"/>
    <col min="5380" max="5380" width="10.85546875" bestFit="1" customWidth="1"/>
    <col min="5381" max="5381" width="7.85546875" bestFit="1" customWidth="1"/>
    <col min="5382" max="5382" width="10.85546875" bestFit="1" customWidth="1"/>
    <col min="5383" max="5383" width="7.85546875" bestFit="1" customWidth="1"/>
    <col min="5384" max="5384" width="10.85546875" bestFit="1" customWidth="1"/>
    <col min="5385" max="5385" width="7.85546875" bestFit="1" customWidth="1"/>
    <col min="5386" max="5386" width="10.85546875" bestFit="1" customWidth="1"/>
    <col min="5387" max="5387" width="7.85546875" bestFit="1" customWidth="1"/>
    <col min="5388" max="5388" width="10.85546875" bestFit="1" customWidth="1"/>
    <col min="5389" max="5389" width="7.85546875" bestFit="1" customWidth="1"/>
    <col min="5390" max="5391" width="10.85546875" bestFit="1" customWidth="1"/>
    <col min="5392" max="5392" width="13.5703125" bestFit="1" customWidth="1"/>
    <col min="5393" max="5393" width="10.85546875" bestFit="1" customWidth="1"/>
    <col min="5394" max="5394" width="13.5703125" bestFit="1" customWidth="1"/>
    <col min="5395" max="5395" width="7.85546875" bestFit="1" customWidth="1"/>
    <col min="5396" max="5396" width="10.85546875" bestFit="1" customWidth="1"/>
    <col min="5397" max="5397" width="7.85546875" bestFit="1" customWidth="1"/>
    <col min="5398" max="5398" width="10.85546875" bestFit="1" customWidth="1"/>
    <col min="5399" max="5399" width="7.85546875" bestFit="1" customWidth="1"/>
    <col min="5400" max="5400" width="10.85546875" bestFit="1" customWidth="1"/>
    <col min="5401" max="5401" width="7.85546875" bestFit="1" customWidth="1"/>
    <col min="5402" max="5402" width="10.85546875" bestFit="1" customWidth="1"/>
    <col min="5403" max="5403" width="7.85546875" bestFit="1" customWidth="1"/>
    <col min="5404" max="5404" width="10.85546875" bestFit="1" customWidth="1"/>
    <col min="5405" max="5405" width="7.85546875" bestFit="1" customWidth="1"/>
    <col min="5406" max="5407" width="10.85546875" bestFit="1" customWidth="1"/>
    <col min="5408" max="5408" width="13.5703125" bestFit="1" customWidth="1"/>
    <col min="5409" max="5409" width="7.85546875" bestFit="1" customWidth="1"/>
    <col min="5410" max="5410" width="10.85546875" bestFit="1" customWidth="1"/>
    <col min="5411" max="5411" width="7.85546875" bestFit="1" customWidth="1"/>
    <col min="5412" max="5412" width="10.85546875" bestFit="1" customWidth="1"/>
    <col min="5413" max="5413" width="7.85546875" bestFit="1" customWidth="1"/>
    <col min="5414" max="5414" width="10.85546875" bestFit="1" customWidth="1"/>
    <col min="5415" max="5415" width="7.85546875" bestFit="1" customWidth="1"/>
    <col min="5416" max="5416" width="10.85546875" bestFit="1" customWidth="1"/>
    <col min="5417" max="5417" width="7.85546875" bestFit="1" customWidth="1"/>
    <col min="5418" max="5418" width="10.85546875" bestFit="1" customWidth="1"/>
    <col min="5419" max="5419" width="9.85546875" bestFit="1" customWidth="1"/>
    <col min="5420" max="5420" width="12.42578125" bestFit="1" customWidth="1"/>
    <col min="5421" max="5421" width="9.85546875" bestFit="1" customWidth="1"/>
    <col min="5422" max="5422" width="12.42578125" bestFit="1" customWidth="1"/>
    <col min="5423" max="5423" width="7.85546875" bestFit="1" customWidth="1"/>
    <col min="5424" max="5424" width="10.85546875" bestFit="1" customWidth="1"/>
    <col min="5425" max="5425" width="7.85546875" bestFit="1" customWidth="1"/>
    <col min="5426" max="5426" width="10.85546875" bestFit="1" customWidth="1"/>
    <col min="5427" max="5427" width="7.85546875" bestFit="1" customWidth="1"/>
    <col min="5428" max="5428" width="10.85546875" bestFit="1" customWidth="1"/>
    <col min="5429" max="5429" width="7.85546875" bestFit="1" customWidth="1"/>
    <col min="5430" max="5430" width="10.85546875" bestFit="1" customWidth="1"/>
    <col min="5431" max="5431" width="7.85546875" bestFit="1" customWidth="1"/>
    <col min="5432" max="5432" width="10.85546875" bestFit="1" customWidth="1"/>
    <col min="5433" max="5433" width="7.85546875" bestFit="1" customWidth="1"/>
    <col min="5434" max="5434" width="10.85546875" bestFit="1" customWidth="1"/>
    <col min="5435" max="5435" width="7.85546875" bestFit="1" customWidth="1"/>
    <col min="5436" max="5436" width="10.85546875" bestFit="1" customWidth="1"/>
    <col min="5437" max="5437" width="7.85546875" bestFit="1" customWidth="1"/>
    <col min="5438" max="5438" width="10.85546875" bestFit="1" customWidth="1"/>
    <col min="5439" max="5439" width="7.85546875" bestFit="1" customWidth="1"/>
    <col min="5440" max="5440" width="10.85546875" bestFit="1" customWidth="1"/>
    <col min="5441" max="5441" width="7.85546875" bestFit="1" customWidth="1"/>
    <col min="5442" max="5442" width="10.85546875" bestFit="1" customWidth="1"/>
    <col min="5443" max="5443" width="7.85546875" bestFit="1" customWidth="1"/>
    <col min="5444" max="5445" width="10.85546875" bestFit="1" customWidth="1"/>
    <col min="5446" max="5446" width="13.5703125" bestFit="1" customWidth="1"/>
    <col min="5447" max="5447" width="7.85546875" bestFit="1" customWidth="1"/>
    <col min="5448" max="5448" width="10.85546875" bestFit="1" customWidth="1"/>
    <col min="5449" max="5449" width="7.85546875" bestFit="1" customWidth="1"/>
    <col min="5450" max="5451" width="10.85546875" bestFit="1" customWidth="1"/>
    <col min="5452" max="5452" width="13.5703125" bestFit="1" customWidth="1"/>
    <col min="5453" max="5453" width="7.85546875" bestFit="1" customWidth="1"/>
    <col min="5454" max="5454" width="10.85546875" bestFit="1" customWidth="1"/>
    <col min="5455" max="5455" width="7.85546875" bestFit="1" customWidth="1"/>
    <col min="5456" max="5456" width="10.85546875" bestFit="1" customWidth="1"/>
    <col min="5457" max="5457" width="7.85546875" bestFit="1" customWidth="1"/>
    <col min="5458" max="5458" width="10.85546875" bestFit="1" customWidth="1"/>
    <col min="5459" max="5459" width="7.85546875" bestFit="1" customWidth="1"/>
    <col min="5460" max="5460" width="10.85546875" bestFit="1" customWidth="1"/>
    <col min="5461" max="5461" width="7.85546875" bestFit="1" customWidth="1"/>
    <col min="5462" max="5462" width="10.85546875" bestFit="1" customWidth="1"/>
    <col min="5463" max="5463" width="7.85546875" bestFit="1" customWidth="1"/>
    <col min="5464" max="5464" width="10.85546875" bestFit="1" customWidth="1"/>
    <col min="5465" max="5465" width="9.85546875" bestFit="1" customWidth="1"/>
    <col min="5466" max="5466" width="12.42578125" bestFit="1" customWidth="1"/>
    <col min="5467" max="5467" width="10.85546875" bestFit="1" customWidth="1"/>
    <col min="5468" max="5468" width="13.5703125" bestFit="1" customWidth="1"/>
    <col min="5469" max="5469" width="7.85546875" bestFit="1" customWidth="1"/>
    <col min="5470" max="5471" width="10.85546875" bestFit="1" customWidth="1"/>
    <col min="5472" max="5472" width="13.5703125" bestFit="1" customWidth="1"/>
    <col min="5473" max="5473" width="7.85546875" bestFit="1" customWidth="1"/>
    <col min="5474" max="5474" width="10.85546875" bestFit="1" customWidth="1"/>
    <col min="5475" max="5475" width="7.85546875" bestFit="1" customWidth="1"/>
    <col min="5476" max="5476" width="10.85546875" bestFit="1" customWidth="1"/>
    <col min="5477" max="5477" width="7.85546875" bestFit="1" customWidth="1"/>
    <col min="5478" max="5478" width="10.85546875" bestFit="1" customWidth="1"/>
    <col min="5479" max="5479" width="7.85546875" bestFit="1" customWidth="1"/>
    <col min="5480" max="5480" width="10.85546875" bestFit="1" customWidth="1"/>
    <col min="5481" max="5481" width="7.85546875" bestFit="1" customWidth="1"/>
    <col min="5482" max="5482" width="10.85546875" bestFit="1" customWidth="1"/>
    <col min="5483" max="5483" width="7.85546875" bestFit="1" customWidth="1"/>
    <col min="5484" max="5484" width="10.85546875" bestFit="1" customWidth="1"/>
    <col min="5485" max="5485" width="9.85546875" bestFit="1" customWidth="1"/>
    <col min="5486" max="5486" width="12.42578125" bestFit="1" customWidth="1"/>
    <col min="5487" max="5487" width="7.85546875" bestFit="1" customWidth="1"/>
    <col min="5488" max="5488" width="10.85546875" bestFit="1" customWidth="1"/>
    <col min="5489" max="5489" width="7.85546875" bestFit="1" customWidth="1"/>
    <col min="5490" max="5491" width="10.85546875" bestFit="1" customWidth="1"/>
    <col min="5492" max="5492" width="13.5703125" bestFit="1" customWidth="1"/>
    <col min="5493" max="5493" width="7.85546875" bestFit="1" customWidth="1"/>
    <col min="5494" max="5494" width="10.85546875" bestFit="1" customWidth="1"/>
    <col min="5495" max="5495" width="7.85546875" bestFit="1" customWidth="1"/>
    <col min="5496" max="5497" width="10.85546875" bestFit="1" customWidth="1"/>
    <col min="5498" max="5498" width="13.5703125" bestFit="1" customWidth="1"/>
    <col min="5499" max="5499" width="10.85546875" bestFit="1" customWidth="1"/>
    <col min="5500" max="5500" width="13.5703125" bestFit="1" customWidth="1"/>
    <col min="5501" max="5501" width="7.85546875" bestFit="1" customWidth="1"/>
    <col min="5502" max="5502" width="10.85546875" bestFit="1" customWidth="1"/>
    <col min="5503" max="5503" width="9.85546875" bestFit="1" customWidth="1"/>
    <col min="5504" max="5504" width="12.42578125" bestFit="1" customWidth="1"/>
    <col min="5505" max="5505" width="7.85546875" bestFit="1" customWidth="1"/>
    <col min="5506" max="5507" width="10.85546875" bestFit="1" customWidth="1"/>
    <col min="5508" max="5508" width="13.5703125" bestFit="1" customWidth="1"/>
    <col min="5509" max="5509" width="10.85546875" bestFit="1" customWidth="1"/>
    <col min="5510" max="5510" width="13.5703125" bestFit="1" customWidth="1"/>
    <col min="5511" max="5511" width="10.85546875" bestFit="1" customWidth="1"/>
    <col min="5512" max="5512" width="13.5703125" bestFit="1" customWidth="1"/>
    <col min="5513" max="5513" width="10.85546875" bestFit="1" customWidth="1"/>
    <col min="5514" max="5514" width="13.5703125" bestFit="1" customWidth="1"/>
    <col min="5515" max="5515" width="7.85546875" bestFit="1" customWidth="1"/>
    <col min="5516" max="5517" width="10.85546875" bestFit="1" customWidth="1"/>
    <col min="5518" max="5518" width="13.5703125" bestFit="1" customWidth="1"/>
    <col min="5519" max="5519" width="7.85546875" bestFit="1" customWidth="1"/>
    <col min="5520" max="5520" width="10.85546875" bestFit="1" customWidth="1"/>
    <col min="5521" max="5521" width="7.85546875" bestFit="1" customWidth="1"/>
    <col min="5522" max="5522" width="10.85546875" bestFit="1" customWidth="1"/>
    <col min="5523" max="5523" width="9.85546875" bestFit="1" customWidth="1"/>
    <col min="5524" max="5524" width="12.42578125" bestFit="1" customWidth="1"/>
    <col min="5525" max="5525" width="7.85546875" bestFit="1" customWidth="1"/>
    <col min="5526" max="5526" width="10.85546875" bestFit="1" customWidth="1"/>
    <col min="5527" max="5527" width="7.85546875" bestFit="1" customWidth="1"/>
    <col min="5528" max="5528" width="10.85546875" bestFit="1" customWidth="1"/>
    <col min="5529" max="5529" width="7.85546875" bestFit="1" customWidth="1"/>
    <col min="5530" max="5531" width="10.85546875" bestFit="1" customWidth="1"/>
    <col min="5532" max="5532" width="13.5703125" bestFit="1" customWidth="1"/>
    <col min="5533" max="5533" width="7.85546875" bestFit="1" customWidth="1"/>
    <col min="5534" max="5535" width="10.85546875" bestFit="1" customWidth="1"/>
    <col min="5536" max="5536" width="13.5703125" bestFit="1" customWidth="1"/>
    <col min="5537" max="5537" width="10.85546875" bestFit="1" customWidth="1"/>
    <col min="5538" max="5538" width="13.5703125" bestFit="1" customWidth="1"/>
    <col min="5539" max="5539" width="7.85546875" bestFit="1" customWidth="1"/>
    <col min="5540" max="5541" width="10.85546875" bestFit="1" customWidth="1"/>
    <col min="5542" max="5542" width="13.5703125" bestFit="1" customWidth="1"/>
    <col min="5543" max="5543" width="7.85546875" bestFit="1" customWidth="1"/>
    <col min="5544" max="5544" width="10.85546875" bestFit="1" customWidth="1"/>
    <col min="5545" max="5545" width="7.85546875" bestFit="1" customWidth="1"/>
    <col min="5546" max="5547" width="10.85546875" bestFit="1" customWidth="1"/>
    <col min="5548" max="5548" width="13.5703125" bestFit="1" customWidth="1"/>
    <col min="5549" max="5549" width="10.85546875" bestFit="1" customWidth="1"/>
    <col min="5550" max="5550" width="13.5703125" bestFit="1" customWidth="1"/>
    <col min="5551" max="5551" width="7.85546875" bestFit="1" customWidth="1"/>
    <col min="5552" max="5552" width="10.85546875" bestFit="1" customWidth="1"/>
    <col min="5553" max="5553" width="7.85546875" bestFit="1" customWidth="1"/>
    <col min="5554" max="5554" width="10.85546875" bestFit="1" customWidth="1"/>
    <col min="5555" max="5555" width="7.85546875" bestFit="1" customWidth="1"/>
    <col min="5556" max="5556" width="10.85546875" bestFit="1" customWidth="1"/>
    <col min="5557" max="5557" width="7.85546875" bestFit="1" customWidth="1"/>
    <col min="5558" max="5558" width="10.85546875" bestFit="1" customWidth="1"/>
    <col min="5559" max="5559" width="7.85546875" bestFit="1" customWidth="1"/>
    <col min="5560" max="5561" width="10.85546875" bestFit="1" customWidth="1"/>
    <col min="5562" max="5562" width="13.5703125" bestFit="1" customWidth="1"/>
    <col min="5563" max="5563" width="7.85546875" bestFit="1" customWidth="1"/>
    <col min="5564" max="5565" width="10.85546875" bestFit="1" customWidth="1"/>
    <col min="5566" max="5566" width="13.5703125" bestFit="1" customWidth="1"/>
    <col min="5567" max="5567" width="10.85546875" bestFit="1" customWidth="1"/>
    <col min="5568" max="5568" width="13.5703125" bestFit="1" customWidth="1"/>
    <col min="5569" max="5569" width="7.85546875" bestFit="1" customWidth="1"/>
    <col min="5570" max="5571" width="10.85546875" bestFit="1" customWidth="1"/>
    <col min="5572" max="5572" width="13.5703125" bestFit="1" customWidth="1"/>
    <col min="5573" max="5573" width="7.85546875" bestFit="1" customWidth="1"/>
    <col min="5574" max="5574" width="10.85546875" bestFit="1" customWidth="1"/>
    <col min="5575" max="5575" width="7.85546875" bestFit="1" customWidth="1"/>
    <col min="5576" max="5576" width="10.85546875" bestFit="1" customWidth="1"/>
    <col min="5577" max="5577" width="7.85546875" bestFit="1" customWidth="1"/>
    <col min="5578" max="5578" width="10.85546875" bestFit="1" customWidth="1"/>
    <col min="5579" max="5579" width="7.85546875" bestFit="1" customWidth="1"/>
    <col min="5580" max="5580" width="10.85546875" bestFit="1" customWidth="1"/>
    <col min="5581" max="5581" width="7.85546875" bestFit="1" customWidth="1"/>
    <col min="5582" max="5582" width="10.85546875" bestFit="1" customWidth="1"/>
    <col min="5583" max="5583" width="9.85546875" bestFit="1" customWidth="1"/>
    <col min="5584" max="5584" width="12.42578125" bestFit="1" customWidth="1"/>
    <col min="5585" max="5585" width="10.85546875" bestFit="1" customWidth="1"/>
    <col min="5586" max="5586" width="13.5703125" bestFit="1" customWidth="1"/>
    <col min="5587" max="5587" width="9.85546875" bestFit="1" customWidth="1"/>
    <col min="5588" max="5588" width="12.42578125" bestFit="1" customWidth="1"/>
    <col min="5589" max="5589" width="7.85546875" bestFit="1" customWidth="1"/>
    <col min="5590" max="5590" width="10.85546875" bestFit="1" customWidth="1"/>
    <col min="5591" max="5591" width="7.85546875" bestFit="1" customWidth="1"/>
    <col min="5592" max="5592" width="10.85546875" bestFit="1" customWidth="1"/>
    <col min="5593" max="5593" width="7.85546875" bestFit="1" customWidth="1"/>
    <col min="5594" max="5594" width="10.85546875" bestFit="1" customWidth="1"/>
    <col min="5595" max="5595" width="7.85546875" bestFit="1" customWidth="1"/>
    <col min="5596" max="5596" width="10.85546875" bestFit="1" customWidth="1"/>
    <col min="5597" max="5597" width="7.85546875" bestFit="1" customWidth="1"/>
    <col min="5598" max="5598" width="10.85546875" bestFit="1" customWidth="1"/>
    <col min="5599" max="5599" width="7.85546875" bestFit="1" customWidth="1"/>
    <col min="5600" max="5601" width="10.85546875" bestFit="1" customWidth="1"/>
    <col min="5602" max="5602" width="13.5703125" bestFit="1" customWidth="1"/>
    <col min="5603" max="5603" width="9.85546875" bestFit="1" customWidth="1"/>
    <col min="5604" max="5604" width="12.42578125" bestFit="1" customWidth="1"/>
    <col min="5605" max="5605" width="10.85546875" bestFit="1" customWidth="1"/>
    <col min="5606" max="5606" width="13.5703125" bestFit="1" customWidth="1"/>
    <col min="5607" max="5607" width="10.85546875" bestFit="1" customWidth="1"/>
    <col min="5608" max="5608" width="13.5703125" bestFit="1" customWidth="1"/>
    <col min="5609" max="5609" width="10.85546875" bestFit="1" customWidth="1"/>
    <col min="5610" max="5610" width="13.5703125" bestFit="1" customWidth="1"/>
    <col min="5611" max="5611" width="7.85546875" bestFit="1" customWidth="1"/>
    <col min="5612" max="5613" width="10.85546875" bestFit="1" customWidth="1"/>
    <col min="5614" max="5614" width="13.5703125" bestFit="1" customWidth="1"/>
    <col min="5615" max="5615" width="7.85546875" bestFit="1" customWidth="1"/>
    <col min="5616" max="5616" width="10.85546875" bestFit="1" customWidth="1"/>
    <col min="5617" max="5617" width="7.85546875" bestFit="1" customWidth="1"/>
    <col min="5618" max="5618" width="10.85546875" bestFit="1" customWidth="1"/>
    <col min="5619" max="5619" width="9.85546875" bestFit="1" customWidth="1"/>
    <col min="5620" max="5620" width="12.42578125" bestFit="1" customWidth="1"/>
    <col min="5621" max="5621" width="7.85546875" bestFit="1" customWidth="1"/>
    <col min="5622" max="5622" width="10.85546875" bestFit="1" customWidth="1"/>
    <col min="5623" max="5623" width="7.85546875" bestFit="1" customWidth="1"/>
    <col min="5624" max="5624" width="10.85546875" bestFit="1" customWidth="1"/>
    <col min="5625" max="5625" width="7.85546875" bestFit="1" customWidth="1"/>
    <col min="5626" max="5627" width="10.85546875" bestFit="1" customWidth="1"/>
    <col min="5628" max="5628" width="13.5703125" bestFit="1" customWidth="1"/>
    <col min="5629" max="5629" width="7.85546875" bestFit="1" customWidth="1"/>
    <col min="5630" max="5631" width="10.85546875" bestFit="1" customWidth="1"/>
    <col min="5632" max="5632" width="13.5703125" bestFit="1" customWidth="1"/>
    <col min="5633" max="5633" width="7.85546875" bestFit="1" customWidth="1"/>
    <col min="5634" max="5634" width="10.85546875" bestFit="1" customWidth="1"/>
    <col min="5635" max="5635" width="7.85546875" bestFit="1" customWidth="1"/>
    <col min="5636" max="5636" width="10.85546875" bestFit="1" customWidth="1"/>
    <col min="5637" max="5637" width="7.85546875" bestFit="1" customWidth="1"/>
    <col min="5638" max="5638" width="10.85546875" bestFit="1" customWidth="1"/>
    <col min="5639" max="5639" width="7.85546875" bestFit="1" customWidth="1"/>
    <col min="5640" max="5641" width="10.85546875" bestFit="1" customWidth="1"/>
    <col min="5642" max="5642" width="13.5703125" bestFit="1" customWidth="1"/>
    <col min="5643" max="5643" width="7.85546875" bestFit="1" customWidth="1"/>
    <col min="5644" max="5644" width="10.85546875" bestFit="1" customWidth="1"/>
    <col min="5645" max="5645" width="7.85546875" bestFit="1" customWidth="1"/>
    <col min="5646" max="5646" width="10.85546875" bestFit="1" customWidth="1"/>
    <col min="5647" max="5647" width="7.85546875" bestFit="1" customWidth="1"/>
    <col min="5648" max="5648" width="10.85546875" bestFit="1" customWidth="1"/>
    <col min="5649" max="5649" width="7.85546875" bestFit="1" customWidth="1"/>
    <col min="5650" max="5650" width="10.85546875" bestFit="1" customWidth="1"/>
    <col min="5651" max="5651" width="7.85546875" bestFit="1" customWidth="1"/>
    <col min="5652" max="5652" width="10.85546875" bestFit="1" customWidth="1"/>
    <col min="5653" max="5653" width="7.85546875" bestFit="1" customWidth="1"/>
    <col min="5654" max="5655" width="10.85546875" bestFit="1" customWidth="1"/>
    <col min="5656" max="5656" width="13.5703125" bestFit="1" customWidth="1"/>
    <col min="5657" max="5657" width="7.85546875" bestFit="1" customWidth="1"/>
    <col min="5658" max="5658" width="10.85546875" bestFit="1" customWidth="1"/>
    <col min="5659" max="5659" width="7.85546875" bestFit="1" customWidth="1"/>
    <col min="5660" max="5660" width="10.85546875" bestFit="1" customWidth="1"/>
    <col min="5661" max="5661" width="7.85546875" bestFit="1" customWidth="1"/>
    <col min="5662" max="5663" width="10.85546875" bestFit="1" customWidth="1"/>
    <col min="5664" max="5664" width="13.5703125" bestFit="1" customWidth="1"/>
    <col min="5665" max="5665" width="7.85546875" bestFit="1" customWidth="1"/>
    <col min="5666" max="5666" width="10.85546875" bestFit="1" customWidth="1"/>
    <col min="5667" max="5667" width="7.85546875" bestFit="1" customWidth="1"/>
    <col min="5668" max="5668" width="10.85546875" bestFit="1" customWidth="1"/>
    <col min="5669" max="5669" width="7.85546875" bestFit="1" customWidth="1"/>
    <col min="5670" max="5670" width="10.85546875" bestFit="1" customWidth="1"/>
    <col min="5671" max="5671" width="7.85546875" bestFit="1" customWidth="1"/>
    <col min="5672" max="5673" width="10.85546875" bestFit="1" customWidth="1"/>
    <col min="5674" max="5674" width="13.5703125" bestFit="1" customWidth="1"/>
    <col min="5675" max="5675" width="10.85546875" bestFit="1" customWidth="1"/>
    <col min="5676" max="5676" width="13.5703125" bestFit="1" customWidth="1"/>
    <col min="5677" max="5677" width="7.85546875" bestFit="1" customWidth="1"/>
    <col min="5678" max="5679" width="10.85546875" bestFit="1" customWidth="1"/>
    <col min="5680" max="5680" width="13.5703125" bestFit="1" customWidth="1"/>
    <col min="5681" max="5681" width="7.85546875" bestFit="1" customWidth="1"/>
    <col min="5682" max="5683" width="10.85546875" bestFit="1" customWidth="1"/>
    <col min="5684" max="5684" width="13.5703125" bestFit="1" customWidth="1"/>
    <col min="5685" max="5685" width="10.85546875" bestFit="1" customWidth="1"/>
    <col min="5686" max="5686" width="13.5703125" bestFit="1" customWidth="1"/>
    <col min="5687" max="5687" width="7.85546875" bestFit="1" customWidth="1"/>
    <col min="5688" max="5688" width="10.85546875" bestFit="1" customWidth="1"/>
    <col min="5689" max="5689" width="7.85546875" bestFit="1" customWidth="1"/>
    <col min="5690" max="5690" width="10.85546875" bestFit="1" customWidth="1"/>
    <col min="5691" max="5691" width="7.85546875" bestFit="1" customWidth="1"/>
    <col min="5692" max="5693" width="10.85546875" bestFit="1" customWidth="1"/>
    <col min="5694" max="5694" width="13.5703125" bestFit="1" customWidth="1"/>
    <col min="5695" max="5695" width="9.85546875" bestFit="1" customWidth="1"/>
    <col min="5696" max="5696" width="12.42578125" bestFit="1" customWidth="1"/>
    <col min="5697" max="5697" width="9.85546875" bestFit="1" customWidth="1"/>
    <col min="5698" max="5698" width="12.42578125" bestFit="1" customWidth="1"/>
    <col min="5699" max="5699" width="10.85546875" bestFit="1" customWidth="1"/>
    <col min="5700" max="5700" width="13.5703125" bestFit="1" customWidth="1"/>
    <col min="5701" max="5701" width="7.85546875" bestFit="1" customWidth="1"/>
    <col min="5702" max="5703" width="10.85546875" bestFit="1" customWidth="1"/>
    <col min="5704" max="5704" width="13.5703125" bestFit="1" customWidth="1"/>
    <col min="5705" max="5705" width="7.85546875" bestFit="1" customWidth="1"/>
    <col min="5706" max="5706" width="10.85546875" bestFit="1" customWidth="1"/>
    <col min="5707" max="5707" width="7.85546875" bestFit="1" customWidth="1"/>
    <col min="5708" max="5709" width="10.85546875" bestFit="1" customWidth="1"/>
    <col min="5710" max="5710" width="13.5703125" bestFit="1" customWidth="1"/>
    <col min="5711" max="5711" width="7.85546875" bestFit="1" customWidth="1"/>
    <col min="5712" max="5712" width="10.85546875" bestFit="1" customWidth="1"/>
    <col min="5713" max="5713" width="7.85546875" bestFit="1" customWidth="1"/>
    <col min="5714" max="5714" width="10.85546875" bestFit="1" customWidth="1"/>
    <col min="5715" max="5715" width="7.85546875" bestFit="1" customWidth="1"/>
    <col min="5716" max="5716" width="10.85546875" bestFit="1" customWidth="1"/>
    <col min="5717" max="5717" width="7.85546875" bestFit="1" customWidth="1"/>
    <col min="5718" max="5719" width="10.85546875" bestFit="1" customWidth="1"/>
    <col min="5720" max="5720" width="13.5703125" bestFit="1" customWidth="1"/>
    <col min="5721" max="5721" width="7.85546875" bestFit="1" customWidth="1"/>
    <col min="5722" max="5722" width="10.85546875" bestFit="1" customWidth="1"/>
    <col min="5723" max="5723" width="7.85546875" bestFit="1" customWidth="1"/>
    <col min="5724" max="5724" width="10.85546875" bestFit="1" customWidth="1"/>
    <col min="5725" max="5725" width="7.85546875" bestFit="1" customWidth="1"/>
    <col min="5726" max="5726" width="10.85546875" bestFit="1" customWidth="1"/>
    <col min="5727" max="5727" width="7.85546875" bestFit="1" customWidth="1"/>
    <col min="5728" max="5728" width="10.85546875" bestFit="1" customWidth="1"/>
    <col min="5729" max="5729" width="7.85546875" bestFit="1" customWidth="1"/>
    <col min="5730" max="5731" width="10.85546875" bestFit="1" customWidth="1"/>
    <col min="5732" max="5732" width="13.5703125" bestFit="1" customWidth="1"/>
    <col min="5733" max="5733" width="7.85546875" bestFit="1" customWidth="1"/>
    <col min="5734" max="5735" width="10.85546875" bestFit="1" customWidth="1"/>
    <col min="5736" max="5736" width="13.5703125" bestFit="1" customWidth="1"/>
    <col min="5737" max="5737" width="7.85546875" bestFit="1" customWidth="1"/>
    <col min="5738" max="5738" width="10.85546875" bestFit="1" customWidth="1"/>
    <col min="5739" max="5739" width="7.85546875" bestFit="1" customWidth="1"/>
    <col min="5740" max="5740" width="10.85546875" bestFit="1" customWidth="1"/>
    <col min="5741" max="5741" width="7.85546875" bestFit="1" customWidth="1"/>
    <col min="5742" max="5742" width="10.85546875" bestFit="1" customWidth="1"/>
    <col min="5743" max="5743" width="7.85546875" bestFit="1" customWidth="1"/>
    <col min="5744" max="5744" width="10.85546875" bestFit="1" customWidth="1"/>
    <col min="5745" max="5745" width="7.85546875" bestFit="1" customWidth="1"/>
    <col min="5746" max="5746" width="10.85546875" bestFit="1" customWidth="1"/>
    <col min="5747" max="5747" width="7.85546875" bestFit="1" customWidth="1"/>
    <col min="5748" max="5748" width="10.85546875" bestFit="1" customWidth="1"/>
    <col min="5749" max="5749" width="7.85546875" bestFit="1" customWidth="1"/>
    <col min="5750" max="5750" width="10.85546875" bestFit="1" customWidth="1"/>
    <col min="5751" max="5751" width="9.85546875" bestFit="1" customWidth="1"/>
    <col min="5752" max="5752" width="12.42578125" bestFit="1" customWidth="1"/>
    <col min="5753" max="5753" width="7.85546875" bestFit="1" customWidth="1"/>
    <col min="5754" max="5754" width="10.85546875" bestFit="1" customWidth="1"/>
    <col min="5755" max="5755" width="7.85546875" bestFit="1" customWidth="1"/>
    <col min="5756" max="5756" width="10.85546875" bestFit="1" customWidth="1"/>
    <col min="5757" max="5757" width="7.85546875" bestFit="1" customWidth="1"/>
    <col min="5758" max="5758" width="10.85546875" bestFit="1" customWidth="1"/>
    <col min="5759" max="5759" width="7.85546875" bestFit="1" customWidth="1"/>
    <col min="5760" max="5761" width="10.85546875" bestFit="1" customWidth="1"/>
    <col min="5762" max="5762" width="13.5703125" bestFit="1" customWidth="1"/>
    <col min="5763" max="5763" width="7.85546875" bestFit="1" customWidth="1"/>
    <col min="5764" max="5765" width="10.85546875" bestFit="1" customWidth="1"/>
    <col min="5766" max="5766" width="13.5703125" bestFit="1" customWidth="1"/>
    <col min="5767" max="5767" width="10.85546875" bestFit="1" customWidth="1"/>
    <col min="5768" max="5768" width="13.5703125" bestFit="1" customWidth="1"/>
    <col min="5769" max="5769" width="7.85546875" bestFit="1" customWidth="1"/>
    <col min="5770" max="5770" width="10.85546875" bestFit="1" customWidth="1"/>
    <col min="5771" max="5771" width="7.85546875" bestFit="1" customWidth="1"/>
    <col min="5772" max="5772" width="10.85546875" bestFit="1" customWidth="1"/>
    <col min="5773" max="5773" width="7.85546875" bestFit="1" customWidth="1"/>
    <col min="5774" max="5774" width="10.85546875" bestFit="1" customWidth="1"/>
    <col min="5775" max="5775" width="7.85546875" bestFit="1" customWidth="1"/>
    <col min="5776" max="5776" width="10.85546875" bestFit="1" customWidth="1"/>
    <col min="5777" max="5777" width="7.85546875" bestFit="1" customWidth="1"/>
    <col min="5778" max="5778" width="10.85546875" bestFit="1" customWidth="1"/>
    <col min="5779" max="5779" width="7.85546875" bestFit="1" customWidth="1"/>
    <col min="5780" max="5780" width="10.85546875" bestFit="1" customWidth="1"/>
    <col min="5781" max="5781" width="7.85546875" bestFit="1" customWidth="1"/>
    <col min="5782" max="5782" width="10.85546875" bestFit="1" customWidth="1"/>
    <col min="5783" max="5783" width="7.85546875" bestFit="1" customWidth="1"/>
    <col min="5784" max="5784" width="10.85546875" bestFit="1" customWidth="1"/>
    <col min="5785" max="5785" width="7.85546875" bestFit="1" customWidth="1"/>
    <col min="5786" max="5786" width="10.85546875" bestFit="1" customWidth="1"/>
    <col min="5787" max="5787" width="7.85546875" bestFit="1" customWidth="1"/>
    <col min="5788" max="5788" width="10.85546875" bestFit="1" customWidth="1"/>
    <col min="5789" max="5789" width="7.85546875" bestFit="1" customWidth="1"/>
    <col min="5790" max="5790" width="10.85546875" bestFit="1" customWidth="1"/>
    <col min="5791" max="5791" width="7.85546875" bestFit="1" customWidth="1"/>
    <col min="5792" max="5793" width="10.85546875" bestFit="1" customWidth="1"/>
    <col min="5794" max="5794" width="13.5703125" bestFit="1" customWidth="1"/>
    <col min="5795" max="5795" width="10.85546875" bestFit="1" customWidth="1"/>
    <col min="5796" max="5796" width="13.5703125" bestFit="1" customWidth="1"/>
    <col min="5797" max="5797" width="7.85546875" bestFit="1" customWidth="1"/>
    <col min="5798" max="5798" width="10.85546875" bestFit="1" customWidth="1"/>
    <col min="5799" max="5799" width="7.85546875" bestFit="1" customWidth="1"/>
    <col min="5800" max="5800" width="10.85546875" bestFit="1" customWidth="1"/>
    <col min="5801" max="5801" width="7.85546875" bestFit="1" customWidth="1"/>
    <col min="5802" max="5802" width="10.85546875" bestFit="1" customWidth="1"/>
    <col min="5803" max="5803" width="7.85546875" bestFit="1" customWidth="1"/>
    <col min="5804" max="5804" width="10.85546875" bestFit="1" customWidth="1"/>
    <col min="5805" max="5805" width="9.85546875" bestFit="1" customWidth="1"/>
    <col min="5806" max="5806" width="12.42578125" bestFit="1" customWidth="1"/>
    <col min="5807" max="5807" width="7.85546875" bestFit="1" customWidth="1"/>
    <col min="5808" max="5809" width="10.85546875" bestFit="1" customWidth="1"/>
    <col min="5810" max="5810" width="13.5703125" bestFit="1" customWidth="1"/>
    <col min="5811" max="5811" width="7.85546875" bestFit="1" customWidth="1"/>
    <col min="5812" max="5812" width="10.85546875" bestFit="1" customWidth="1"/>
    <col min="5813" max="5813" width="7.85546875" bestFit="1" customWidth="1"/>
    <col min="5814" max="5814" width="10.85546875" bestFit="1" customWidth="1"/>
    <col min="5815" max="5815" width="7.85546875" bestFit="1" customWidth="1"/>
    <col min="5816" max="5816" width="10.85546875" bestFit="1" customWidth="1"/>
    <col min="5817" max="5817" width="9.85546875" bestFit="1" customWidth="1"/>
    <col min="5818" max="5818" width="12.42578125" bestFit="1" customWidth="1"/>
    <col min="5819" max="5819" width="7.85546875" bestFit="1" customWidth="1"/>
    <col min="5820" max="5820" width="10.85546875" bestFit="1" customWidth="1"/>
    <col min="5821" max="5821" width="9.85546875" bestFit="1" customWidth="1"/>
    <col min="5822" max="5822" width="12.42578125" bestFit="1" customWidth="1"/>
    <col min="5823" max="5823" width="7.85546875" bestFit="1" customWidth="1"/>
    <col min="5824" max="5824" width="10.85546875" bestFit="1" customWidth="1"/>
    <col min="5825" max="5825" width="7.85546875" bestFit="1" customWidth="1"/>
    <col min="5826" max="5826" width="10.85546875" bestFit="1" customWidth="1"/>
    <col min="5827" max="5827" width="7.85546875" bestFit="1" customWidth="1"/>
    <col min="5828" max="5829" width="10.85546875" bestFit="1" customWidth="1"/>
    <col min="5830" max="5830" width="13.5703125" bestFit="1" customWidth="1"/>
    <col min="5831" max="5831" width="10.85546875" bestFit="1" customWidth="1"/>
    <col min="5832" max="5832" width="13.5703125" bestFit="1" customWidth="1"/>
    <col min="5833" max="5833" width="7.85546875" bestFit="1" customWidth="1"/>
    <col min="5834" max="5835" width="10.85546875" bestFit="1" customWidth="1"/>
    <col min="5836" max="5836" width="13.5703125" bestFit="1" customWidth="1"/>
    <col min="5837" max="5837" width="7.85546875" bestFit="1" customWidth="1"/>
    <col min="5838" max="5838" width="10.85546875" bestFit="1" customWidth="1"/>
    <col min="5839" max="5839" width="7.85546875" bestFit="1" customWidth="1"/>
    <col min="5840" max="5840" width="10.85546875" bestFit="1" customWidth="1"/>
    <col min="5841" max="5841" width="7.85546875" bestFit="1" customWidth="1"/>
    <col min="5842" max="5842" width="10.85546875" bestFit="1" customWidth="1"/>
    <col min="5843" max="5843" width="7.85546875" bestFit="1" customWidth="1"/>
    <col min="5844" max="5844" width="10.85546875" bestFit="1" customWidth="1"/>
    <col min="5845" max="5845" width="7.85546875" bestFit="1" customWidth="1"/>
    <col min="5846" max="5846" width="10.85546875" bestFit="1" customWidth="1"/>
    <col min="5847" max="5847" width="7.85546875" bestFit="1" customWidth="1"/>
    <col min="5848" max="5848" width="10.85546875" bestFit="1" customWidth="1"/>
    <col min="5849" max="5849" width="7.85546875" bestFit="1" customWidth="1"/>
    <col min="5850" max="5850" width="10.85546875" bestFit="1" customWidth="1"/>
    <col min="5851" max="5851" width="9.85546875" bestFit="1" customWidth="1"/>
    <col min="5852" max="5852" width="12.42578125" bestFit="1" customWidth="1"/>
    <col min="5853" max="5853" width="7.85546875" bestFit="1" customWidth="1"/>
    <col min="5854" max="5855" width="10.85546875" bestFit="1" customWidth="1"/>
    <col min="5856" max="5856" width="13.5703125" bestFit="1" customWidth="1"/>
    <col min="5857" max="5857" width="7.85546875" bestFit="1" customWidth="1"/>
    <col min="5858" max="5858" width="10.85546875" bestFit="1" customWidth="1"/>
    <col min="5859" max="5859" width="7.85546875" bestFit="1" customWidth="1"/>
    <col min="5860" max="5860" width="10.85546875" bestFit="1" customWidth="1"/>
    <col min="5861" max="5861" width="9.85546875" bestFit="1" customWidth="1"/>
    <col min="5862" max="5862" width="12.42578125" bestFit="1" customWidth="1"/>
    <col min="5863" max="5863" width="10.85546875" bestFit="1" customWidth="1"/>
    <col min="5864" max="5864" width="13.5703125" bestFit="1" customWidth="1"/>
    <col min="5865" max="5865" width="7.85546875" bestFit="1" customWidth="1"/>
    <col min="5866" max="5867" width="10.85546875" bestFit="1" customWidth="1"/>
    <col min="5868" max="5868" width="13.5703125" bestFit="1" customWidth="1"/>
    <col min="5869" max="5869" width="7.85546875" bestFit="1" customWidth="1"/>
    <col min="5870" max="5870" width="10.85546875" bestFit="1" customWidth="1"/>
    <col min="5871" max="5871" width="7.85546875" bestFit="1" customWidth="1"/>
    <col min="5872" max="5873" width="10.85546875" bestFit="1" customWidth="1"/>
    <col min="5874" max="5874" width="13.5703125" bestFit="1" customWidth="1"/>
    <col min="5875" max="5875" width="10.85546875" bestFit="1" customWidth="1"/>
    <col min="5876" max="5876" width="13.5703125" bestFit="1" customWidth="1"/>
    <col min="5877" max="5877" width="10.85546875" bestFit="1" customWidth="1"/>
    <col min="5878" max="5878" width="13.5703125" bestFit="1" customWidth="1"/>
    <col min="5879" max="5879" width="7.85546875" bestFit="1" customWidth="1"/>
    <col min="5880" max="5881" width="10.85546875" bestFit="1" customWidth="1"/>
    <col min="5882" max="5882" width="13.5703125" bestFit="1" customWidth="1"/>
    <col min="5883" max="5883" width="7.85546875" bestFit="1" customWidth="1"/>
    <col min="5884" max="5884" width="10.85546875" bestFit="1" customWidth="1"/>
    <col min="5885" max="5885" width="7.85546875" bestFit="1" customWidth="1"/>
    <col min="5886" max="5886" width="10.85546875" bestFit="1" customWidth="1"/>
    <col min="5887" max="5887" width="7.85546875" bestFit="1" customWidth="1"/>
    <col min="5888" max="5889" width="10.85546875" bestFit="1" customWidth="1"/>
    <col min="5890" max="5890" width="13.5703125" bestFit="1" customWidth="1"/>
    <col min="5891" max="5891" width="7.85546875" bestFit="1" customWidth="1"/>
    <col min="5892" max="5892" width="10.85546875" bestFit="1" customWidth="1"/>
    <col min="5893" max="5893" width="7.85546875" bestFit="1" customWidth="1"/>
    <col min="5894" max="5895" width="10.85546875" bestFit="1" customWidth="1"/>
    <col min="5896" max="5896" width="13.5703125" bestFit="1" customWidth="1"/>
    <col min="5897" max="5897" width="9.85546875" bestFit="1" customWidth="1"/>
    <col min="5898" max="5898" width="12.42578125" bestFit="1" customWidth="1"/>
    <col min="5899" max="5899" width="7.85546875" bestFit="1" customWidth="1"/>
    <col min="5900" max="5900" width="10.85546875" bestFit="1" customWidth="1"/>
    <col min="5901" max="5901" width="7.85546875" bestFit="1" customWidth="1"/>
    <col min="5902" max="5902" width="10.85546875" bestFit="1" customWidth="1"/>
    <col min="5903" max="5903" width="9.85546875" bestFit="1" customWidth="1"/>
    <col min="5904" max="5904" width="12.42578125" bestFit="1" customWidth="1"/>
    <col min="5905" max="5905" width="7.85546875" bestFit="1" customWidth="1"/>
    <col min="5906" max="5907" width="10.85546875" bestFit="1" customWidth="1"/>
    <col min="5908" max="5908" width="13.5703125" bestFit="1" customWidth="1"/>
    <col min="5909" max="5909" width="9.85546875" bestFit="1" customWidth="1"/>
    <col min="5910" max="5910" width="12.42578125" bestFit="1" customWidth="1"/>
    <col min="5911" max="5911" width="7.85546875" bestFit="1" customWidth="1"/>
    <col min="5912" max="5913" width="10.85546875" bestFit="1" customWidth="1"/>
    <col min="5914" max="5914" width="13.5703125" bestFit="1" customWidth="1"/>
    <col min="5915" max="5915" width="10.85546875" bestFit="1" customWidth="1"/>
    <col min="5916" max="5916" width="13.5703125" bestFit="1" customWidth="1"/>
    <col min="5917" max="5917" width="7.85546875" bestFit="1" customWidth="1"/>
    <col min="5918" max="5918" width="10.85546875" bestFit="1" customWidth="1"/>
    <col min="5919" max="5919" width="7.85546875" bestFit="1" customWidth="1"/>
    <col min="5920" max="5920" width="10.85546875" bestFit="1" customWidth="1"/>
    <col min="5921" max="5921" width="7.85546875" bestFit="1" customWidth="1"/>
    <col min="5922" max="5922" width="10.85546875" bestFit="1" customWidth="1"/>
    <col min="5923" max="5923" width="7.85546875" bestFit="1" customWidth="1"/>
    <col min="5924" max="5924" width="10.85546875" bestFit="1" customWidth="1"/>
    <col min="5925" max="5925" width="7.85546875" bestFit="1" customWidth="1"/>
    <col min="5926" max="5926" width="10.85546875" bestFit="1" customWidth="1"/>
    <col min="5927" max="5927" width="7.85546875" bestFit="1" customWidth="1"/>
    <col min="5928" max="5928" width="10.85546875" bestFit="1" customWidth="1"/>
    <col min="5929" max="5929" width="7.85546875" bestFit="1" customWidth="1"/>
    <col min="5930" max="5931" width="10.85546875" bestFit="1" customWidth="1"/>
    <col min="5932" max="5932" width="13.5703125" bestFit="1" customWidth="1"/>
    <col min="5933" max="5933" width="10.85546875" bestFit="1" customWidth="1"/>
    <col min="5934" max="5934" width="13.5703125" bestFit="1" customWidth="1"/>
    <col min="5935" max="5935" width="9.85546875" bestFit="1" customWidth="1"/>
    <col min="5936" max="5936" width="12.42578125" bestFit="1" customWidth="1"/>
    <col min="5937" max="5937" width="7.85546875" bestFit="1" customWidth="1"/>
    <col min="5938" max="5938" width="10.85546875" bestFit="1" customWidth="1"/>
    <col min="5939" max="5939" width="9.85546875" bestFit="1" customWidth="1"/>
    <col min="5940" max="5940" width="12.42578125" bestFit="1" customWidth="1"/>
    <col min="5941" max="5941" width="10.85546875" bestFit="1" customWidth="1"/>
    <col min="5942" max="5942" width="13.5703125" bestFit="1" customWidth="1"/>
    <col min="5943" max="5943" width="7.85546875" bestFit="1" customWidth="1"/>
    <col min="5944" max="5945" width="10.85546875" bestFit="1" customWidth="1"/>
    <col min="5946" max="5946" width="13.5703125" bestFit="1" customWidth="1"/>
    <col min="5947" max="5947" width="8.85546875" bestFit="1" customWidth="1"/>
    <col min="5948" max="5949" width="11.85546875" bestFit="1" customWidth="1"/>
    <col min="5950" max="5950" width="14.5703125" bestFit="1" customWidth="1"/>
    <col min="5951" max="5951" width="8.85546875" bestFit="1" customWidth="1"/>
    <col min="5952" max="5952" width="11.85546875" bestFit="1" customWidth="1"/>
    <col min="5953" max="5953" width="8.85546875" bestFit="1" customWidth="1"/>
    <col min="5954" max="5955" width="11.85546875" bestFit="1" customWidth="1"/>
    <col min="5956" max="5956" width="14.5703125" bestFit="1" customWidth="1"/>
    <col min="5957" max="5957" width="8.85546875" bestFit="1" customWidth="1"/>
    <col min="5958" max="5958" width="11.85546875" bestFit="1" customWidth="1"/>
    <col min="5959" max="5959" width="8.85546875" bestFit="1" customWidth="1"/>
    <col min="5960" max="5960" width="11.85546875" bestFit="1" customWidth="1"/>
    <col min="5961" max="5961" width="10.85546875" bestFit="1" customWidth="1"/>
    <col min="5962" max="5962" width="13.5703125" bestFit="1" customWidth="1"/>
    <col min="5963" max="5963" width="8.85546875" bestFit="1" customWidth="1"/>
    <col min="5964" max="5965" width="11.85546875" bestFit="1" customWidth="1"/>
    <col min="5966" max="5966" width="14.5703125" bestFit="1" customWidth="1"/>
    <col min="5967" max="5967" width="11.85546875" bestFit="1" customWidth="1"/>
    <col min="5968" max="5968" width="14.5703125" bestFit="1" customWidth="1"/>
    <col min="5969" max="5969" width="11.85546875" bestFit="1" customWidth="1"/>
    <col min="5970" max="5970" width="14.5703125" bestFit="1" customWidth="1"/>
    <col min="5971" max="5971" width="11.85546875" bestFit="1" customWidth="1"/>
    <col min="5972" max="5972" width="14.5703125" bestFit="1" customWidth="1"/>
    <col min="5973" max="5973" width="11.85546875" bestFit="1" customWidth="1"/>
    <col min="5974" max="5974" width="14.5703125" bestFit="1" customWidth="1"/>
    <col min="5975" max="5975" width="11.85546875" bestFit="1" customWidth="1"/>
    <col min="5976" max="5976" width="14.5703125" bestFit="1" customWidth="1"/>
    <col min="5977" max="5977" width="8.85546875" bestFit="1" customWidth="1"/>
    <col min="5978" max="5978" width="11.85546875" bestFit="1" customWidth="1"/>
    <col min="5979" max="5979" width="8.85546875" bestFit="1" customWidth="1"/>
    <col min="5980" max="5980" width="11.85546875" bestFit="1" customWidth="1"/>
    <col min="5981" max="5981" width="8.85546875" bestFit="1" customWidth="1"/>
    <col min="5982" max="5982" width="11.85546875" bestFit="1" customWidth="1"/>
    <col min="5983" max="5983" width="10.85546875" bestFit="1" customWidth="1"/>
    <col min="5984" max="5984" width="13.5703125" bestFit="1" customWidth="1"/>
    <col min="5985" max="5985" width="8.85546875" bestFit="1" customWidth="1"/>
    <col min="5986" max="5986" width="11.85546875" bestFit="1" customWidth="1"/>
    <col min="5987" max="5987" width="8.85546875" bestFit="1" customWidth="1"/>
    <col min="5988" max="5989" width="11.85546875" bestFit="1" customWidth="1"/>
    <col min="5990" max="5990" width="14.5703125" bestFit="1" customWidth="1"/>
    <col min="5991" max="5991" width="8.85546875" bestFit="1" customWidth="1"/>
    <col min="5992" max="5993" width="11.85546875" bestFit="1" customWidth="1"/>
    <col min="5994" max="5994" width="14.5703125" bestFit="1" customWidth="1"/>
    <col min="5995" max="5995" width="8.85546875" bestFit="1" customWidth="1"/>
    <col min="5996" max="5996" width="11.85546875" bestFit="1" customWidth="1"/>
    <col min="5997" max="5997" width="8.85546875" bestFit="1" customWidth="1"/>
    <col min="5998" max="5999" width="11.85546875" bestFit="1" customWidth="1"/>
    <col min="6000" max="6000" width="14.5703125" bestFit="1" customWidth="1"/>
    <col min="6001" max="6001" width="11.85546875" bestFit="1" customWidth="1"/>
    <col min="6002" max="6002" width="14.5703125" bestFit="1" customWidth="1"/>
    <col min="6003" max="6003" width="11.85546875" bestFit="1" customWidth="1"/>
    <col min="6004" max="6004" width="14.5703125" bestFit="1" customWidth="1"/>
    <col min="6005" max="6005" width="11.85546875" bestFit="1" customWidth="1"/>
    <col min="6006" max="6006" width="14.5703125" bestFit="1" customWidth="1"/>
    <col min="6007" max="6007" width="11.85546875" bestFit="1" customWidth="1"/>
    <col min="6008" max="6008" width="14.5703125" bestFit="1" customWidth="1"/>
    <col min="6009" max="6009" width="8.85546875" bestFit="1" customWidth="1"/>
    <col min="6010" max="6011" width="11.85546875" bestFit="1" customWidth="1"/>
    <col min="6012" max="6012" width="14.5703125" bestFit="1" customWidth="1"/>
    <col min="6013" max="6013" width="8.85546875" bestFit="1" customWidth="1"/>
    <col min="6014" max="6014" width="11.85546875" bestFit="1" customWidth="1"/>
    <col min="6015" max="6015" width="8.85546875" bestFit="1" customWidth="1"/>
    <col min="6016" max="6016" width="11.85546875" bestFit="1" customWidth="1"/>
    <col min="6017" max="6017" width="8.85546875" bestFit="1" customWidth="1"/>
    <col min="6018" max="6018" width="11.85546875" bestFit="1" customWidth="1"/>
    <col min="6019" max="6019" width="10.85546875" bestFit="1" customWidth="1"/>
    <col min="6020" max="6020" width="13.5703125" bestFit="1" customWidth="1"/>
    <col min="6021" max="6021" width="8.85546875" bestFit="1" customWidth="1"/>
    <col min="6022" max="6022" width="11.85546875" bestFit="1" customWidth="1"/>
    <col min="6023" max="6023" width="8.85546875" bestFit="1" customWidth="1"/>
    <col min="6024" max="6024" width="11.85546875" bestFit="1" customWidth="1"/>
    <col min="6025" max="6025" width="8.85546875" bestFit="1" customWidth="1"/>
    <col min="6026" max="6027" width="11.85546875" bestFit="1" customWidth="1"/>
    <col min="6028" max="6028" width="14.5703125" bestFit="1" customWidth="1"/>
    <col min="6029" max="6029" width="10.85546875" bestFit="1" customWidth="1"/>
    <col min="6030" max="6030" width="13.5703125" bestFit="1" customWidth="1"/>
    <col min="6031" max="6031" width="11.85546875" bestFit="1" customWidth="1"/>
    <col min="6032" max="6032" width="14.5703125" bestFit="1" customWidth="1"/>
    <col min="6033" max="6033" width="10.85546875" bestFit="1" customWidth="1"/>
    <col min="6034" max="6034" width="13.5703125" bestFit="1" customWidth="1"/>
    <col min="6035" max="6035" width="11.85546875" bestFit="1" customWidth="1"/>
    <col min="6036" max="6036" width="14.5703125" bestFit="1" customWidth="1"/>
    <col min="6037" max="6037" width="8.85546875" bestFit="1" customWidth="1"/>
    <col min="6038" max="6038" width="11.85546875" bestFit="1" customWidth="1"/>
    <col min="6039" max="6039" width="8.85546875" bestFit="1" customWidth="1"/>
    <col min="6040" max="6040" width="11.85546875" bestFit="1" customWidth="1"/>
    <col min="6041" max="6041" width="8.85546875" bestFit="1" customWidth="1"/>
    <col min="6042" max="6042" width="11.85546875" bestFit="1" customWidth="1"/>
    <col min="6043" max="6043" width="8.85546875" bestFit="1" customWidth="1"/>
    <col min="6044" max="6044" width="11.85546875" bestFit="1" customWidth="1"/>
    <col min="6045" max="6045" width="8.85546875" bestFit="1" customWidth="1"/>
    <col min="6046" max="6047" width="11.85546875" bestFit="1" customWidth="1"/>
    <col min="6048" max="6048" width="14.5703125" bestFit="1" customWidth="1"/>
    <col min="6049" max="6049" width="8.85546875" bestFit="1" customWidth="1"/>
    <col min="6050" max="6051" width="11.85546875" bestFit="1" customWidth="1"/>
    <col min="6052" max="6052" width="14.5703125" bestFit="1" customWidth="1"/>
    <col min="6053" max="6053" width="10.85546875" bestFit="1" customWidth="1"/>
    <col min="6054" max="6054" width="13.5703125" bestFit="1" customWidth="1"/>
    <col min="6055" max="6055" width="11.85546875" bestFit="1" customWidth="1"/>
    <col min="6056" max="6056" width="14.5703125" bestFit="1" customWidth="1"/>
    <col min="6057" max="6057" width="8.85546875" bestFit="1" customWidth="1"/>
    <col min="6058" max="6058" width="11.85546875" bestFit="1" customWidth="1"/>
    <col min="6059" max="6059" width="10.85546875" bestFit="1" customWidth="1"/>
    <col min="6060" max="6060" width="13.5703125" bestFit="1" customWidth="1"/>
    <col min="6061" max="6061" width="8.85546875" bestFit="1" customWidth="1"/>
    <col min="6062" max="6063" width="11.85546875" bestFit="1" customWidth="1"/>
    <col min="6064" max="6064" width="14.5703125" bestFit="1" customWidth="1"/>
    <col min="6065" max="6065" width="8.85546875" bestFit="1" customWidth="1"/>
    <col min="6066" max="6067" width="11.85546875" bestFit="1" customWidth="1"/>
    <col min="6068" max="6068" width="14.5703125" bestFit="1" customWidth="1"/>
    <col min="6069" max="6069" width="11.85546875" bestFit="1" customWidth="1"/>
    <col min="6070" max="6070" width="14.5703125" bestFit="1" customWidth="1"/>
    <col min="6071" max="6071" width="8.85546875" bestFit="1" customWidth="1"/>
    <col min="6072" max="6073" width="11.85546875" bestFit="1" customWidth="1"/>
    <col min="6074" max="6074" width="14.5703125" bestFit="1" customWidth="1"/>
    <col min="6075" max="6075" width="8.85546875" bestFit="1" customWidth="1"/>
    <col min="6076" max="6077" width="11.85546875" bestFit="1" customWidth="1"/>
    <col min="6078" max="6078" width="14.5703125" bestFit="1" customWidth="1"/>
    <col min="6079" max="6079" width="8.85546875" bestFit="1" customWidth="1"/>
    <col min="6080" max="6080" width="11.85546875" bestFit="1" customWidth="1"/>
    <col min="6081" max="6081" width="10.85546875" bestFit="1" customWidth="1"/>
    <col min="6082" max="6082" width="13.5703125" bestFit="1" customWidth="1"/>
    <col min="6083" max="6083" width="11.85546875" bestFit="1" customWidth="1"/>
    <col min="6084" max="6084" width="14.5703125" bestFit="1" customWidth="1"/>
    <col min="6085" max="6085" width="11.85546875" bestFit="1" customWidth="1"/>
    <col min="6086" max="6086" width="14.5703125" bestFit="1" customWidth="1"/>
    <col min="6087" max="6087" width="8.85546875" bestFit="1" customWidth="1"/>
    <col min="6088" max="6088" width="11.85546875" bestFit="1" customWidth="1"/>
    <col min="6089" max="6089" width="8.85546875" bestFit="1" customWidth="1"/>
    <col min="6090" max="6090" width="11.85546875" bestFit="1" customWidth="1"/>
    <col min="6091" max="6091" width="8.85546875" bestFit="1" customWidth="1"/>
    <col min="6092" max="6092" width="11.85546875" bestFit="1" customWidth="1"/>
    <col min="6093" max="6093" width="8.85546875" bestFit="1" customWidth="1"/>
    <col min="6094" max="6094" width="11.85546875" bestFit="1" customWidth="1"/>
    <col min="6095" max="6095" width="8.85546875" bestFit="1" customWidth="1"/>
    <col min="6096" max="6097" width="11.85546875" bestFit="1" customWidth="1"/>
    <col min="6098" max="6098" width="14.5703125" bestFit="1" customWidth="1"/>
    <col min="6099" max="6099" width="11.85546875" bestFit="1" customWidth="1"/>
    <col min="6100" max="6100" width="14.5703125" bestFit="1" customWidth="1"/>
    <col min="6101" max="6101" width="11.85546875" bestFit="1" customWidth="1"/>
    <col min="6102" max="6102" width="14.5703125" bestFit="1" customWidth="1"/>
    <col min="6103" max="6103" width="11.85546875" bestFit="1" customWidth="1"/>
    <col min="6104" max="6104" width="14.5703125" bestFit="1" customWidth="1"/>
    <col min="6105" max="6105" width="8.85546875" bestFit="1" customWidth="1"/>
    <col min="6106" max="6106" width="11.85546875" bestFit="1" customWidth="1"/>
    <col min="6107" max="6107" width="8.85546875" bestFit="1" customWidth="1"/>
    <col min="6108" max="6109" width="11.85546875" bestFit="1" customWidth="1"/>
    <col min="6110" max="6110" width="14.5703125" bestFit="1" customWidth="1"/>
    <col min="6111" max="6111" width="12.85546875" bestFit="1" customWidth="1"/>
    <col min="6112" max="6112" width="15.5703125" bestFit="1" customWidth="1"/>
    <col min="6113" max="6113" width="12.85546875" bestFit="1" customWidth="1"/>
    <col min="6114" max="6114" width="15.5703125" bestFit="1" customWidth="1"/>
    <col min="6115" max="6115" width="12.85546875" bestFit="1" customWidth="1"/>
    <col min="6116" max="6116" width="15.5703125" bestFit="1" customWidth="1"/>
    <col min="6117" max="6117" width="11.28515625" bestFit="1" customWidth="1"/>
  </cols>
  <sheetData>
    <row r="3" spans="1:2" x14ac:dyDescent="0.25">
      <c r="A3" s="8" t="s">
        <v>8360</v>
      </c>
      <c r="B3" t="s">
        <v>8389</v>
      </c>
    </row>
    <row r="4" spans="1:2" x14ac:dyDescent="0.25">
      <c r="A4" s="9" t="s">
        <v>8316</v>
      </c>
      <c r="B4" s="10">
        <v>130140.52</v>
      </c>
    </row>
    <row r="5" spans="1:2" x14ac:dyDescent="0.25">
      <c r="A5" s="9" t="s">
        <v>8344</v>
      </c>
      <c r="B5" s="10">
        <v>9954</v>
      </c>
    </row>
    <row r="6" spans="1:2" x14ac:dyDescent="0.25">
      <c r="A6" s="9" t="s">
        <v>8332</v>
      </c>
      <c r="B6" s="10">
        <v>13368.125</v>
      </c>
    </row>
    <row r="7" spans="1:2" x14ac:dyDescent="0.25">
      <c r="A7" s="9" t="s">
        <v>8358</v>
      </c>
      <c r="B7" s="10">
        <v>9075.7999999999993</v>
      </c>
    </row>
    <row r="8" spans="1:2" x14ac:dyDescent="0.25">
      <c r="A8" s="9" t="s">
        <v>8354</v>
      </c>
      <c r="B8" s="10">
        <v>4557.875</v>
      </c>
    </row>
    <row r="9" spans="1:2" x14ac:dyDescent="0.25">
      <c r="A9" s="9" t="s">
        <v>8315</v>
      </c>
      <c r="B9" s="10">
        <v>21039.655555555557</v>
      </c>
    </row>
    <row r="10" spans="1:2" x14ac:dyDescent="0.25">
      <c r="A10" s="9" t="s">
        <v>8314</v>
      </c>
      <c r="B10" s="10">
        <v>213740.41250000001</v>
      </c>
    </row>
    <row r="11" spans="1:2" x14ac:dyDescent="0.25">
      <c r="A11" s="9" t="s">
        <v>8330</v>
      </c>
      <c r="B11" s="10">
        <v>5067.8500000000004</v>
      </c>
    </row>
    <row r="12" spans="1:2" x14ac:dyDescent="0.25">
      <c r="A12" s="9" t="s">
        <v>8347</v>
      </c>
      <c r="B12" s="10">
        <v>14500.833333333334</v>
      </c>
    </row>
    <row r="13" spans="1:2" x14ac:dyDescent="0.25">
      <c r="A13" s="9" t="s">
        <v>8324</v>
      </c>
      <c r="B13" s="10">
        <v>6418.7250000000004</v>
      </c>
    </row>
    <row r="14" spans="1:2" x14ac:dyDescent="0.25">
      <c r="A14" s="9" t="s">
        <v>8337</v>
      </c>
      <c r="B14" s="10">
        <v>30000.799999999999</v>
      </c>
    </row>
    <row r="15" spans="1:2" x14ac:dyDescent="0.25">
      <c r="A15" s="9" t="s">
        <v>8348</v>
      </c>
      <c r="B15" s="10">
        <v>47258.3</v>
      </c>
    </row>
    <row r="16" spans="1:2" x14ac:dyDescent="0.25">
      <c r="A16" s="9" t="s">
        <v>8349</v>
      </c>
      <c r="B16" s="10">
        <v>41855.777071428573</v>
      </c>
    </row>
    <row r="17" spans="1:2" x14ac:dyDescent="0.25">
      <c r="A17" s="9" t="s">
        <v>8329</v>
      </c>
      <c r="B17" s="10">
        <v>4499.6466874999996</v>
      </c>
    </row>
    <row r="18" spans="1:2" x14ac:dyDescent="0.25">
      <c r="A18" s="9" t="s">
        <v>8328</v>
      </c>
      <c r="B18" s="10">
        <v>11065.866666666667</v>
      </c>
    </row>
    <row r="19" spans="1:2" x14ac:dyDescent="0.25">
      <c r="A19" s="9" t="s">
        <v>8356</v>
      </c>
      <c r="B19" s="10">
        <v>417339.4</v>
      </c>
    </row>
    <row r="20" spans="1:2" x14ac:dyDescent="0.25">
      <c r="A20" s="9" t="s">
        <v>8327</v>
      </c>
      <c r="B20" s="10">
        <v>3980.5</v>
      </c>
    </row>
    <row r="21" spans="1:2" x14ac:dyDescent="0.25">
      <c r="A21" s="9" t="s">
        <v>8335</v>
      </c>
      <c r="B21" s="10">
        <v>26375.75</v>
      </c>
    </row>
    <row r="22" spans="1:2" x14ac:dyDescent="0.25">
      <c r="A22" s="9" t="s">
        <v>8359</v>
      </c>
      <c r="B22" s="10">
        <v>42405.221428571429</v>
      </c>
    </row>
    <row r="23" spans="1:2" x14ac:dyDescent="0.25">
      <c r="A23" s="9" t="s">
        <v>8343</v>
      </c>
      <c r="B23" s="10">
        <v>4226</v>
      </c>
    </row>
    <row r="24" spans="1:2" x14ac:dyDescent="0.25">
      <c r="A24" s="9" t="s">
        <v>8323</v>
      </c>
      <c r="B24" s="10">
        <v>5730.4333333333334</v>
      </c>
    </row>
    <row r="25" spans="1:2" x14ac:dyDescent="0.25">
      <c r="A25" s="9" t="s">
        <v>8350</v>
      </c>
      <c r="B25" s="10">
        <v>22355</v>
      </c>
    </row>
    <row r="26" spans="1:2" x14ac:dyDescent="0.25">
      <c r="A26" s="9" t="s">
        <v>8339</v>
      </c>
      <c r="B26" s="10">
        <v>14908.706249999999</v>
      </c>
    </row>
    <row r="27" spans="1:2" x14ac:dyDescent="0.25">
      <c r="A27" s="9" t="s">
        <v>8345</v>
      </c>
      <c r="B27" s="10">
        <v>12874.55</v>
      </c>
    </row>
    <row r="28" spans="1:2" x14ac:dyDescent="0.25">
      <c r="A28" s="9" t="s">
        <v>8318</v>
      </c>
      <c r="B28" s="10">
        <v>6124.3677298311441</v>
      </c>
    </row>
    <row r="29" spans="1:2" x14ac:dyDescent="0.25">
      <c r="A29" s="9" t="s">
        <v>8346</v>
      </c>
      <c r="B29" s="10">
        <v>3927</v>
      </c>
    </row>
    <row r="30" spans="1:2" x14ac:dyDescent="0.25">
      <c r="A30" s="9" t="s">
        <v>8342</v>
      </c>
      <c r="B30" s="10">
        <v>18997.5</v>
      </c>
    </row>
    <row r="31" spans="1:2" x14ac:dyDescent="0.25">
      <c r="A31" s="9" t="s">
        <v>8353</v>
      </c>
      <c r="B31" s="10">
        <v>48950</v>
      </c>
    </row>
    <row r="32" spans="1:2" x14ac:dyDescent="0.25">
      <c r="A32" s="9" t="s">
        <v>8326</v>
      </c>
      <c r="B32" s="10">
        <v>4999.4251923076927</v>
      </c>
    </row>
    <row r="33" spans="1:2" x14ac:dyDescent="0.25">
      <c r="A33" s="9" t="s">
        <v>8313</v>
      </c>
      <c r="B33" s="10">
        <v>2591988.9750000001</v>
      </c>
    </row>
    <row r="34" spans="1:2" x14ac:dyDescent="0.25">
      <c r="A34" s="9" t="s">
        <v>8312</v>
      </c>
      <c r="B34" s="10">
        <v>2835</v>
      </c>
    </row>
    <row r="35" spans="1:2" x14ac:dyDescent="0.25">
      <c r="A35" s="9" t="s">
        <v>8352</v>
      </c>
      <c r="B35" s="10">
        <v>13147.674999999999</v>
      </c>
    </row>
    <row r="36" spans="1:2" x14ac:dyDescent="0.25">
      <c r="A36" s="9" t="s">
        <v>8355</v>
      </c>
      <c r="B36" s="10">
        <v>61021.7</v>
      </c>
    </row>
    <row r="37" spans="1:2" x14ac:dyDescent="0.25">
      <c r="A37" s="9" t="s">
        <v>8357</v>
      </c>
      <c r="B37" s="10">
        <v>282200.33689839573</v>
      </c>
    </row>
    <row r="38" spans="1:2" x14ac:dyDescent="0.25">
      <c r="A38" s="9" t="s">
        <v>8351</v>
      </c>
      <c r="B38" s="10">
        <v>8405.3250000000007</v>
      </c>
    </row>
    <row r="39" spans="1:2" x14ac:dyDescent="0.25">
      <c r="A39" s="9" t="s">
        <v>8311</v>
      </c>
      <c r="B39" s="10">
        <v>9037.2833333333328</v>
      </c>
    </row>
    <row r="40" spans="1:2" x14ac:dyDescent="0.25">
      <c r="A40" s="9" t="s">
        <v>8341</v>
      </c>
      <c r="B40" s="10">
        <v>472376.71929824562</v>
      </c>
    </row>
    <row r="41" spans="1:2" x14ac:dyDescent="0.25">
      <c r="A41" s="9" t="s">
        <v>8334</v>
      </c>
      <c r="B41" s="10">
        <v>60816.74</v>
      </c>
    </row>
    <row r="42" spans="1:2" x14ac:dyDescent="0.25">
      <c r="A42" s="9" t="s">
        <v>8321</v>
      </c>
      <c r="B42" s="10">
        <v>61452.875</v>
      </c>
    </row>
    <row r="43" spans="1:2" x14ac:dyDescent="0.25">
      <c r="A43" s="9" t="s">
        <v>8320</v>
      </c>
      <c r="B43" s="10">
        <v>68546.456250000003</v>
      </c>
    </row>
    <row r="44" spans="1:2" x14ac:dyDescent="0.25">
      <c r="A44" s="9" t="s">
        <v>8340</v>
      </c>
      <c r="B44" s="10">
        <v>35159.75</v>
      </c>
    </row>
    <row r="45" spans="1:2" x14ac:dyDescent="0.25">
      <c r="A45" s="9" t="s">
        <v>8361</v>
      </c>
      <c r="B45" s="10">
        <v>71938.859944093347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5FF7-B575-4F3B-BBAF-F1F418E05A15}">
  <dimension ref="A2:E15"/>
  <sheetViews>
    <sheetView workbookViewId="0">
      <selection activeCell="A14" sqref="A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8" t="s">
        <v>8308</v>
      </c>
      <c r="B2" t="s">
        <v>8364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8367</v>
      </c>
      <c r="B6" s="10">
        <v>9</v>
      </c>
      <c r="C6" s="10">
        <v>4</v>
      </c>
      <c r="D6" s="10">
        <v>1</v>
      </c>
      <c r="E6" s="10">
        <v>14</v>
      </c>
    </row>
    <row r="7" spans="1:5" x14ac:dyDescent="0.25">
      <c r="A7" s="9" t="s">
        <v>8374</v>
      </c>
      <c r="B7" s="10">
        <v>49</v>
      </c>
      <c r="C7" s="10">
        <v>15</v>
      </c>
      <c r="D7" s="10">
        <v>1</v>
      </c>
      <c r="E7" s="10">
        <v>65</v>
      </c>
    </row>
    <row r="8" spans="1:5" x14ac:dyDescent="0.25">
      <c r="A8" s="9" t="s">
        <v>8381</v>
      </c>
      <c r="B8" s="10">
        <v>136</v>
      </c>
      <c r="C8" s="10">
        <v>28</v>
      </c>
      <c r="D8" s="10">
        <v>7</v>
      </c>
      <c r="E8" s="10">
        <v>171</v>
      </c>
    </row>
    <row r="9" spans="1:5" x14ac:dyDescent="0.25">
      <c r="A9" s="9" t="s">
        <v>8382</v>
      </c>
      <c r="B9" s="10">
        <v>216</v>
      </c>
      <c r="C9" s="10">
        <v>60</v>
      </c>
      <c r="D9" s="10">
        <v>6</v>
      </c>
      <c r="E9" s="10">
        <v>282</v>
      </c>
    </row>
    <row r="10" spans="1:5" x14ac:dyDescent="0.25">
      <c r="A10" s="9" t="s">
        <v>8383</v>
      </c>
      <c r="B10" s="10">
        <v>200</v>
      </c>
      <c r="C10" s="10">
        <v>67</v>
      </c>
      <c r="D10" s="10">
        <v>7</v>
      </c>
      <c r="E10" s="10">
        <v>274</v>
      </c>
    </row>
    <row r="11" spans="1:5" x14ac:dyDescent="0.25">
      <c r="A11" s="9" t="s">
        <v>8384</v>
      </c>
      <c r="B11" s="10">
        <v>474</v>
      </c>
      <c r="C11" s="10">
        <v>422</v>
      </c>
      <c r="D11" s="10">
        <v>80</v>
      </c>
      <c r="E11" s="10">
        <v>976</v>
      </c>
    </row>
    <row r="12" spans="1:5" x14ac:dyDescent="0.25">
      <c r="A12" s="9" t="s">
        <v>8385</v>
      </c>
      <c r="B12" s="10">
        <v>567</v>
      </c>
      <c r="C12" s="10">
        <v>527</v>
      </c>
      <c r="D12" s="10">
        <v>131</v>
      </c>
      <c r="E12" s="10">
        <v>1225</v>
      </c>
    </row>
    <row r="13" spans="1:5" x14ac:dyDescent="0.25">
      <c r="A13" s="9" t="s">
        <v>8386</v>
      </c>
      <c r="B13" s="10">
        <v>475</v>
      </c>
      <c r="C13" s="10">
        <v>376</v>
      </c>
      <c r="D13" s="10">
        <v>99</v>
      </c>
      <c r="E13" s="10">
        <v>950</v>
      </c>
    </row>
    <row r="14" spans="1:5" x14ac:dyDescent="0.25">
      <c r="A14" s="9" t="s">
        <v>8387</v>
      </c>
      <c r="B14" s="10">
        <v>59</v>
      </c>
      <c r="C14" s="10">
        <v>31</v>
      </c>
      <c r="D14" s="10">
        <v>17</v>
      </c>
      <c r="E14" s="10">
        <v>107</v>
      </c>
    </row>
    <row r="15" spans="1:5" x14ac:dyDescent="0.25">
      <c r="A15" s="9" t="s">
        <v>8361</v>
      </c>
      <c r="B15" s="10">
        <v>2185</v>
      </c>
      <c r="C15" s="10">
        <v>1530</v>
      </c>
      <c r="D15" s="10">
        <v>349</v>
      </c>
      <c r="E15" s="10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8B000-7486-4351-9BCD-0FBA279C911F}">
  <dimension ref="A3:E14"/>
  <sheetViews>
    <sheetView workbookViewId="0">
      <selection activeCell="O29" sqref="O29"/>
    </sheetView>
  </sheetViews>
  <sheetFormatPr defaultRowHeight="15" x14ac:dyDescent="0.25"/>
  <cols>
    <col min="1" max="1" width="25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6" width="11.28515625" bestFit="1" customWidth="1"/>
  </cols>
  <sheetData>
    <row r="3" spans="1:5" x14ac:dyDescent="0.25">
      <c r="A3" s="8" t="s">
        <v>8390</v>
      </c>
      <c r="B3" s="8" t="s">
        <v>8363</v>
      </c>
    </row>
    <row r="4" spans="1:5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5">
      <c r="A5" s="9" t="s">
        <v>8367</v>
      </c>
      <c r="B5" s="13">
        <v>1.0837310281385282</v>
      </c>
      <c r="C5" s="13">
        <v>9.2258333333333331E-2</v>
      </c>
      <c r="D5" s="13">
        <v>0</v>
      </c>
      <c r="E5" s="13">
        <v>0.66292921085858592</v>
      </c>
    </row>
    <row r="6" spans="1:5" x14ac:dyDescent="0.25">
      <c r="A6" s="9" t="s">
        <v>8374</v>
      </c>
      <c r="B6" s="13">
        <v>1.3644634734515153</v>
      </c>
      <c r="C6" s="13">
        <v>8.6071241258741257E-2</v>
      </c>
      <c r="D6" s="13">
        <v>0.10806536636794939</v>
      </c>
      <c r="E6" s="13">
        <v>1.0224297349196865</v>
      </c>
    </row>
    <row r="7" spans="1:5" x14ac:dyDescent="0.25">
      <c r="A7" s="9" t="s">
        <v>8381</v>
      </c>
      <c r="B7" s="13">
        <v>1.2943328947363282</v>
      </c>
      <c r="C7" s="13">
        <v>6.4455766167860848E-2</v>
      </c>
      <c r="D7" s="13">
        <v>0.10706752347847298</v>
      </c>
      <c r="E7" s="13">
        <v>1.0653288740288887</v>
      </c>
    </row>
    <row r="8" spans="1:5" x14ac:dyDescent="0.25">
      <c r="A8" s="9" t="s">
        <v>8382</v>
      </c>
      <c r="B8" s="13">
        <v>1.6020765921947508</v>
      </c>
      <c r="C8" s="13">
        <v>5.6203598378839398E-2</v>
      </c>
      <c r="D8" s="13">
        <v>1.8655844155844155E-2</v>
      </c>
      <c r="E8" s="13">
        <v>1.2498228198954668</v>
      </c>
    </row>
    <row r="9" spans="1:5" x14ac:dyDescent="0.25">
      <c r="A9" s="9" t="s">
        <v>8383</v>
      </c>
      <c r="B9" s="13">
        <v>2.4081441495553402</v>
      </c>
      <c r="C9" s="13">
        <v>0.1050182981922658</v>
      </c>
      <c r="D9" s="13">
        <v>1.7871354226419642E-2</v>
      </c>
      <c r="E9" s="13">
        <v>1.7793156877589116</v>
      </c>
    </row>
    <row r="10" spans="1:5" x14ac:dyDescent="0.25">
      <c r="A10" s="9" t="s">
        <v>8384</v>
      </c>
      <c r="B10" s="13">
        <v>8.0717313939243045</v>
      </c>
      <c r="C10" s="13">
        <v>8.9098222115441328E-2</v>
      </c>
      <c r="D10" s="13">
        <v>6.2396283879028007E-2</v>
      </c>
      <c r="E10" s="13">
        <v>4.135894415721884</v>
      </c>
    </row>
    <row r="11" spans="1:5" x14ac:dyDescent="0.25">
      <c r="A11" s="9" t="s">
        <v>8385</v>
      </c>
      <c r="B11" s="13">
        <v>1.4031838748556196</v>
      </c>
      <c r="C11" s="13">
        <v>9.7276349613651614E-2</v>
      </c>
      <c r="D11" s="13">
        <v>6.0630360772017194E-2</v>
      </c>
      <c r="E11" s="13">
        <v>0.69053035202699309</v>
      </c>
    </row>
    <row r="12" spans="1:5" x14ac:dyDescent="0.25">
      <c r="A12" s="9" t="s">
        <v>8386</v>
      </c>
      <c r="B12" s="13">
        <v>49.735965383101693</v>
      </c>
      <c r="C12" s="13">
        <v>9.2109058651364414E-2</v>
      </c>
      <c r="D12" s="13">
        <v>0.10303028086118599</v>
      </c>
      <c r="E12" s="13">
        <v>24.810420813603759</v>
      </c>
    </row>
    <row r="13" spans="1:5" x14ac:dyDescent="0.25">
      <c r="A13" s="9" t="s">
        <v>8387</v>
      </c>
      <c r="B13" s="13">
        <v>113.03272194972712</v>
      </c>
      <c r="C13" s="13">
        <v>0.1290197432607465</v>
      </c>
      <c r="D13" s="13">
        <v>8.7157048732074784</v>
      </c>
      <c r="E13" s="13">
        <v>56.516101799027297</v>
      </c>
    </row>
    <row r="14" spans="1:5" x14ac:dyDescent="0.25">
      <c r="A14" s="9" t="s">
        <v>8361</v>
      </c>
      <c r="B14" s="13">
        <v>17.636187044209024</v>
      </c>
      <c r="C14" s="13">
        <v>9.3434487998681537E-2</v>
      </c>
      <c r="D14" s="13">
        <v>0.69180590480249249</v>
      </c>
      <c r="E14" s="13">
        <v>9.5766396946384731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Bonus</vt:lpstr>
      <vt:lpstr>Kickstarter Data</vt:lpstr>
      <vt:lpstr>Category States</vt:lpstr>
      <vt:lpstr>Sub-Category States</vt:lpstr>
      <vt:lpstr>Count of States</vt:lpstr>
      <vt:lpstr>Average Sub-Category Goal</vt:lpstr>
      <vt:lpstr>Count of States per Year</vt:lpstr>
      <vt:lpstr>Average Percent 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Deepen Patel</cp:lastModifiedBy>
  <dcterms:created xsi:type="dcterms:W3CDTF">2017-04-20T15:17:24Z</dcterms:created>
  <dcterms:modified xsi:type="dcterms:W3CDTF">2019-08-09T19:45:54Z</dcterms:modified>
</cp:coreProperties>
</file>