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jason/Library/CloudStorage/GoogleDrive-deeperduke@gmail.com/.shortcut-targets-by-id/1gsetPzqCMaQ4qQzbQ7GR4eMkBkcvb_5f/2023_NSOE_Commuter_Rail/01_Data/02_Processed/"/>
    </mc:Choice>
  </mc:AlternateContent>
  <xr:revisionPtr revIDLastSave="0" documentId="13_ncr:1_{5BD47666-AAE9-7F42-8712-1A12EDF5FCF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iltered_elev" sheetId="3" r:id="rId1"/>
    <sheet name="HLine_milepost_elev" sheetId="1" r:id="rId2"/>
    <sheet name="Sheet1" sheetId="2" r:id="rId3"/>
  </sheets>
  <definedNames>
    <definedName name="_xlchart.v1.0" hidden="1">Filtered_elev!$L$3:$L$95</definedName>
    <definedName name="_xlchart.v1.1" hidden="1">Filtered_elev!$K$3:$K$95</definedName>
    <definedName name="_xlchart.v1.2" hidden="1">Filtered_elev!$K$3:$K$95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I105" i="3"/>
  <c r="I104" i="3"/>
  <c r="I103" i="3"/>
  <c r="I102" i="3"/>
  <c r="I101" i="3"/>
  <c r="J3" i="3"/>
  <c r="K3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L36" i="3" s="1"/>
  <c r="M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L52" i="3" s="1"/>
  <c r="M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L68" i="3" s="1"/>
  <c r="M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L84" i="3" s="1"/>
  <c r="M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I99" i="3"/>
  <c r="G1112" i="1"/>
  <c r="G1111" i="1"/>
  <c r="G1110" i="1"/>
  <c r="G1109" i="1"/>
  <c r="G1108" i="1"/>
  <c r="G1106" i="1"/>
  <c r="E95" i="3"/>
  <c r="E94" i="3"/>
  <c r="E93" i="3"/>
  <c r="E92" i="3"/>
  <c r="E91" i="3"/>
  <c r="F91" i="3" s="1"/>
  <c r="E90" i="3"/>
  <c r="E89" i="3"/>
  <c r="E88" i="3"/>
  <c r="E87" i="3"/>
  <c r="E86" i="3"/>
  <c r="E85" i="3"/>
  <c r="F85" i="3" s="1"/>
  <c r="E84" i="3"/>
  <c r="E83" i="3"/>
  <c r="E82" i="3"/>
  <c r="E81" i="3"/>
  <c r="E80" i="3"/>
  <c r="E79" i="3"/>
  <c r="E78" i="3"/>
  <c r="E77" i="3"/>
  <c r="E76" i="3"/>
  <c r="E75" i="3"/>
  <c r="E74" i="3"/>
  <c r="F74" i="3" s="1"/>
  <c r="E73" i="3"/>
  <c r="E72" i="3"/>
  <c r="E71" i="3"/>
  <c r="E70" i="3"/>
  <c r="E69" i="3"/>
  <c r="F69" i="3" s="1"/>
  <c r="G69" i="3" s="1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F56" i="3" s="1"/>
  <c r="E55" i="3"/>
  <c r="F55" i="3" s="1"/>
  <c r="E54" i="3"/>
  <c r="F54" i="3" s="1"/>
  <c r="E53" i="3"/>
  <c r="F53" i="3" s="1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F40" i="3" s="1"/>
  <c r="E39" i="3"/>
  <c r="E38" i="3"/>
  <c r="E37" i="3"/>
  <c r="E36" i="3"/>
  <c r="F36" i="3" s="1"/>
  <c r="G36" i="3" s="1"/>
  <c r="E35" i="3"/>
  <c r="E34" i="3"/>
  <c r="E33" i="3"/>
  <c r="E32" i="3"/>
  <c r="E31" i="3"/>
  <c r="F31" i="3" s="1"/>
  <c r="G31" i="3" s="1"/>
  <c r="E30" i="3"/>
  <c r="E29" i="3"/>
  <c r="E28" i="3"/>
  <c r="E27" i="3"/>
  <c r="E26" i="3"/>
  <c r="E25" i="3"/>
  <c r="E24" i="3"/>
  <c r="E23" i="3"/>
  <c r="E22" i="3"/>
  <c r="E21" i="3"/>
  <c r="F21" i="3" s="1"/>
  <c r="G21" i="3" s="1"/>
  <c r="E20" i="3"/>
  <c r="E19" i="3"/>
  <c r="E18" i="3"/>
  <c r="E17" i="3"/>
  <c r="F17" i="3" s="1"/>
  <c r="G17" i="3" s="1"/>
  <c r="E16" i="3"/>
  <c r="E15" i="3"/>
  <c r="F15" i="3" s="1"/>
  <c r="G15" i="3" s="1"/>
  <c r="E14" i="3"/>
  <c r="E13" i="3"/>
  <c r="E12" i="3"/>
  <c r="E11" i="3"/>
  <c r="F11" i="3" s="1"/>
  <c r="E10" i="3"/>
  <c r="E9" i="3"/>
  <c r="E8" i="3"/>
  <c r="E7" i="3"/>
  <c r="E6" i="3"/>
  <c r="E5" i="3"/>
  <c r="E4" i="3"/>
  <c r="F4" i="3" s="1"/>
  <c r="G4" i="3" s="1"/>
  <c r="E3" i="3"/>
  <c r="E2" i="3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2" i="2"/>
  <c r="L2" i="1"/>
  <c r="F1098" i="1"/>
  <c r="F1099" i="1"/>
  <c r="F1100" i="1"/>
  <c r="F1101" i="1"/>
  <c r="F6" i="1"/>
  <c r="F7" i="1"/>
  <c r="F8" i="1"/>
  <c r="G8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G32" i="1" s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G56" i="1" s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G80" i="1" s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G96" i="1" s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G855" i="1" s="1"/>
  <c r="H855" i="1" s="1"/>
  <c r="F856" i="1"/>
  <c r="F857" i="1"/>
  <c r="F858" i="1"/>
  <c r="F859" i="1"/>
  <c r="F860" i="1"/>
  <c r="F861" i="1"/>
  <c r="F862" i="1"/>
  <c r="F863" i="1"/>
  <c r="G863" i="1" s="1"/>
  <c r="H863" i="1" s="1"/>
  <c r="F864" i="1"/>
  <c r="F865" i="1"/>
  <c r="F866" i="1"/>
  <c r="F867" i="1"/>
  <c r="F868" i="1"/>
  <c r="F869" i="1"/>
  <c r="F870" i="1"/>
  <c r="F871" i="1"/>
  <c r="G871" i="1" s="1"/>
  <c r="H871" i="1" s="1"/>
  <c r="F872" i="1"/>
  <c r="F873" i="1"/>
  <c r="F874" i="1"/>
  <c r="F875" i="1"/>
  <c r="F876" i="1"/>
  <c r="F877" i="1"/>
  <c r="F878" i="1"/>
  <c r="F879" i="1"/>
  <c r="G879" i="1" s="1"/>
  <c r="H879" i="1" s="1"/>
  <c r="F880" i="1"/>
  <c r="F881" i="1"/>
  <c r="F882" i="1"/>
  <c r="F883" i="1"/>
  <c r="F884" i="1"/>
  <c r="F885" i="1"/>
  <c r="F886" i="1"/>
  <c r="F887" i="1"/>
  <c r="G887" i="1" s="1"/>
  <c r="H887" i="1" s="1"/>
  <c r="F888" i="1"/>
  <c r="F889" i="1"/>
  <c r="F890" i="1"/>
  <c r="F891" i="1"/>
  <c r="F892" i="1"/>
  <c r="F893" i="1"/>
  <c r="F894" i="1"/>
  <c r="F895" i="1"/>
  <c r="G895" i="1" s="1"/>
  <c r="H895" i="1" s="1"/>
  <c r="F896" i="1"/>
  <c r="F897" i="1"/>
  <c r="F898" i="1"/>
  <c r="F899" i="1"/>
  <c r="F900" i="1"/>
  <c r="F901" i="1"/>
  <c r="F902" i="1"/>
  <c r="F903" i="1"/>
  <c r="G903" i="1" s="1"/>
  <c r="H903" i="1" s="1"/>
  <c r="F904" i="1"/>
  <c r="F905" i="1"/>
  <c r="F906" i="1"/>
  <c r="F907" i="1"/>
  <c r="F908" i="1"/>
  <c r="F909" i="1"/>
  <c r="F910" i="1"/>
  <c r="F911" i="1"/>
  <c r="G911" i="1" s="1"/>
  <c r="H911" i="1" s="1"/>
  <c r="F912" i="1"/>
  <c r="F913" i="1"/>
  <c r="F914" i="1"/>
  <c r="F915" i="1"/>
  <c r="F916" i="1"/>
  <c r="F917" i="1"/>
  <c r="F918" i="1"/>
  <c r="F919" i="1"/>
  <c r="G919" i="1" s="1"/>
  <c r="H919" i="1" s="1"/>
  <c r="F920" i="1"/>
  <c r="F921" i="1"/>
  <c r="F922" i="1"/>
  <c r="F923" i="1"/>
  <c r="F924" i="1"/>
  <c r="F925" i="1"/>
  <c r="F926" i="1"/>
  <c r="F927" i="1"/>
  <c r="G927" i="1" s="1"/>
  <c r="H927" i="1" s="1"/>
  <c r="F928" i="1"/>
  <c r="F929" i="1"/>
  <c r="F930" i="1"/>
  <c r="F931" i="1"/>
  <c r="F932" i="1"/>
  <c r="F933" i="1"/>
  <c r="F934" i="1"/>
  <c r="F935" i="1"/>
  <c r="G935" i="1" s="1"/>
  <c r="H935" i="1" s="1"/>
  <c r="F936" i="1"/>
  <c r="F937" i="1"/>
  <c r="F938" i="1"/>
  <c r="F939" i="1"/>
  <c r="F940" i="1"/>
  <c r="F941" i="1"/>
  <c r="F942" i="1"/>
  <c r="F943" i="1"/>
  <c r="G943" i="1" s="1"/>
  <c r="H943" i="1" s="1"/>
  <c r="F944" i="1"/>
  <c r="F945" i="1"/>
  <c r="F946" i="1"/>
  <c r="F947" i="1"/>
  <c r="F948" i="1"/>
  <c r="F949" i="1"/>
  <c r="F950" i="1"/>
  <c r="F951" i="1"/>
  <c r="G951" i="1" s="1"/>
  <c r="H951" i="1" s="1"/>
  <c r="F952" i="1"/>
  <c r="F953" i="1"/>
  <c r="F954" i="1"/>
  <c r="F955" i="1"/>
  <c r="F956" i="1"/>
  <c r="F957" i="1"/>
  <c r="F958" i="1"/>
  <c r="F959" i="1"/>
  <c r="G959" i="1" s="1"/>
  <c r="H959" i="1" s="1"/>
  <c r="F960" i="1"/>
  <c r="F961" i="1"/>
  <c r="F962" i="1"/>
  <c r="F963" i="1"/>
  <c r="F964" i="1"/>
  <c r="F965" i="1"/>
  <c r="F966" i="1"/>
  <c r="F967" i="1"/>
  <c r="G967" i="1" s="1"/>
  <c r="H967" i="1" s="1"/>
  <c r="F968" i="1"/>
  <c r="F969" i="1"/>
  <c r="F970" i="1"/>
  <c r="F971" i="1"/>
  <c r="F972" i="1"/>
  <c r="F973" i="1"/>
  <c r="F974" i="1"/>
  <c r="F975" i="1"/>
  <c r="G975" i="1" s="1"/>
  <c r="L975" i="1" s="1"/>
  <c r="F976" i="1"/>
  <c r="F977" i="1"/>
  <c r="F978" i="1"/>
  <c r="F979" i="1"/>
  <c r="F980" i="1"/>
  <c r="F981" i="1"/>
  <c r="F982" i="1"/>
  <c r="F983" i="1"/>
  <c r="G983" i="1" s="1"/>
  <c r="H983" i="1" s="1"/>
  <c r="F984" i="1"/>
  <c r="F985" i="1"/>
  <c r="F986" i="1"/>
  <c r="F987" i="1"/>
  <c r="F988" i="1"/>
  <c r="F989" i="1"/>
  <c r="F990" i="1"/>
  <c r="F991" i="1"/>
  <c r="G991" i="1" s="1"/>
  <c r="H991" i="1" s="1"/>
  <c r="F992" i="1"/>
  <c r="F993" i="1"/>
  <c r="F994" i="1"/>
  <c r="F995" i="1"/>
  <c r="F996" i="1"/>
  <c r="F997" i="1"/>
  <c r="F998" i="1"/>
  <c r="F999" i="1"/>
  <c r="G999" i="1" s="1"/>
  <c r="H999" i="1" s="1"/>
  <c r="F1000" i="1"/>
  <c r="F1001" i="1"/>
  <c r="F1002" i="1"/>
  <c r="F1003" i="1"/>
  <c r="F1004" i="1"/>
  <c r="F1005" i="1"/>
  <c r="F1006" i="1"/>
  <c r="F1007" i="1"/>
  <c r="G1007" i="1" s="1"/>
  <c r="H1007" i="1" s="1"/>
  <c r="F1008" i="1"/>
  <c r="F1009" i="1"/>
  <c r="F1010" i="1"/>
  <c r="F1011" i="1"/>
  <c r="F1012" i="1"/>
  <c r="F1013" i="1"/>
  <c r="F1014" i="1"/>
  <c r="F1015" i="1"/>
  <c r="G1015" i="1" s="1"/>
  <c r="H1015" i="1" s="1"/>
  <c r="F1016" i="1"/>
  <c r="F1017" i="1"/>
  <c r="F1018" i="1"/>
  <c r="F1019" i="1"/>
  <c r="F1020" i="1"/>
  <c r="F1021" i="1"/>
  <c r="F1022" i="1"/>
  <c r="F1023" i="1"/>
  <c r="G1023" i="1" s="1"/>
  <c r="H1023" i="1" s="1"/>
  <c r="F1024" i="1"/>
  <c r="F1025" i="1"/>
  <c r="F1026" i="1"/>
  <c r="F1027" i="1"/>
  <c r="F1028" i="1"/>
  <c r="F1029" i="1"/>
  <c r="F1030" i="1"/>
  <c r="F1031" i="1"/>
  <c r="G1031" i="1" s="1"/>
  <c r="H1031" i="1" s="1"/>
  <c r="F1032" i="1"/>
  <c r="F1033" i="1"/>
  <c r="F1034" i="1"/>
  <c r="F1035" i="1"/>
  <c r="F1036" i="1"/>
  <c r="F1037" i="1"/>
  <c r="F1038" i="1"/>
  <c r="F1039" i="1"/>
  <c r="G1039" i="1" s="1"/>
  <c r="F1040" i="1"/>
  <c r="F1041" i="1"/>
  <c r="F1042" i="1"/>
  <c r="F1043" i="1"/>
  <c r="F1044" i="1"/>
  <c r="F1045" i="1"/>
  <c r="F1046" i="1"/>
  <c r="F1047" i="1"/>
  <c r="G1047" i="1" s="1"/>
  <c r="H1047" i="1" s="1"/>
  <c r="F1048" i="1"/>
  <c r="F1049" i="1"/>
  <c r="F1050" i="1"/>
  <c r="F1051" i="1"/>
  <c r="F1052" i="1"/>
  <c r="F1053" i="1"/>
  <c r="F1054" i="1"/>
  <c r="F1055" i="1"/>
  <c r="G1055" i="1" s="1"/>
  <c r="F1056" i="1"/>
  <c r="F1057" i="1"/>
  <c r="F1058" i="1"/>
  <c r="F1059" i="1"/>
  <c r="F1060" i="1"/>
  <c r="F1061" i="1"/>
  <c r="F1062" i="1"/>
  <c r="F1063" i="1"/>
  <c r="G1063" i="1" s="1"/>
  <c r="F1064" i="1"/>
  <c r="F1065" i="1"/>
  <c r="F1066" i="1"/>
  <c r="F1067" i="1"/>
  <c r="F1068" i="1"/>
  <c r="F1069" i="1"/>
  <c r="F1070" i="1"/>
  <c r="F1071" i="1"/>
  <c r="G1071" i="1" s="1"/>
  <c r="F1072" i="1"/>
  <c r="F1073" i="1"/>
  <c r="F1074" i="1"/>
  <c r="F1075" i="1"/>
  <c r="F1076" i="1"/>
  <c r="F1077" i="1"/>
  <c r="F1078" i="1"/>
  <c r="F1079" i="1"/>
  <c r="G1079" i="1" s="1"/>
  <c r="H1079" i="1" s="1"/>
  <c r="F1080" i="1"/>
  <c r="F1081" i="1"/>
  <c r="F1082" i="1"/>
  <c r="F1083" i="1"/>
  <c r="F1084" i="1"/>
  <c r="F1085" i="1"/>
  <c r="F1086" i="1"/>
  <c r="F1087" i="1"/>
  <c r="G1087" i="1" s="1"/>
  <c r="F1088" i="1"/>
  <c r="F1089" i="1"/>
  <c r="F1090" i="1"/>
  <c r="F1091" i="1"/>
  <c r="F1092" i="1"/>
  <c r="F1093" i="1"/>
  <c r="F1094" i="1"/>
  <c r="F1095" i="1"/>
  <c r="G1095" i="1" s="1"/>
  <c r="F1096" i="1"/>
  <c r="F1097" i="1"/>
  <c r="F5" i="1"/>
  <c r="F4" i="1"/>
  <c r="F2" i="1"/>
  <c r="F3" i="1"/>
  <c r="L20" i="3" l="1"/>
  <c r="M20" i="3" s="1"/>
  <c r="L91" i="3"/>
  <c r="M91" i="3" s="1"/>
  <c r="L83" i="3"/>
  <c r="M83" i="3" s="1"/>
  <c r="N83" i="3" s="1"/>
  <c r="L75" i="3"/>
  <c r="M75" i="3" s="1"/>
  <c r="L67" i="3"/>
  <c r="M67" i="3" s="1"/>
  <c r="N67" i="3" s="1"/>
  <c r="L59" i="3"/>
  <c r="M59" i="3" s="1"/>
  <c r="L51" i="3"/>
  <c r="M51" i="3" s="1"/>
  <c r="N51" i="3" s="1"/>
  <c r="L43" i="3"/>
  <c r="M43" i="3" s="1"/>
  <c r="L35" i="3"/>
  <c r="M35" i="3" s="1"/>
  <c r="N35" i="3" s="1"/>
  <c r="L27" i="3"/>
  <c r="M27" i="3" s="1"/>
  <c r="N27" i="3" s="1"/>
  <c r="L19" i="3"/>
  <c r="M19" i="3" s="1"/>
  <c r="N19" i="3" s="1"/>
  <c r="L11" i="3"/>
  <c r="M11" i="3" s="1"/>
  <c r="L3" i="3"/>
  <c r="M3" i="3" s="1"/>
  <c r="L26" i="3"/>
  <c r="M26" i="3" s="1"/>
  <c r="L18" i="3"/>
  <c r="M18" i="3" s="1"/>
  <c r="N18" i="3" s="1"/>
  <c r="L10" i="3"/>
  <c r="M10" i="3" s="1"/>
  <c r="N10" i="3" s="1"/>
  <c r="L95" i="3"/>
  <c r="M95" i="3" s="1"/>
  <c r="N95" i="3" s="1"/>
  <c r="L79" i="3"/>
  <c r="M79" i="3" s="1"/>
  <c r="N79" i="3" s="1"/>
  <c r="L63" i="3"/>
  <c r="M63" i="3" s="1"/>
  <c r="N63" i="3" s="1"/>
  <c r="L47" i="3"/>
  <c r="M47" i="3" s="1"/>
  <c r="N47" i="3" s="1"/>
  <c r="L31" i="3"/>
  <c r="M31" i="3" s="1"/>
  <c r="L15" i="3"/>
  <c r="M15" i="3" s="1"/>
  <c r="L4" i="3"/>
  <c r="M4" i="3" s="1"/>
  <c r="T3" i="3" s="1"/>
  <c r="L94" i="3"/>
  <c r="M94" i="3" s="1"/>
  <c r="L86" i="3"/>
  <c r="M86" i="3" s="1"/>
  <c r="N86" i="3" s="1"/>
  <c r="L78" i="3"/>
  <c r="M78" i="3" s="1"/>
  <c r="N78" i="3" s="1"/>
  <c r="L70" i="3"/>
  <c r="M70" i="3" s="1"/>
  <c r="L62" i="3"/>
  <c r="M62" i="3" s="1"/>
  <c r="L54" i="3"/>
  <c r="M54" i="3" s="1"/>
  <c r="L46" i="3"/>
  <c r="M46" i="3" s="1"/>
  <c r="N46" i="3" s="1"/>
  <c r="L38" i="3"/>
  <c r="M38" i="3" s="1"/>
  <c r="L30" i="3"/>
  <c r="M30" i="3" s="1"/>
  <c r="N30" i="3" s="1"/>
  <c r="L22" i="3"/>
  <c r="M22" i="3" s="1"/>
  <c r="L14" i="3"/>
  <c r="M14" i="3" s="1"/>
  <c r="N14" i="3" s="1"/>
  <c r="L6" i="3"/>
  <c r="M6" i="3" s="1"/>
  <c r="L90" i="3"/>
  <c r="M90" i="3" s="1"/>
  <c r="L82" i="3"/>
  <c r="M82" i="3" s="1"/>
  <c r="N82" i="3" s="1"/>
  <c r="L74" i="3"/>
  <c r="M74" i="3" s="1"/>
  <c r="N74" i="3" s="1"/>
  <c r="L66" i="3"/>
  <c r="M66" i="3" s="1"/>
  <c r="N66" i="3" s="1"/>
  <c r="L58" i="3"/>
  <c r="M58" i="3" s="1"/>
  <c r="N58" i="3" s="1"/>
  <c r="L50" i="3"/>
  <c r="M50" i="3" s="1"/>
  <c r="N50" i="3" s="1"/>
  <c r="L42" i="3"/>
  <c r="M42" i="3" s="1"/>
  <c r="N42" i="3" s="1"/>
  <c r="L34" i="3"/>
  <c r="M34" i="3" s="1"/>
  <c r="L93" i="3"/>
  <c r="M93" i="3" s="1"/>
  <c r="L85" i="3"/>
  <c r="M85" i="3" s="1"/>
  <c r="N84" i="3" s="1"/>
  <c r="L77" i="3"/>
  <c r="M77" i="3" s="1"/>
  <c r="L69" i="3"/>
  <c r="M69" i="3" s="1"/>
  <c r="N69" i="3" s="1"/>
  <c r="L61" i="3"/>
  <c r="M61" i="3" s="1"/>
  <c r="N61" i="3" s="1"/>
  <c r="L53" i="3"/>
  <c r="M53" i="3" s="1"/>
  <c r="N53" i="3" s="1"/>
  <c r="L45" i="3"/>
  <c r="M45" i="3" s="1"/>
  <c r="N45" i="3" s="1"/>
  <c r="L37" i="3"/>
  <c r="M37" i="3" s="1"/>
  <c r="N36" i="3" s="1"/>
  <c r="L29" i="3"/>
  <c r="M29" i="3" s="1"/>
  <c r="L21" i="3"/>
  <c r="M21" i="3" s="1"/>
  <c r="N20" i="3" s="1"/>
  <c r="L13" i="3"/>
  <c r="M13" i="3" s="1"/>
  <c r="L5" i="3"/>
  <c r="M5" i="3" s="1"/>
  <c r="N5" i="3" s="1"/>
  <c r="L89" i="3"/>
  <c r="M89" i="3" s="1"/>
  <c r="N89" i="3" s="1"/>
  <c r="L81" i="3"/>
  <c r="M81" i="3" s="1"/>
  <c r="N81" i="3" s="1"/>
  <c r="L73" i="3"/>
  <c r="M73" i="3" s="1"/>
  <c r="N73" i="3" s="1"/>
  <c r="L65" i="3"/>
  <c r="M65" i="3" s="1"/>
  <c r="L57" i="3"/>
  <c r="M57" i="3" s="1"/>
  <c r="L49" i="3"/>
  <c r="M49" i="3" s="1"/>
  <c r="L41" i="3"/>
  <c r="M41" i="3" s="1"/>
  <c r="L33" i="3"/>
  <c r="M33" i="3" s="1"/>
  <c r="N33" i="3" s="1"/>
  <c r="L25" i="3"/>
  <c r="M25" i="3" s="1"/>
  <c r="N25" i="3" s="1"/>
  <c r="L17" i="3"/>
  <c r="M17" i="3" s="1"/>
  <c r="N17" i="3" s="1"/>
  <c r="L9" i="3"/>
  <c r="M9" i="3" s="1"/>
  <c r="N8" i="3" s="1"/>
  <c r="L88" i="3"/>
  <c r="M88" i="3" s="1"/>
  <c r="N88" i="3" s="1"/>
  <c r="L80" i="3"/>
  <c r="M80" i="3" s="1"/>
  <c r="L72" i="3"/>
  <c r="M72" i="3" s="1"/>
  <c r="L64" i="3"/>
  <c r="M64" i="3" s="1"/>
  <c r="L56" i="3"/>
  <c r="M56" i="3" s="1"/>
  <c r="N56" i="3" s="1"/>
  <c r="L48" i="3"/>
  <c r="M48" i="3" s="1"/>
  <c r="L40" i="3"/>
  <c r="M40" i="3" s="1"/>
  <c r="N40" i="3" s="1"/>
  <c r="L32" i="3"/>
  <c r="M32" i="3" s="1"/>
  <c r="N32" i="3" s="1"/>
  <c r="L24" i="3"/>
  <c r="M24" i="3" s="1"/>
  <c r="L16" i="3"/>
  <c r="M16" i="3" s="1"/>
  <c r="L8" i="3"/>
  <c r="M8" i="3" s="1"/>
  <c r="L87" i="3"/>
  <c r="M87" i="3" s="1"/>
  <c r="L71" i="3"/>
  <c r="M71" i="3" s="1"/>
  <c r="N71" i="3" s="1"/>
  <c r="L55" i="3"/>
  <c r="M55" i="3" s="1"/>
  <c r="L39" i="3"/>
  <c r="M39" i="3" s="1"/>
  <c r="N39" i="3" s="1"/>
  <c r="L23" i="3"/>
  <c r="M23" i="3" s="1"/>
  <c r="N23" i="3" s="1"/>
  <c r="L7" i="3"/>
  <c r="M7" i="3" s="1"/>
  <c r="L92" i="3"/>
  <c r="M92" i="3" s="1"/>
  <c r="N92" i="3" s="1"/>
  <c r="L76" i="3"/>
  <c r="M76" i="3" s="1"/>
  <c r="N76" i="3" s="1"/>
  <c r="L60" i="3"/>
  <c r="M60" i="3" s="1"/>
  <c r="L44" i="3"/>
  <c r="M44" i="3" s="1"/>
  <c r="L28" i="3"/>
  <c r="M28" i="3" s="1"/>
  <c r="N28" i="3" s="1"/>
  <c r="L12" i="3"/>
  <c r="M12" i="3" s="1"/>
  <c r="N12" i="3" s="1"/>
  <c r="J99" i="3"/>
  <c r="K99" i="3"/>
  <c r="J105" i="3"/>
  <c r="J104" i="3"/>
  <c r="J103" i="3"/>
  <c r="J102" i="3"/>
  <c r="J101" i="3"/>
  <c r="K103" i="3"/>
  <c r="K102" i="3"/>
  <c r="K101" i="3"/>
  <c r="K105" i="3"/>
  <c r="K104" i="3"/>
  <c r="F61" i="3"/>
  <c r="G61" i="3" s="1"/>
  <c r="F93" i="3"/>
  <c r="G93" i="3" s="1"/>
  <c r="F22" i="3"/>
  <c r="G22" i="3" s="1"/>
  <c r="F9" i="3"/>
  <c r="G9" i="3" s="1"/>
  <c r="F34" i="3"/>
  <c r="G34" i="3" s="1"/>
  <c r="H34" i="3" s="1"/>
  <c r="F71" i="3"/>
  <c r="G71" i="3" s="1"/>
  <c r="F94" i="3"/>
  <c r="F8" i="3"/>
  <c r="G8" i="3" s="1"/>
  <c r="F43" i="3"/>
  <c r="G43" i="3" s="1"/>
  <c r="F30" i="3"/>
  <c r="G30" i="3" s="1"/>
  <c r="H30" i="3" s="1"/>
  <c r="F41" i="3"/>
  <c r="G41" i="3" s="1"/>
  <c r="F20" i="3"/>
  <c r="G20" i="3" s="1"/>
  <c r="H20" i="3" s="1"/>
  <c r="F49" i="3"/>
  <c r="G49" i="3" s="1"/>
  <c r="F72" i="3"/>
  <c r="G72" i="3" s="1"/>
  <c r="G53" i="3"/>
  <c r="H53" i="3" s="1"/>
  <c r="G11" i="3"/>
  <c r="F51" i="3"/>
  <c r="F5" i="3"/>
  <c r="G5" i="3" s="1"/>
  <c r="F16" i="3"/>
  <c r="G16" i="3" s="1"/>
  <c r="H21" i="3"/>
  <c r="F24" i="3"/>
  <c r="F28" i="3"/>
  <c r="G28" i="3" s="1"/>
  <c r="F50" i="3"/>
  <c r="G50" i="3" s="1"/>
  <c r="F52" i="3"/>
  <c r="F67" i="3"/>
  <c r="F37" i="3"/>
  <c r="F32" i="3"/>
  <c r="G32" i="3" s="1"/>
  <c r="F35" i="3"/>
  <c r="G35" i="3" s="1"/>
  <c r="F84" i="3"/>
  <c r="F12" i="3"/>
  <c r="F19" i="3"/>
  <c r="G19" i="3" s="1"/>
  <c r="F25" i="3"/>
  <c r="G25" i="3" s="1"/>
  <c r="F58" i="3"/>
  <c r="F6" i="3"/>
  <c r="F3" i="3"/>
  <c r="F14" i="3"/>
  <c r="F47" i="3"/>
  <c r="F46" i="3"/>
  <c r="F48" i="3"/>
  <c r="F44" i="3"/>
  <c r="F76" i="3"/>
  <c r="F88" i="3"/>
  <c r="F18" i="3"/>
  <c r="F23" i="3"/>
  <c r="H36" i="3"/>
  <c r="F45" i="3"/>
  <c r="G45" i="3" s="1"/>
  <c r="G85" i="3"/>
  <c r="F42" i="3"/>
  <c r="F83" i="3"/>
  <c r="G83" i="3" s="1"/>
  <c r="F62" i="3"/>
  <c r="F65" i="3"/>
  <c r="G65" i="3" s="1"/>
  <c r="F60" i="3"/>
  <c r="G60" i="3" s="1"/>
  <c r="F80" i="3"/>
  <c r="F59" i="3"/>
  <c r="G59" i="3" s="1"/>
  <c r="F66" i="3"/>
  <c r="H15" i="3"/>
  <c r="F2" i="3"/>
  <c r="F7" i="3"/>
  <c r="F10" i="3"/>
  <c r="G54" i="3"/>
  <c r="F29" i="3"/>
  <c r="F27" i="3"/>
  <c r="F13" i="3"/>
  <c r="F26" i="3"/>
  <c r="F33" i="3"/>
  <c r="F38" i="3"/>
  <c r="F39" i="3"/>
  <c r="F68" i="3"/>
  <c r="G40" i="3"/>
  <c r="G55" i="3"/>
  <c r="H55" i="3" s="1"/>
  <c r="G56" i="3"/>
  <c r="F57" i="3"/>
  <c r="F63" i="3"/>
  <c r="F64" i="3"/>
  <c r="F79" i="3"/>
  <c r="H69" i="3"/>
  <c r="G74" i="3"/>
  <c r="F92" i="3"/>
  <c r="F70" i="3"/>
  <c r="F89" i="3"/>
  <c r="G91" i="3"/>
  <c r="F73" i="3"/>
  <c r="F86" i="3"/>
  <c r="F87" i="3"/>
  <c r="F75" i="3"/>
  <c r="F78" i="3"/>
  <c r="F82" i="3"/>
  <c r="F77" i="3"/>
  <c r="F95" i="3"/>
  <c r="F90" i="3"/>
  <c r="F81" i="3"/>
  <c r="G847" i="1"/>
  <c r="H847" i="1" s="1"/>
  <c r="G839" i="1"/>
  <c r="H839" i="1" s="1"/>
  <c r="G831" i="1"/>
  <c r="H831" i="1" s="1"/>
  <c r="G823" i="1"/>
  <c r="H823" i="1" s="1"/>
  <c r="G815" i="1"/>
  <c r="H815" i="1" s="1"/>
  <c r="G807" i="1"/>
  <c r="H807" i="1" s="1"/>
  <c r="G799" i="1"/>
  <c r="H799" i="1" s="1"/>
  <c r="G791" i="1"/>
  <c r="H791" i="1" s="1"/>
  <c r="G783" i="1"/>
  <c r="H783" i="1" s="1"/>
  <c r="G775" i="1"/>
  <c r="L775" i="1" s="1"/>
  <c r="G767" i="1"/>
  <c r="H767" i="1" s="1"/>
  <c r="G1092" i="1"/>
  <c r="H1092" i="1" s="1"/>
  <c r="G1084" i="1"/>
  <c r="G1076" i="1"/>
  <c r="H1076" i="1" s="1"/>
  <c r="G1068" i="1"/>
  <c r="H1068" i="1" s="1"/>
  <c r="I1069" i="1" s="1"/>
  <c r="G1060" i="1"/>
  <c r="H1060" i="1" s="1"/>
  <c r="G1052" i="1"/>
  <c r="H1052" i="1" s="1"/>
  <c r="G1044" i="1"/>
  <c r="H1044" i="1" s="1"/>
  <c r="G1036" i="1"/>
  <c r="G1028" i="1"/>
  <c r="H1028" i="1" s="1"/>
  <c r="G1020" i="1"/>
  <c r="G1012" i="1"/>
  <c r="H1012" i="1" s="1"/>
  <c r="G1004" i="1"/>
  <c r="G996" i="1"/>
  <c r="G988" i="1"/>
  <c r="H988" i="1" s="1"/>
  <c r="G980" i="1"/>
  <c r="G972" i="1"/>
  <c r="G964" i="1"/>
  <c r="H964" i="1" s="1"/>
  <c r="G956" i="1"/>
  <c r="G948" i="1"/>
  <c r="G16" i="1"/>
  <c r="G759" i="1"/>
  <c r="H759" i="1" s="1"/>
  <c r="G751" i="1"/>
  <c r="H751" i="1" s="1"/>
  <c r="G743" i="1"/>
  <c r="H743" i="1" s="1"/>
  <c r="G735" i="1"/>
  <c r="L735" i="1" s="1"/>
  <c r="G727" i="1"/>
  <c r="H727" i="1" s="1"/>
  <c r="G719" i="1"/>
  <c r="H719" i="1" s="1"/>
  <c r="G711" i="1"/>
  <c r="H711" i="1" s="1"/>
  <c r="G703" i="1"/>
  <c r="H703" i="1" s="1"/>
  <c r="G695" i="1"/>
  <c r="H695" i="1" s="1"/>
  <c r="G687" i="1"/>
  <c r="H687" i="1" s="1"/>
  <c r="G679" i="1"/>
  <c r="H679" i="1" s="1"/>
  <c r="G671" i="1"/>
  <c r="G663" i="1"/>
  <c r="G655" i="1"/>
  <c r="G647" i="1"/>
  <c r="H647" i="1" s="1"/>
  <c r="G639" i="1"/>
  <c r="H639" i="1" s="1"/>
  <c r="G631" i="1"/>
  <c r="G623" i="1"/>
  <c r="H623" i="1" s="1"/>
  <c r="G615" i="1"/>
  <c r="G607" i="1"/>
  <c r="G599" i="1"/>
  <c r="G591" i="1"/>
  <c r="G583" i="1"/>
  <c r="H583" i="1" s="1"/>
  <c r="G575" i="1"/>
  <c r="H575" i="1" s="1"/>
  <c r="G567" i="1"/>
  <c r="G559" i="1"/>
  <c r="H559" i="1" s="1"/>
  <c r="G551" i="1"/>
  <c r="G543" i="1"/>
  <c r="G535" i="1"/>
  <c r="G527" i="1"/>
  <c r="G519" i="1"/>
  <c r="H519" i="1" s="1"/>
  <c r="G511" i="1"/>
  <c r="H511" i="1" s="1"/>
  <c r="G503" i="1"/>
  <c r="G495" i="1"/>
  <c r="H495" i="1" s="1"/>
  <c r="G487" i="1"/>
  <c r="G479" i="1"/>
  <c r="G471" i="1"/>
  <c r="G463" i="1"/>
  <c r="G455" i="1"/>
  <c r="H455" i="1" s="1"/>
  <c r="G447" i="1"/>
  <c r="H447" i="1" s="1"/>
  <c r="G439" i="1"/>
  <c r="G431" i="1"/>
  <c r="H431" i="1" s="1"/>
  <c r="G423" i="1"/>
  <c r="G415" i="1"/>
  <c r="G407" i="1"/>
  <c r="G399" i="1"/>
  <c r="G391" i="1"/>
  <c r="H391" i="1" s="1"/>
  <c r="G383" i="1"/>
  <c r="H383" i="1" s="1"/>
  <c r="G375" i="1"/>
  <c r="G367" i="1"/>
  <c r="L367" i="1" s="1"/>
  <c r="G359" i="1"/>
  <c r="G351" i="1"/>
  <c r="G343" i="1"/>
  <c r="G335" i="1"/>
  <c r="G327" i="1"/>
  <c r="H327" i="1" s="1"/>
  <c r="G319" i="1"/>
  <c r="H319" i="1" s="1"/>
  <c r="G311" i="1"/>
  <c r="H311" i="1" s="1"/>
  <c r="G303" i="1"/>
  <c r="H303" i="1" s="1"/>
  <c r="G295" i="1"/>
  <c r="G287" i="1"/>
  <c r="G279" i="1"/>
  <c r="G271" i="1"/>
  <c r="G263" i="1"/>
  <c r="H263" i="1" s="1"/>
  <c r="G255" i="1"/>
  <c r="H255" i="1" s="1"/>
  <c r="G247" i="1"/>
  <c r="L247" i="1" s="1"/>
  <c r="G239" i="1"/>
  <c r="H239" i="1" s="1"/>
  <c r="G231" i="1"/>
  <c r="G223" i="1"/>
  <c r="G215" i="1"/>
  <c r="G207" i="1"/>
  <c r="G199" i="1"/>
  <c r="H199" i="1" s="1"/>
  <c r="G191" i="1"/>
  <c r="H191" i="1" s="1"/>
  <c r="G183" i="1"/>
  <c r="H183" i="1" s="1"/>
  <c r="G175" i="1"/>
  <c r="H175" i="1" s="1"/>
  <c r="G167" i="1"/>
  <c r="G159" i="1"/>
  <c r="G151" i="1"/>
  <c r="G143" i="1"/>
  <c r="G135" i="1"/>
  <c r="H135" i="1" s="1"/>
  <c r="G127" i="1"/>
  <c r="H127" i="1" s="1"/>
  <c r="G119" i="1"/>
  <c r="H119" i="1" s="1"/>
  <c r="G111" i="1"/>
  <c r="H111" i="1" s="1"/>
  <c r="G103" i="1"/>
  <c r="L103" i="1" s="1"/>
  <c r="G95" i="1"/>
  <c r="G7" i="1"/>
  <c r="G940" i="1"/>
  <c r="G932" i="1"/>
  <c r="H932" i="1" s="1"/>
  <c r="G924" i="1"/>
  <c r="H924" i="1" s="1"/>
  <c r="G916" i="1"/>
  <c r="H916" i="1" s="1"/>
  <c r="G908" i="1"/>
  <c r="H908" i="1" s="1"/>
  <c r="G900" i="1"/>
  <c r="H900" i="1" s="1"/>
  <c r="G892" i="1"/>
  <c r="G884" i="1"/>
  <c r="L884" i="1" s="1"/>
  <c r="G876" i="1"/>
  <c r="G868" i="1"/>
  <c r="G860" i="1"/>
  <c r="H860" i="1" s="1"/>
  <c r="G852" i="1"/>
  <c r="H852" i="1" s="1"/>
  <c r="G844" i="1"/>
  <c r="H844" i="1" s="1"/>
  <c r="G836" i="1"/>
  <c r="H836" i="1" s="1"/>
  <c r="G828" i="1"/>
  <c r="G820" i="1"/>
  <c r="G812" i="1"/>
  <c r="G804" i="1"/>
  <c r="G796" i="1"/>
  <c r="H796" i="1" s="1"/>
  <c r="G788" i="1"/>
  <c r="L788" i="1" s="1"/>
  <c r="G780" i="1"/>
  <c r="H780" i="1" s="1"/>
  <c r="G772" i="1"/>
  <c r="H772" i="1" s="1"/>
  <c r="G764" i="1"/>
  <c r="G756" i="1"/>
  <c r="G748" i="1"/>
  <c r="G740" i="1"/>
  <c r="H740" i="1" s="1"/>
  <c r="G732" i="1"/>
  <c r="H732" i="1" s="1"/>
  <c r="G724" i="1"/>
  <c r="H724" i="1" s="1"/>
  <c r="G716" i="1"/>
  <c r="H716" i="1" s="1"/>
  <c r="G708" i="1"/>
  <c r="H708" i="1" s="1"/>
  <c r="G700" i="1"/>
  <c r="G692" i="1"/>
  <c r="G931" i="1"/>
  <c r="G915" i="1"/>
  <c r="H915" i="1" s="1"/>
  <c r="G899" i="1"/>
  <c r="L899" i="1" s="1"/>
  <c r="G883" i="1"/>
  <c r="H883" i="1" s="1"/>
  <c r="G867" i="1"/>
  <c r="L867" i="1" s="1"/>
  <c r="G851" i="1"/>
  <c r="G835" i="1"/>
  <c r="G819" i="1"/>
  <c r="G803" i="1"/>
  <c r="G787" i="1"/>
  <c r="H787" i="1" s="1"/>
  <c r="G771" i="1"/>
  <c r="H771" i="1" s="1"/>
  <c r="I772" i="1" s="1"/>
  <c r="G755" i="1"/>
  <c r="H755" i="1" s="1"/>
  <c r="G739" i="1"/>
  <c r="H739" i="1" s="1"/>
  <c r="G723" i="1"/>
  <c r="G707" i="1"/>
  <c r="G691" i="1"/>
  <c r="G659" i="1"/>
  <c r="G619" i="1"/>
  <c r="H619" i="1" s="1"/>
  <c r="G595" i="1"/>
  <c r="L595" i="1" s="1"/>
  <c r="G587" i="1"/>
  <c r="H587" i="1" s="1"/>
  <c r="G579" i="1"/>
  <c r="H579" i="1" s="1"/>
  <c r="G571" i="1"/>
  <c r="H571" i="1" s="1"/>
  <c r="G547" i="1"/>
  <c r="G539" i="1"/>
  <c r="H539" i="1" s="1"/>
  <c r="G531" i="1"/>
  <c r="G523" i="1"/>
  <c r="H523" i="1" s="1"/>
  <c r="G515" i="1"/>
  <c r="L515" i="1" s="1"/>
  <c r="G491" i="1"/>
  <c r="H491" i="1" s="1"/>
  <c r="G483" i="1"/>
  <c r="H483" i="1" s="1"/>
  <c r="G475" i="1"/>
  <c r="H475" i="1" s="1"/>
  <c r="G467" i="1"/>
  <c r="G459" i="1"/>
  <c r="H459" i="1" s="1"/>
  <c r="G451" i="1"/>
  <c r="G443" i="1"/>
  <c r="H443" i="1" s="1"/>
  <c r="G435" i="1"/>
  <c r="L435" i="1" s="1"/>
  <c r="G403" i="1"/>
  <c r="H403" i="1" s="1"/>
  <c r="G395" i="1"/>
  <c r="H395" i="1" s="1"/>
  <c r="G387" i="1"/>
  <c r="G379" i="1"/>
  <c r="H379" i="1" s="1"/>
  <c r="G363" i="1"/>
  <c r="H363" i="1" s="1"/>
  <c r="G355" i="1"/>
  <c r="G347" i="1"/>
  <c r="H347" i="1" s="1"/>
  <c r="G339" i="1"/>
  <c r="L339" i="1" s="1"/>
  <c r="G331" i="1"/>
  <c r="H331" i="1" s="1"/>
  <c r="G323" i="1"/>
  <c r="H323" i="1" s="1"/>
  <c r="G315" i="1"/>
  <c r="H315" i="1" s="1"/>
  <c r="G307" i="1"/>
  <c r="G299" i="1"/>
  <c r="H299" i="1" s="1"/>
  <c r="G291" i="1"/>
  <c r="G283" i="1"/>
  <c r="H283" i="1" s="1"/>
  <c r="G275" i="1"/>
  <c r="L275" i="1" s="1"/>
  <c r="G267" i="1"/>
  <c r="H267" i="1" s="1"/>
  <c r="G259" i="1"/>
  <c r="H259" i="1" s="1"/>
  <c r="G195" i="1"/>
  <c r="G171" i="1"/>
  <c r="H171" i="1" s="1"/>
  <c r="G107" i="1"/>
  <c r="H107" i="1" s="1"/>
  <c r="G27" i="1"/>
  <c r="H27" i="1" s="1"/>
  <c r="G3" i="1"/>
  <c r="H3" i="1" s="1"/>
  <c r="G1093" i="1"/>
  <c r="H1093" i="1" s="1"/>
  <c r="I1093" i="1" s="1"/>
  <c r="G1085" i="1"/>
  <c r="G1077" i="1"/>
  <c r="H1077" i="1" s="1"/>
  <c r="I1077" i="1" s="1"/>
  <c r="G1069" i="1"/>
  <c r="H1069" i="1" s="1"/>
  <c r="G1061" i="1"/>
  <c r="G1053" i="1"/>
  <c r="H1053" i="1" s="1"/>
  <c r="G1045" i="1"/>
  <c r="H1045" i="1" s="1"/>
  <c r="I1045" i="1" s="1"/>
  <c r="G1037" i="1"/>
  <c r="H1037" i="1" s="1"/>
  <c r="G1029" i="1"/>
  <c r="H1029" i="1" s="1"/>
  <c r="I1029" i="1" s="1"/>
  <c r="G1021" i="1"/>
  <c r="L1021" i="1" s="1"/>
  <c r="G1013" i="1"/>
  <c r="H1013" i="1" s="1"/>
  <c r="G1005" i="1"/>
  <c r="G997" i="1"/>
  <c r="G989" i="1"/>
  <c r="H989" i="1" s="1"/>
  <c r="G981" i="1"/>
  <c r="H981" i="1" s="1"/>
  <c r="G973" i="1"/>
  <c r="H973" i="1" s="1"/>
  <c r="G965" i="1"/>
  <c r="H965" i="1" s="1"/>
  <c r="I965" i="1" s="1"/>
  <c r="G957" i="1"/>
  <c r="H957" i="1" s="1"/>
  <c r="I957" i="1" s="1"/>
  <c r="G949" i="1"/>
  <c r="H949" i="1" s="1"/>
  <c r="G941" i="1"/>
  <c r="G933" i="1"/>
  <c r="G684" i="1"/>
  <c r="G676" i="1"/>
  <c r="H676" i="1" s="1"/>
  <c r="G668" i="1"/>
  <c r="H668" i="1" s="1"/>
  <c r="G660" i="1"/>
  <c r="H660" i="1" s="1"/>
  <c r="G652" i="1"/>
  <c r="H652" i="1" s="1"/>
  <c r="G644" i="1"/>
  <c r="H644" i="1" s="1"/>
  <c r="G636" i="1"/>
  <c r="H636" i="1" s="1"/>
  <c r="G628" i="1"/>
  <c r="G620" i="1"/>
  <c r="G612" i="1"/>
  <c r="H612" i="1" s="1"/>
  <c r="G604" i="1"/>
  <c r="H604" i="1" s="1"/>
  <c r="G596" i="1"/>
  <c r="L596" i="1" s="1"/>
  <c r="G588" i="1"/>
  <c r="H588" i="1" s="1"/>
  <c r="I588" i="1" s="1"/>
  <c r="G580" i="1"/>
  <c r="H580" i="1" s="1"/>
  <c r="G572" i="1"/>
  <c r="G564" i="1"/>
  <c r="G556" i="1"/>
  <c r="H556" i="1" s="1"/>
  <c r="G548" i="1"/>
  <c r="H548" i="1" s="1"/>
  <c r="G540" i="1"/>
  <c r="H540" i="1" s="1"/>
  <c r="I540" i="1" s="1"/>
  <c r="G532" i="1"/>
  <c r="H532" i="1" s="1"/>
  <c r="G524" i="1"/>
  <c r="H524" i="1" s="1"/>
  <c r="I524" i="1" s="1"/>
  <c r="G516" i="1"/>
  <c r="H516" i="1" s="1"/>
  <c r="G508" i="1"/>
  <c r="H508" i="1" s="1"/>
  <c r="G500" i="1"/>
  <c r="G492" i="1"/>
  <c r="H492" i="1" s="1"/>
  <c r="G484" i="1"/>
  <c r="H484" i="1" s="1"/>
  <c r="G476" i="1"/>
  <c r="L476" i="1" s="1"/>
  <c r="G468" i="1"/>
  <c r="H468" i="1" s="1"/>
  <c r="G460" i="1"/>
  <c r="H460" i="1" s="1"/>
  <c r="I460" i="1" s="1"/>
  <c r="G452" i="1"/>
  <c r="H452" i="1" s="1"/>
  <c r="G444" i="1"/>
  <c r="G436" i="1"/>
  <c r="G428" i="1"/>
  <c r="H428" i="1" s="1"/>
  <c r="G420" i="1"/>
  <c r="H420" i="1" s="1"/>
  <c r="G412" i="1"/>
  <c r="H412" i="1" s="1"/>
  <c r="G404" i="1"/>
  <c r="H404" i="1" s="1"/>
  <c r="G396" i="1"/>
  <c r="H396" i="1" s="1"/>
  <c r="G388" i="1"/>
  <c r="H388" i="1" s="1"/>
  <c r="G380" i="1"/>
  <c r="H380" i="1" s="1"/>
  <c r="I380" i="1" s="1"/>
  <c r="G372" i="1"/>
  <c r="G364" i="1"/>
  <c r="H364" i="1" s="1"/>
  <c r="I364" i="1" s="1"/>
  <c r="G356" i="1"/>
  <c r="H356" i="1" s="1"/>
  <c r="G348" i="1"/>
  <c r="H348" i="1" s="1"/>
  <c r="I348" i="1" s="1"/>
  <c r="G340" i="1"/>
  <c r="H340" i="1" s="1"/>
  <c r="G332" i="1"/>
  <c r="H332" i="1" s="1"/>
  <c r="I332" i="1" s="1"/>
  <c r="G324" i="1"/>
  <c r="H324" i="1" s="1"/>
  <c r="G316" i="1"/>
  <c r="G308" i="1"/>
  <c r="G300" i="1"/>
  <c r="H300" i="1" s="1"/>
  <c r="I300" i="1" s="1"/>
  <c r="G292" i="1"/>
  <c r="H292" i="1" s="1"/>
  <c r="G284" i="1"/>
  <c r="H284" i="1" s="1"/>
  <c r="I284" i="1" s="1"/>
  <c r="G276" i="1"/>
  <c r="H276" i="1" s="1"/>
  <c r="G268" i="1"/>
  <c r="H268" i="1" s="1"/>
  <c r="I268" i="1" s="1"/>
  <c r="G260" i="1"/>
  <c r="H260" i="1" s="1"/>
  <c r="G252" i="1"/>
  <c r="H252" i="1" s="1"/>
  <c r="G244" i="1"/>
  <c r="G236" i="1"/>
  <c r="G228" i="1"/>
  <c r="H228" i="1" s="1"/>
  <c r="G220" i="1"/>
  <c r="H220" i="1" s="1"/>
  <c r="G212" i="1"/>
  <c r="H212" i="1" s="1"/>
  <c r="G204" i="1"/>
  <c r="H204" i="1" s="1"/>
  <c r="G196" i="1"/>
  <c r="H196" i="1" s="1"/>
  <c r="G188" i="1"/>
  <c r="G180" i="1"/>
  <c r="G172" i="1"/>
  <c r="H172" i="1" s="1"/>
  <c r="I172" i="1" s="1"/>
  <c r="G164" i="1"/>
  <c r="H164" i="1" s="1"/>
  <c r="G156" i="1"/>
  <c r="L156" i="1" s="1"/>
  <c r="G148" i="1"/>
  <c r="G140" i="1"/>
  <c r="H140" i="1" s="1"/>
  <c r="G132" i="1"/>
  <c r="H132" i="1" s="1"/>
  <c r="G124" i="1"/>
  <c r="H124" i="1" s="1"/>
  <c r="G116" i="1"/>
  <c r="G108" i="1"/>
  <c r="H108" i="1" s="1"/>
  <c r="I108" i="1" s="1"/>
  <c r="G100" i="1"/>
  <c r="H100" i="1" s="1"/>
  <c r="G92" i="1"/>
  <c r="H92" i="1" s="1"/>
  <c r="G84" i="1"/>
  <c r="H84" i="1" s="1"/>
  <c r="G76" i="1"/>
  <c r="H76" i="1" s="1"/>
  <c r="G68" i="1"/>
  <c r="H68" i="1" s="1"/>
  <c r="G60" i="1"/>
  <c r="G52" i="1"/>
  <c r="G44" i="1"/>
  <c r="H44" i="1" s="1"/>
  <c r="G28" i="1"/>
  <c r="H28" i="1" s="1"/>
  <c r="I28" i="1" s="1"/>
  <c r="G20" i="1"/>
  <c r="H20" i="1" s="1"/>
  <c r="G12" i="1"/>
  <c r="L12" i="1" s="1"/>
  <c r="G1100" i="1"/>
  <c r="H1100" i="1" s="1"/>
  <c r="G945" i="1"/>
  <c r="H945" i="1" s="1"/>
  <c r="G36" i="1"/>
  <c r="H36" i="1" s="1"/>
  <c r="H103" i="1"/>
  <c r="L636" i="1"/>
  <c r="L919" i="1"/>
  <c r="L783" i="1"/>
  <c r="L587" i="1"/>
  <c r="L1015" i="1"/>
  <c r="L911" i="1"/>
  <c r="L27" i="1"/>
  <c r="L900" i="1"/>
  <c r="L727" i="1"/>
  <c r="G160" i="1"/>
  <c r="H160" i="1" s="1"/>
  <c r="G120" i="1"/>
  <c r="L887" i="1"/>
  <c r="L719" i="1"/>
  <c r="L459" i="1"/>
  <c r="H975" i="1"/>
  <c r="L983" i="1"/>
  <c r="L855" i="1"/>
  <c r="L708" i="1"/>
  <c r="L847" i="1"/>
  <c r="L379" i="1"/>
  <c r="G925" i="1"/>
  <c r="H925" i="1" s="1"/>
  <c r="I925" i="1" s="1"/>
  <c r="G917" i="1"/>
  <c r="H917" i="1" s="1"/>
  <c r="G909" i="1"/>
  <c r="H909" i="1" s="1"/>
  <c r="G901" i="1"/>
  <c r="G893" i="1"/>
  <c r="H893" i="1" s="1"/>
  <c r="G885" i="1"/>
  <c r="H885" i="1" s="1"/>
  <c r="G877" i="1"/>
  <c r="G869" i="1"/>
  <c r="H869" i="1" s="1"/>
  <c r="G861" i="1"/>
  <c r="H861" i="1" s="1"/>
  <c r="I861" i="1" s="1"/>
  <c r="G853" i="1"/>
  <c r="H853" i="1" s="1"/>
  <c r="G845" i="1"/>
  <c r="L845" i="1" s="1"/>
  <c r="G837" i="1"/>
  <c r="G829" i="1"/>
  <c r="H829" i="1" s="1"/>
  <c r="G821" i="1"/>
  <c r="H821" i="1" s="1"/>
  <c r="G813" i="1"/>
  <c r="G805" i="1"/>
  <c r="H805" i="1" s="1"/>
  <c r="G797" i="1"/>
  <c r="H797" i="1" s="1"/>
  <c r="I797" i="1" s="1"/>
  <c r="G789" i="1"/>
  <c r="H789" i="1" s="1"/>
  <c r="G781" i="1"/>
  <c r="H781" i="1" s="1"/>
  <c r="G773" i="1"/>
  <c r="G765" i="1"/>
  <c r="H765" i="1" s="1"/>
  <c r="G757" i="1"/>
  <c r="H757" i="1" s="1"/>
  <c r="G749" i="1"/>
  <c r="G741" i="1"/>
  <c r="H741" i="1" s="1"/>
  <c r="I741" i="1" s="1"/>
  <c r="G733" i="1"/>
  <c r="H733" i="1" s="1"/>
  <c r="I733" i="1" s="1"/>
  <c r="G725" i="1"/>
  <c r="H725" i="1" s="1"/>
  <c r="G717" i="1"/>
  <c r="L717" i="1" s="1"/>
  <c r="G709" i="1"/>
  <c r="G701" i="1"/>
  <c r="H701" i="1" s="1"/>
  <c r="G693" i="1"/>
  <c r="H693" i="1" s="1"/>
  <c r="G685" i="1"/>
  <c r="G677" i="1"/>
  <c r="H677" i="1" s="1"/>
  <c r="G669" i="1"/>
  <c r="L669" i="1" s="1"/>
  <c r="G661" i="1"/>
  <c r="L661" i="1" s="1"/>
  <c r="G653" i="1"/>
  <c r="L653" i="1" s="1"/>
  <c r="G645" i="1"/>
  <c r="H645" i="1" s="1"/>
  <c r="G637" i="1"/>
  <c r="H637" i="1" s="1"/>
  <c r="I637" i="1" s="1"/>
  <c r="G629" i="1"/>
  <c r="H629" i="1" s="1"/>
  <c r="G621" i="1"/>
  <c r="G613" i="1"/>
  <c r="L613" i="1" s="1"/>
  <c r="G605" i="1"/>
  <c r="H605" i="1" s="1"/>
  <c r="G597" i="1"/>
  <c r="L597" i="1" s="1"/>
  <c r="G589" i="1"/>
  <c r="H589" i="1" s="1"/>
  <c r="G581" i="1"/>
  <c r="H581" i="1" s="1"/>
  <c r="G573" i="1"/>
  <c r="H573" i="1" s="1"/>
  <c r="G565" i="1"/>
  <c r="H565" i="1" s="1"/>
  <c r="G557" i="1"/>
  <c r="G549" i="1"/>
  <c r="L549" i="1" s="1"/>
  <c r="G541" i="1"/>
  <c r="L541" i="1" s="1"/>
  <c r="G533" i="1"/>
  <c r="H533" i="1" s="1"/>
  <c r="I533" i="1" s="1"/>
  <c r="G525" i="1"/>
  <c r="L525" i="1" s="1"/>
  <c r="G517" i="1"/>
  <c r="H517" i="1" s="1"/>
  <c r="G509" i="1"/>
  <c r="H509" i="1" s="1"/>
  <c r="I509" i="1" s="1"/>
  <c r="G501" i="1"/>
  <c r="H501" i="1" s="1"/>
  <c r="G493" i="1"/>
  <c r="G485" i="1"/>
  <c r="H485" i="1" s="1"/>
  <c r="I485" i="1" s="1"/>
  <c r="G477" i="1"/>
  <c r="L477" i="1" s="1"/>
  <c r="G469" i="1"/>
  <c r="H469" i="1" s="1"/>
  <c r="G461" i="1"/>
  <c r="H461" i="1" s="1"/>
  <c r="G453" i="1"/>
  <c r="H453" i="1" s="1"/>
  <c r="G445" i="1"/>
  <c r="H445" i="1" s="1"/>
  <c r="G437" i="1"/>
  <c r="H437" i="1" s="1"/>
  <c r="G429" i="1"/>
  <c r="G421" i="1"/>
  <c r="H421" i="1" s="1"/>
  <c r="G413" i="1"/>
  <c r="L413" i="1" s="1"/>
  <c r="G405" i="1"/>
  <c r="L405" i="1" s="1"/>
  <c r="G397" i="1"/>
  <c r="L397" i="1" s="1"/>
  <c r="G389" i="1"/>
  <c r="H389" i="1" s="1"/>
  <c r="G381" i="1"/>
  <c r="H381" i="1" s="1"/>
  <c r="I381" i="1" s="1"/>
  <c r="G373" i="1"/>
  <c r="H373" i="1" s="1"/>
  <c r="G365" i="1"/>
  <c r="G357" i="1"/>
  <c r="H357" i="1" s="1"/>
  <c r="G349" i="1"/>
  <c r="H349" i="1" s="1"/>
  <c r="G341" i="1"/>
  <c r="L341" i="1" s="1"/>
  <c r="G333" i="1"/>
  <c r="H333" i="1" s="1"/>
  <c r="G325" i="1"/>
  <c r="H325" i="1" s="1"/>
  <c r="G317" i="1"/>
  <c r="H317" i="1" s="1"/>
  <c r="G309" i="1"/>
  <c r="H309" i="1" s="1"/>
  <c r="G301" i="1"/>
  <c r="G293" i="1"/>
  <c r="H293" i="1" s="1"/>
  <c r="G285" i="1"/>
  <c r="L285" i="1" s="1"/>
  <c r="G277" i="1"/>
  <c r="H277" i="1" s="1"/>
  <c r="G269" i="1"/>
  <c r="L269" i="1" s="1"/>
  <c r="G261" i="1"/>
  <c r="H261" i="1" s="1"/>
  <c r="G253" i="1"/>
  <c r="H253" i="1" s="1"/>
  <c r="I253" i="1" s="1"/>
  <c r="G245" i="1"/>
  <c r="H245" i="1" s="1"/>
  <c r="G237" i="1"/>
  <c r="G229" i="1"/>
  <c r="L229" i="1" s="1"/>
  <c r="G221" i="1"/>
  <c r="H221" i="1" s="1"/>
  <c r="G213" i="1"/>
  <c r="H213" i="1" s="1"/>
  <c r="G205" i="1"/>
  <c r="H205" i="1" s="1"/>
  <c r="G197" i="1"/>
  <c r="H197" i="1" s="1"/>
  <c r="G189" i="1"/>
  <c r="H189" i="1" s="1"/>
  <c r="G181" i="1"/>
  <c r="H181" i="1" s="1"/>
  <c r="G173" i="1"/>
  <c r="G165" i="1"/>
  <c r="L165" i="1" s="1"/>
  <c r="G157" i="1"/>
  <c r="L157" i="1" s="1"/>
  <c r="G149" i="1"/>
  <c r="L149" i="1" s="1"/>
  <c r="G141" i="1"/>
  <c r="L141" i="1" s="1"/>
  <c r="G133" i="1"/>
  <c r="H133" i="1" s="1"/>
  <c r="G125" i="1"/>
  <c r="H125" i="1" s="1"/>
  <c r="I125" i="1" s="1"/>
  <c r="G117" i="1"/>
  <c r="H117" i="1" s="1"/>
  <c r="G109" i="1"/>
  <c r="G101" i="1"/>
  <c r="L101" i="1" s="1"/>
  <c r="G93" i="1"/>
  <c r="H93" i="1" s="1"/>
  <c r="G85" i="1"/>
  <c r="L85" i="1" s="1"/>
  <c r="G77" i="1"/>
  <c r="L77" i="1" s="1"/>
  <c r="G69" i="1"/>
  <c r="H69" i="1" s="1"/>
  <c r="G61" i="1"/>
  <c r="H61" i="1" s="1"/>
  <c r="G1101" i="1"/>
  <c r="H775" i="1"/>
  <c r="L951" i="1"/>
  <c r="L823" i="1"/>
  <c r="L660" i="1"/>
  <c r="H820" i="1"/>
  <c r="L820" i="1"/>
  <c r="L1069" i="1"/>
  <c r="L1037" i="1"/>
  <c r="L797" i="1"/>
  <c r="H1095" i="1"/>
  <c r="L1095" i="1"/>
  <c r="H1087" i="1"/>
  <c r="L1087" i="1"/>
  <c r="H1071" i="1"/>
  <c r="L1071" i="1"/>
  <c r="H1063" i="1"/>
  <c r="L1063" i="1"/>
  <c r="H1055" i="1"/>
  <c r="L1055" i="1"/>
  <c r="H1039" i="1"/>
  <c r="L1039" i="1"/>
  <c r="L1092" i="1"/>
  <c r="L1028" i="1"/>
  <c r="L532" i="1"/>
  <c r="H884" i="1"/>
  <c r="L1060" i="1"/>
  <c r="L836" i="1"/>
  <c r="L124" i="1"/>
  <c r="H997" i="1"/>
  <c r="L997" i="1"/>
  <c r="H845" i="1"/>
  <c r="H749" i="1"/>
  <c r="L749" i="1"/>
  <c r="H685" i="1"/>
  <c r="L685" i="1"/>
  <c r="H621" i="1"/>
  <c r="L621" i="1"/>
  <c r="H597" i="1"/>
  <c r="H557" i="1"/>
  <c r="I557" i="1" s="1"/>
  <c r="L557" i="1"/>
  <c r="H493" i="1"/>
  <c r="L493" i="1"/>
  <c r="H429" i="1"/>
  <c r="I429" i="1" s="1"/>
  <c r="L429" i="1"/>
  <c r="H365" i="1"/>
  <c r="L365" i="1"/>
  <c r="H301" i="1"/>
  <c r="L301" i="1"/>
  <c r="H237" i="1"/>
  <c r="L237" i="1"/>
  <c r="H173" i="1"/>
  <c r="L173" i="1"/>
  <c r="H157" i="1"/>
  <c r="H141" i="1"/>
  <c r="H109" i="1"/>
  <c r="L109" i="1"/>
  <c r="G53" i="1"/>
  <c r="G45" i="1"/>
  <c r="G37" i="1"/>
  <c r="G29" i="1"/>
  <c r="G21" i="1"/>
  <c r="G13" i="1"/>
  <c r="L508" i="1"/>
  <c r="H1085" i="1"/>
  <c r="L1085" i="1"/>
  <c r="H1061" i="1"/>
  <c r="L1061" i="1"/>
  <c r="H933" i="1"/>
  <c r="L933" i="1"/>
  <c r="H877" i="1"/>
  <c r="L877" i="1"/>
  <c r="H1020" i="1"/>
  <c r="L1020" i="1"/>
  <c r="H996" i="1"/>
  <c r="L996" i="1"/>
  <c r="H804" i="1"/>
  <c r="L804" i="1"/>
  <c r="L780" i="1"/>
  <c r="L756" i="1"/>
  <c r="H756" i="1"/>
  <c r="H692" i="1"/>
  <c r="L692" i="1"/>
  <c r="H620" i="1"/>
  <c r="L620" i="1"/>
  <c r="H564" i="1"/>
  <c r="L564" i="1"/>
  <c r="H444" i="1"/>
  <c r="L444" i="1"/>
  <c r="L420" i="1"/>
  <c r="H372" i="1"/>
  <c r="L372" i="1"/>
  <c r="H244" i="1"/>
  <c r="L244" i="1"/>
  <c r="H148" i="1"/>
  <c r="L148" i="1"/>
  <c r="L108" i="1"/>
  <c r="H60" i="1"/>
  <c r="L60" i="1"/>
  <c r="L20" i="1"/>
  <c r="H12" i="1"/>
  <c r="L964" i="1"/>
  <c r="L965" i="1"/>
  <c r="H941" i="1"/>
  <c r="L941" i="1"/>
  <c r="H901" i="1"/>
  <c r="I901" i="1" s="1"/>
  <c r="L901" i="1"/>
  <c r="H837" i="1"/>
  <c r="I837" i="1" s="1"/>
  <c r="L837" i="1"/>
  <c r="H813" i="1"/>
  <c r="L813" i="1"/>
  <c r="L789" i="1"/>
  <c r="H717" i="1"/>
  <c r="L1052" i="1"/>
  <c r="H1004" i="1"/>
  <c r="L1004" i="1"/>
  <c r="H980" i="1"/>
  <c r="L980" i="1"/>
  <c r="H956" i="1"/>
  <c r="L956" i="1"/>
  <c r="H892" i="1"/>
  <c r="L892" i="1"/>
  <c r="H876" i="1"/>
  <c r="L876" i="1"/>
  <c r="H828" i="1"/>
  <c r="L828" i="1"/>
  <c r="H812" i="1"/>
  <c r="L812" i="1"/>
  <c r="H788" i="1"/>
  <c r="H764" i="1"/>
  <c r="L764" i="1"/>
  <c r="H700" i="1"/>
  <c r="L700" i="1"/>
  <c r="H596" i="1"/>
  <c r="H316" i="1"/>
  <c r="I316" i="1" s="1"/>
  <c r="L316" i="1"/>
  <c r="L284" i="1"/>
  <c r="H236" i="1"/>
  <c r="L236" i="1"/>
  <c r="H188" i="1"/>
  <c r="L188" i="1"/>
  <c r="L140" i="1"/>
  <c r="H116" i="1"/>
  <c r="L116" i="1"/>
  <c r="H52" i="1"/>
  <c r="L52" i="1"/>
  <c r="L1079" i="1"/>
  <c r="L1047" i="1"/>
  <c r="L861" i="1"/>
  <c r="L772" i="1"/>
  <c r="L252" i="1"/>
  <c r="H1005" i="1"/>
  <c r="L1005" i="1"/>
  <c r="L917" i="1"/>
  <c r="L869" i="1"/>
  <c r="H773" i="1"/>
  <c r="I773" i="1" s="1"/>
  <c r="L773" i="1"/>
  <c r="H709" i="1"/>
  <c r="I709" i="1" s="1"/>
  <c r="L709" i="1"/>
  <c r="H1084" i="1"/>
  <c r="L1084" i="1"/>
  <c r="H1036" i="1"/>
  <c r="L1036" i="1"/>
  <c r="H972" i="1"/>
  <c r="L972" i="1"/>
  <c r="L948" i="1"/>
  <c r="H948" i="1"/>
  <c r="H940" i="1"/>
  <c r="L940" i="1"/>
  <c r="H868" i="1"/>
  <c r="L868" i="1"/>
  <c r="H748" i="1"/>
  <c r="L748" i="1"/>
  <c r="H684" i="1"/>
  <c r="L684" i="1"/>
  <c r="H628" i="1"/>
  <c r="L628" i="1"/>
  <c r="L604" i="1"/>
  <c r="H572" i="1"/>
  <c r="I572" i="1" s="1"/>
  <c r="L572" i="1"/>
  <c r="H500" i="1"/>
  <c r="L500" i="1"/>
  <c r="H476" i="1"/>
  <c r="I476" i="1" s="1"/>
  <c r="H436" i="1"/>
  <c r="L436" i="1"/>
  <c r="H308" i="1"/>
  <c r="L308" i="1"/>
  <c r="H180" i="1"/>
  <c r="L180" i="1"/>
  <c r="L44" i="1"/>
  <c r="L1076" i="1"/>
  <c r="L1044" i="1"/>
  <c r="L860" i="1"/>
  <c r="L380" i="1"/>
  <c r="H931" i="1"/>
  <c r="L931" i="1"/>
  <c r="L883" i="1"/>
  <c r="H867" i="1"/>
  <c r="H851" i="1"/>
  <c r="L851" i="1"/>
  <c r="H835" i="1"/>
  <c r="I836" i="1" s="1"/>
  <c r="L835" i="1"/>
  <c r="H819" i="1"/>
  <c r="L819" i="1"/>
  <c r="H803" i="1"/>
  <c r="L803" i="1"/>
  <c r="H723" i="1"/>
  <c r="L723" i="1"/>
  <c r="H707" i="1"/>
  <c r="L707" i="1"/>
  <c r="H691" i="1"/>
  <c r="L691" i="1"/>
  <c r="H659" i="1"/>
  <c r="I660" i="1" s="1"/>
  <c r="L659" i="1"/>
  <c r="H595" i="1"/>
  <c r="H547" i="1"/>
  <c r="L547" i="1"/>
  <c r="H531" i="1"/>
  <c r="I532" i="1" s="1"/>
  <c r="L531" i="1"/>
  <c r="H515" i="1"/>
  <c r="H467" i="1"/>
  <c r="L467" i="1"/>
  <c r="H451" i="1"/>
  <c r="L451" i="1"/>
  <c r="H435" i="1"/>
  <c r="H387" i="1"/>
  <c r="L387" i="1"/>
  <c r="H355" i="1"/>
  <c r="L355" i="1"/>
  <c r="H339" i="1"/>
  <c r="H307" i="1"/>
  <c r="L307" i="1"/>
  <c r="H291" i="1"/>
  <c r="L291" i="1"/>
  <c r="H275" i="1"/>
  <c r="H195" i="1"/>
  <c r="L195" i="1"/>
  <c r="L999" i="1"/>
  <c r="L935" i="1"/>
  <c r="L871" i="1"/>
  <c r="L743" i="1"/>
  <c r="L679" i="1"/>
  <c r="L299" i="1"/>
  <c r="L171" i="1"/>
  <c r="G1074" i="1"/>
  <c r="G1050" i="1"/>
  <c r="G1026" i="1"/>
  <c r="G986" i="1"/>
  <c r="G962" i="1"/>
  <c r="G946" i="1"/>
  <c r="G634" i="1"/>
  <c r="G274" i="1"/>
  <c r="G106" i="1"/>
  <c r="H735" i="1"/>
  <c r="L1023" i="1"/>
  <c r="L959" i="1"/>
  <c r="L895" i="1"/>
  <c r="L831" i="1"/>
  <c r="L767" i="1"/>
  <c r="L475" i="1"/>
  <c r="L347" i="1"/>
  <c r="G672" i="1"/>
  <c r="G648" i="1"/>
  <c r="G584" i="1"/>
  <c r="G544" i="1"/>
  <c r="G520" i="1"/>
  <c r="G456" i="1"/>
  <c r="G392" i="1"/>
  <c r="G353" i="1"/>
  <c r="G328" i="1"/>
  <c r="G312" i="1"/>
  <c r="G248" i="1"/>
  <c r="G184" i="1"/>
  <c r="G144" i="1"/>
  <c r="H120" i="1"/>
  <c r="L120" i="1"/>
  <c r="H96" i="1"/>
  <c r="L96" i="1"/>
  <c r="H80" i="1"/>
  <c r="L80" i="1"/>
  <c r="H56" i="1"/>
  <c r="L56" i="1"/>
  <c r="H32" i="1"/>
  <c r="L32" i="1"/>
  <c r="H16" i="1"/>
  <c r="L16" i="1"/>
  <c r="H8" i="1"/>
  <c r="L8" i="1"/>
  <c r="L1031" i="1"/>
  <c r="L1007" i="1"/>
  <c r="L943" i="1"/>
  <c r="L879" i="1"/>
  <c r="L815" i="1"/>
  <c r="L571" i="1"/>
  <c r="L315" i="1"/>
  <c r="H671" i="1"/>
  <c r="L671" i="1"/>
  <c r="H663" i="1"/>
  <c r="L663" i="1"/>
  <c r="H655" i="1"/>
  <c r="L655" i="1"/>
  <c r="L639" i="1"/>
  <c r="H631" i="1"/>
  <c r="L631" i="1"/>
  <c r="H615" i="1"/>
  <c r="L615" i="1"/>
  <c r="H607" i="1"/>
  <c r="L607" i="1"/>
  <c r="H599" i="1"/>
  <c r="L599" i="1"/>
  <c r="H591" i="1"/>
  <c r="L591" i="1"/>
  <c r="L575" i="1"/>
  <c r="H567" i="1"/>
  <c r="L567" i="1"/>
  <c r="H551" i="1"/>
  <c r="L551" i="1"/>
  <c r="H543" i="1"/>
  <c r="L543" i="1"/>
  <c r="H535" i="1"/>
  <c r="L535" i="1"/>
  <c r="H527" i="1"/>
  <c r="L527" i="1"/>
  <c r="L511" i="1"/>
  <c r="H503" i="1"/>
  <c r="L503" i="1"/>
  <c r="H487" i="1"/>
  <c r="L487" i="1"/>
  <c r="H479" i="1"/>
  <c r="L479" i="1"/>
  <c r="H471" i="1"/>
  <c r="L471" i="1"/>
  <c r="H463" i="1"/>
  <c r="L463" i="1"/>
  <c r="L447" i="1"/>
  <c r="H439" i="1"/>
  <c r="L439" i="1"/>
  <c r="H423" i="1"/>
  <c r="L423" i="1"/>
  <c r="H415" i="1"/>
  <c r="L415" i="1"/>
  <c r="H407" i="1"/>
  <c r="L407" i="1"/>
  <c r="H399" i="1"/>
  <c r="L399" i="1"/>
  <c r="L383" i="1"/>
  <c r="H375" i="1"/>
  <c r="L375" i="1"/>
  <c r="H359" i="1"/>
  <c r="L359" i="1"/>
  <c r="H351" i="1"/>
  <c r="L351" i="1"/>
  <c r="H343" i="1"/>
  <c r="L343" i="1"/>
  <c r="H335" i="1"/>
  <c r="L335" i="1"/>
  <c r="L303" i="1"/>
  <c r="H295" i="1"/>
  <c r="L295" i="1"/>
  <c r="H287" i="1"/>
  <c r="L287" i="1"/>
  <c r="H279" i="1"/>
  <c r="L279" i="1"/>
  <c r="H271" i="1"/>
  <c r="L271" i="1"/>
  <c r="L239" i="1"/>
  <c r="H231" i="1"/>
  <c r="L231" i="1"/>
  <c r="H223" i="1"/>
  <c r="L223" i="1"/>
  <c r="H215" i="1"/>
  <c r="L215" i="1"/>
  <c r="H207" i="1"/>
  <c r="L207" i="1"/>
  <c r="L175" i="1"/>
  <c r="H167" i="1"/>
  <c r="L167" i="1"/>
  <c r="H159" i="1"/>
  <c r="L159" i="1"/>
  <c r="H151" i="1"/>
  <c r="L151" i="1"/>
  <c r="H143" i="1"/>
  <c r="L143" i="1"/>
  <c r="L111" i="1"/>
  <c r="H95" i="1"/>
  <c r="L95" i="1"/>
  <c r="H7" i="1"/>
  <c r="L7" i="1"/>
  <c r="L967" i="1"/>
  <c r="L903" i="1"/>
  <c r="L839" i="1"/>
  <c r="L711" i="1"/>
  <c r="L363" i="1"/>
  <c r="L107" i="1"/>
  <c r="G1054" i="1"/>
  <c r="G990" i="1"/>
  <c r="L991" i="1"/>
  <c r="L927" i="1"/>
  <c r="L863" i="1"/>
  <c r="L539" i="1"/>
  <c r="G1098" i="1"/>
  <c r="G1097" i="1"/>
  <c r="G1089" i="1"/>
  <c r="G1081" i="1"/>
  <c r="G1073" i="1"/>
  <c r="G1065" i="1"/>
  <c r="G1057" i="1"/>
  <c r="G1049" i="1"/>
  <c r="G1041" i="1"/>
  <c r="G1033" i="1"/>
  <c r="G1025" i="1"/>
  <c r="G1017" i="1"/>
  <c r="G1009" i="1"/>
  <c r="G1001" i="1"/>
  <c r="G993" i="1"/>
  <c r="G985" i="1"/>
  <c r="G977" i="1"/>
  <c r="G969" i="1"/>
  <c r="G961" i="1"/>
  <c r="G953" i="1"/>
  <c r="G937" i="1"/>
  <c r="G929" i="1"/>
  <c r="G921" i="1"/>
  <c r="G913" i="1"/>
  <c r="G905" i="1"/>
  <c r="G897" i="1"/>
  <c r="G889" i="1"/>
  <c r="G881" i="1"/>
  <c r="G873" i="1"/>
  <c r="G865" i="1"/>
  <c r="G857" i="1"/>
  <c r="G849" i="1"/>
  <c r="G841" i="1"/>
  <c r="G833" i="1"/>
  <c r="G825" i="1"/>
  <c r="G817" i="1"/>
  <c r="G809" i="1"/>
  <c r="G801" i="1"/>
  <c r="G793" i="1"/>
  <c r="G785" i="1"/>
  <c r="G777" i="1"/>
  <c r="G769" i="1"/>
  <c r="G761" i="1"/>
  <c r="G753" i="1"/>
  <c r="G745" i="1"/>
  <c r="G737" i="1"/>
  <c r="G729" i="1"/>
  <c r="G721" i="1"/>
  <c r="G713" i="1"/>
  <c r="G705" i="1"/>
  <c r="G697" i="1"/>
  <c r="G689" i="1"/>
  <c r="G681" i="1"/>
  <c r="G673" i="1"/>
  <c r="G665" i="1"/>
  <c r="G657" i="1"/>
  <c r="G649" i="1"/>
  <c r="G641" i="1"/>
  <c r="G633" i="1"/>
  <c r="G625" i="1"/>
  <c r="G617" i="1"/>
  <c r="G609" i="1"/>
  <c r="G601" i="1"/>
  <c r="G569" i="1"/>
  <c r="G545" i="1"/>
  <c r="G481" i="1"/>
  <c r="G417" i="1"/>
  <c r="G1090" i="1"/>
  <c r="G1010" i="1"/>
  <c r="G1094" i="1"/>
  <c r="G1086" i="1"/>
  <c r="G1078" i="1"/>
  <c r="G1070" i="1"/>
  <c r="G1062" i="1"/>
  <c r="G1046" i="1"/>
  <c r="G1038" i="1"/>
  <c r="G1030" i="1"/>
  <c r="G1022" i="1"/>
  <c r="G1014" i="1"/>
  <c r="G1006" i="1"/>
  <c r="G998" i="1"/>
  <c r="G982" i="1"/>
  <c r="G974" i="1"/>
  <c r="G966" i="1"/>
  <c r="G958" i="1"/>
  <c r="G950" i="1"/>
  <c r="G942" i="1"/>
  <c r="G934" i="1"/>
  <c r="G926" i="1"/>
  <c r="G918" i="1"/>
  <c r="G910" i="1"/>
  <c r="G902" i="1"/>
  <c r="G894" i="1"/>
  <c r="G886" i="1"/>
  <c r="G878" i="1"/>
  <c r="G870" i="1"/>
  <c r="G862" i="1"/>
  <c r="G854" i="1"/>
  <c r="G846" i="1"/>
  <c r="G838" i="1"/>
  <c r="G830" i="1"/>
  <c r="G822" i="1"/>
  <c r="G814" i="1"/>
  <c r="G806" i="1"/>
  <c r="G798" i="1"/>
  <c r="G790" i="1"/>
  <c r="G782" i="1"/>
  <c r="G774" i="1"/>
  <c r="G766" i="1"/>
  <c r="G758" i="1"/>
  <c r="G750" i="1"/>
  <c r="G742" i="1"/>
  <c r="G734" i="1"/>
  <c r="G726" i="1"/>
  <c r="G718" i="1"/>
  <c r="G710" i="1"/>
  <c r="G702" i="1"/>
  <c r="G694" i="1"/>
  <c r="G686" i="1"/>
  <c r="G678" i="1"/>
  <c r="G670" i="1"/>
  <c r="G662" i="1"/>
  <c r="G654" i="1"/>
  <c r="G646" i="1"/>
  <c r="G638" i="1"/>
  <c r="G630" i="1"/>
  <c r="G622" i="1"/>
  <c r="G614" i="1"/>
  <c r="G606" i="1"/>
  <c r="G598" i="1"/>
  <c r="G590" i="1"/>
  <c r="G582" i="1"/>
  <c r="G574" i="1"/>
  <c r="G566" i="1"/>
  <c r="G558" i="1"/>
  <c r="G550" i="1"/>
  <c r="G542" i="1"/>
  <c r="G534" i="1"/>
  <c r="G526" i="1"/>
  <c r="G518" i="1"/>
  <c r="G510" i="1"/>
  <c r="G502" i="1"/>
  <c r="G494" i="1"/>
  <c r="G486" i="1"/>
  <c r="G478" i="1"/>
  <c r="G470" i="1"/>
  <c r="G462" i="1"/>
  <c r="G454" i="1"/>
  <c r="G446" i="1"/>
  <c r="G438" i="1"/>
  <c r="G430" i="1"/>
  <c r="G422" i="1"/>
  <c r="G414" i="1"/>
  <c r="G406" i="1"/>
  <c r="G398" i="1"/>
  <c r="G390" i="1"/>
  <c r="G382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251" i="1"/>
  <c r="G243" i="1"/>
  <c r="G235" i="1"/>
  <c r="G219" i="1"/>
  <c r="G163" i="1"/>
  <c r="G155" i="1"/>
  <c r="G147" i="1"/>
  <c r="G139" i="1"/>
  <c r="G131" i="1"/>
  <c r="G123" i="1"/>
  <c r="G99" i="1"/>
  <c r="G91" i="1"/>
  <c r="G83" i="1"/>
  <c r="G75" i="1"/>
  <c r="G67" i="1"/>
  <c r="G59" i="1"/>
  <c r="G51" i="1"/>
  <c r="G43" i="1"/>
  <c r="G35" i="1"/>
  <c r="G19" i="1"/>
  <c r="G11" i="1"/>
  <c r="G1099" i="1"/>
  <c r="G5" i="1"/>
  <c r="G1082" i="1"/>
  <c r="G1066" i="1"/>
  <c r="G1058" i="1"/>
  <c r="G1042" i="1"/>
  <c r="G1034" i="1"/>
  <c r="G1018" i="1"/>
  <c r="G1002" i="1"/>
  <c r="G994" i="1"/>
  <c r="G978" i="1"/>
  <c r="G970" i="1"/>
  <c r="G954" i="1"/>
  <c r="G594" i="1"/>
  <c r="G570" i="1"/>
  <c r="G506" i="1"/>
  <c r="G466" i="1"/>
  <c r="G442" i="1"/>
  <c r="G378" i="1"/>
  <c r="G338" i="1"/>
  <c r="G298" i="1"/>
  <c r="G593" i="1"/>
  <c r="G585" i="1"/>
  <c r="G577" i="1"/>
  <c r="G561" i="1"/>
  <c r="G553" i="1"/>
  <c r="G537" i="1"/>
  <c r="G529" i="1"/>
  <c r="G521" i="1"/>
  <c r="G513" i="1"/>
  <c r="G505" i="1"/>
  <c r="G497" i="1"/>
  <c r="G489" i="1"/>
  <c r="G473" i="1"/>
  <c r="G465" i="1"/>
  <c r="G457" i="1"/>
  <c r="G449" i="1"/>
  <c r="G441" i="1"/>
  <c r="G433" i="1"/>
  <c r="G425" i="1"/>
  <c r="G409" i="1"/>
  <c r="G401" i="1"/>
  <c r="G393" i="1"/>
  <c r="G385" i="1"/>
  <c r="G377" i="1"/>
  <c r="G369" i="1"/>
  <c r="G361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G249" i="1"/>
  <c r="G241" i="1"/>
  <c r="G23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4" i="1"/>
  <c r="G1091" i="1"/>
  <c r="G1083" i="1"/>
  <c r="G1075" i="1"/>
  <c r="G1067" i="1"/>
  <c r="G1059" i="1"/>
  <c r="G1051" i="1"/>
  <c r="G1043" i="1"/>
  <c r="G1035" i="1"/>
  <c r="G1027" i="1"/>
  <c r="G1019" i="1"/>
  <c r="G1011" i="1"/>
  <c r="G1003" i="1"/>
  <c r="G995" i="1"/>
  <c r="G987" i="1"/>
  <c r="G979" i="1"/>
  <c r="G971" i="1"/>
  <c r="G963" i="1"/>
  <c r="G955" i="1"/>
  <c r="G947" i="1"/>
  <c r="G939" i="1"/>
  <c r="G923" i="1"/>
  <c r="G907" i="1"/>
  <c r="G891" i="1"/>
  <c r="G875" i="1"/>
  <c r="G859" i="1"/>
  <c r="G843" i="1"/>
  <c r="G827" i="1"/>
  <c r="G811" i="1"/>
  <c r="G795" i="1"/>
  <c r="G779" i="1"/>
  <c r="G763" i="1"/>
  <c r="G747" i="1"/>
  <c r="G731" i="1"/>
  <c r="G715" i="1"/>
  <c r="G699" i="1"/>
  <c r="G683" i="1"/>
  <c r="G675" i="1"/>
  <c r="G667" i="1"/>
  <c r="G651" i="1"/>
  <c r="G643" i="1"/>
  <c r="G635" i="1"/>
  <c r="G627" i="1"/>
  <c r="G611" i="1"/>
  <c r="G603" i="1"/>
  <c r="G563" i="1"/>
  <c r="G555" i="1"/>
  <c r="G507" i="1"/>
  <c r="G499" i="1"/>
  <c r="G427" i="1"/>
  <c r="G419" i="1"/>
  <c r="G411" i="1"/>
  <c r="G371" i="1"/>
  <c r="G938" i="1"/>
  <c r="G930" i="1"/>
  <c r="G922" i="1"/>
  <c r="G914" i="1"/>
  <c r="G906" i="1"/>
  <c r="G898" i="1"/>
  <c r="G890" i="1"/>
  <c r="G882" i="1"/>
  <c r="G874" i="1"/>
  <c r="G866" i="1"/>
  <c r="G858" i="1"/>
  <c r="G850" i="1"/>
  <c r="G842" i="1"/>
  <c r="G834" i="1"/>
  <c r="G826" i="1"/>
  <c r="G818" i="1"/>
  <c r="G810" i="1"/>
  <c r="G802" i="1"/>
  <c r="G794" i="1"/>
  <c r="G786" i="1"/>
  <c r="G778" i="1"/>
  <c r="G770" i="1"/>
  <c r="G762" i="1"/>
  <c r="G754" i="1"/>
  <c r="G746" i="1"/>
  <c r="G738" i="1"/>
  <c r="G730" i="1"/>
  <c r="G722" i="1"/>
  <c r="G714" i="1"/>
  <c r="G706" i="1"/>
  <c r="G698" i="1"/>
  <c r="G690" i="1"/>
  <c r="G682" i="1"/>
  <c r="G674" i="1"/>
  <c r="G666" i="1"/>
  <c r="G658" i="1"/>
  <c r="G650" i="1"/>
  <c r="G642" i="1"/>
  <c r="G626" i="1"/>
  <c r="G618" i="1"/>
  <c r="G610" i="1"/>
  <c r="G602" i="1"/>
  <c r="G586" i="1"/>
  <c r="G578" i="1"/>
  <c r="G562" i="1"/>
  <c r="G554" i="1"/>
  <c r="G546" i="1"/>
  <c r="G538" i="1"/>
  <c r="G530" i="1"/>
  <c r="G522" i="1"/>
  <c r="G514" i="1"/>
  <c r="G498" i="1"/>
  <c r="G490" i="1"/>
  <c r="G482" i="1"/>
  <c r="G474" i="1"/>
  <c r="G458" i="1"/>
  <c r="G450" i="1"/>
  <c r="G434" i="1"/>
  <c r="G426" i="1"/>
  <c r="G418" i="1"/>
  <c r="G410" i="1"/>
  <c r="G402" i="1"/>
  <c r="G394" i="1"/>
  <c r="G386" i="1"/>
  <c r="G370" i="1"/>
  <c r="G362" i="1"/>
  <c r="G354" i="1"/>
  <c r="G346" i="1"/>
  <c r="G330" i="1"/>
  <c r="G322" i="1"/>
  <c r="G314" i="1"/>
  <c r="G306" i="1"/>
  <c r="G290" i="1"/>
  <c r="G282" i="1"/>
  <c r="G266" i="1"/>
  <c r="G258" i="1"/>
  <c r="G250" i="1"/>
  <c r="G242" i="1"/>
  <c r="G234" i="1"/>
  <c r="G226" i="1"/>
  <c r="G194" i="1"/>
  <c r="G170" i="1"/>
  <c r="G146" i="1"/>
  <c r="G82" i="1"/>
  <c r="G66" i="1"/>
  <c r="G18" i="1"/>
  <c r="G42" i="1"/>
  <c r="G210" i="1"/>
  <c r="G130" i="1"/>
  <c r="G416" i="1"/>
  <c r="G1096" i="1"/>
  <c r="G1088" i="1"/>
  <c r="G1080" i="1"/>
  <c r="G1072" i="1"/>
  <c r="G1064" i="1"/>
  <c r="G1056" i="1"/>
  <c r="G1048" i="1"/>
  <c r="G1040" i="1"/>
  <c r="G1032" i="1"/>
  <c r="G1024" i="1"/>
  <c r="G1016" i="1"/>
  <c r="G1008" i="1"/>
  <c r="G1000" i="1"/>
  <c r="G992" i="1"/>
  <c r="G984" i="1"/>
  <c r="G976" i="1"/>
  <c r="G968" i="1"/>
  <c r="G960" i="1"/>
  <c r="G952" i="1"/>
  <c r="G944" i="1"/>
  <c r="G936" i="1"/>
  <c r="G928" i="1"/>
  <c r="G920" i="1"/>
  <c r="G912" i="1"/>
  <c r="G904" i="1"/>
  <c r="G896" i="1"/>
  <c r="G888" i="1"/>
  <c r="G880" i="1"/>
  <c r="G872" i="1"/>
  <c r="G864" i="1"/>
  <c r="G856" i="1"/>
  <c r="G848" i="1"/>
  <c r="G840" i="1"/>
  <c r="G832" i="1"/>
  <c r="G824" i="1"/>
  <c r="G816" i="1"/>
  <c r="G808" i="1"/>
  <c r="G800" i="1"/>
  <c r="G792" i="1"/>
  <c r="G784" i="1"/>
  <c r="G776" i="1"/>
  <c r="G768" i="1"/>
  <c r="G760" i="1"/>
  <c r="G752" i="1"/>
  <c r="G744" i="1"/>
  <c r="G736" i="1"/>
  <c r="G728" i="1"/>
  <c r="G720" i="1"/>
  <c r="G712" i="1"/>
  <c r="G704" i="1"/>
  <c r="G696" i="1"/>
  <c r="G688" i="1"/>
  <c r="G680" i="1"/>
  <c r="G664" i="1"/>
  <c r="G656" i="1"/>
  <c r="G640" i="1"/>
  <c r="G632" i="1"/>
  <c r="G624" i="1"/>
  <c r="G616" i="1"/>
  <c r="G608" i="1"/>
  <c r="G600" i="1"/>
  <c r="G592" i="1"/>
  <c r="G576" i="1"/>
  <c r="G568" i="1"/>
  <c r="G560" i="1"/>
  <c r="G552" i="1"/>
  <c r="G536" i="1"/>
  <c r="G528" i="1"/>
  <c r="G512" i="1"/>
  <c r="G504" i="1"/>
  <c r="G496" i="1"/>
  <c r="G488" i="1"/>
  <c r="G480" i="1"/>
  <c r="G472" i="1"/>
  <c r="G464" i="1"/>
  <c r="G448" i="1"/>
  <c r="G440" i="1"/>
  <c r="G432" i="1"/>
  <c r="G424" i="1"/>
  <c r="G408" i="1"/>
  <c r="G400" i="1"/>
  <c r="G384" i="1"/>
  <c r="G376" i="1"/>
  <c r="G368" i="1"/>
  <c r="G360" i="1"/>
  <c r="G352" i="1"/>
  <c r="G344" i="1"/>
  <c r="G336" i="1"/>
  <c r="G320" i="1"/>
  <c r="G304" i="1"/>
  <c r="G296" i="1"/>
  <c r="G288" i="1"/>
  <c r="G280" i="1"/>
  <c r="G272" i="1"/>
  <c r="G264" i="1"/>
  <c r="G256" i="1"/>
  <c r="G240" i="1"/>
  <c r="G232" i="1"/>
  <c r="G224" i="1"/>
  <c r="G208" i="1"/>
  <c r="G227" i="1"/>
  <c r="G211" i="1"/>
  <c r="G203" i="1"/>
  <c r="G187" i="1"/>
  <c r="G179" i="1"/>
  <c r="G115" i="1"/>
  <c r="G218" i="1"/>
  <c r="G202" i="1"/>
  <c r="G186" i="1"/>
  <c r="G178" i="1"/>
  <c r="G162" i="1"/>
  <c r="G154" i="1"/>
  <c r="G138" i="1"/>
  <c r="G122" i="1"/>
  <c r="G114" i="1"/>
  <c r="G98" i="1"/>
  <c r="G90" i="1"/>
  <c r="G74" i="1"/>
  <c r="G58" i="1"/>
  <c r="G50" i="1"/>
  <c r="G34" i="1"/>
  <c r="G26" i="1"/>
  <c r="G10" i="1"/>
  <c r="G216" i="1"/>
  <c r="G200" i="1"/>
  <c r="G192" i="1"/>
  <c r="G176" i="1"/>
  <c r="G168" i="1"/>
  <c r="G152" i="1"/>
  <c r="G136" i="1"/>
  <c r="G128" i="1"/>
  <c r="G112" i="1"/>
  <c r="G104" i="1"/>
  <c r="G88" i="1"/>
  <c r="G72" i="1"/>
  <c r="G64" i="1"/>
  <c r="G48" i="1"/>
  <c r="G40" i="1"/>
  <c r="G24" i="1"/>
  <c r="G87" i="1"/>
  <c r="G79" i="1"/>
  <c r="G71" i="1"/>
  <c r="G63" i="1"/>
  <c r="G55" i="1"/>
  <c r="G47" i="1"/>
  <c r="G39" i="1"/>
  <c r="G31" i="1"/>
  <c r="G23" i="1"/>
  <c r="G15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N91" i="3" l="1"/>
  <c r="N55" i="3"/>
  <c r="N48" i="3"/>
  <c r="N94" i="3"/>
  <c r="N43" i="3"/>
  <c r="N62" i="3"/>
  <c r="N44" i="3"/>
  <c r="N60" i="3"/>
  <c r="N87" i="3"/>
  <c r="N64" i="3"/>
  <c r="N15" i="3"/>
  <c r="N54" i="3"/>
  <c r="N31" i="3"/>
  <c r="N16" i="3"/>
  <c r="N80" i="3"/>
  <c r="N68" i="3"/>
  <c r="N24" i="3"/>
  <c r="N41" i="3"/>
  <c r="N13" i="3"/>
  <c r="N77" i="3"/>
  <c r="N26" i="3"/>
  <c r="N59" i="3"/>
  <c r="N72" i="3"/>
  <c r="N22" i="3"/>
  <c r="N4" i="3"/>
  <c r="N49" i="3"/>
  <c r="N21" i="3"/>
  <c r="N85" i="3"/>
  <c r="N3" i="3"/>
  <c r="N90" i="3"/>
  <c r="N9" i="3"/>
  <c r="N57" i="3"/>
  <c r="N29" i="3"/>
  <c r="N93" i="3"/>
  <c r="N11" i="3"/>
  <c r="N75" i="3"/>
  <c r="N52" i="3"/>
  <c r="N38" i="3"/>
  <c r="N7" i="3"/>
  <c r="N65" i="3"/>
  <c r="N37" i="3"/>
  <c r="N34" i="3"/>
  <c r="N6" i="3"/>
  <c r="N70" i="3"/>
  <c r="N2" i="3"/>
  <c r="L105" i="3"/>
  <c r="L99" i="3"/>
  <c r="L104" i="3"/>
  <c r="L102" i="3"/>
  <c r="L103" i="3"/>
  <c r="L101" i="3"/>
  <c r="H41" i="3"/>
  <c r="G24" i="3"/>
  <c r="H24" i="3" s="1"/>
  <c r="G88" i="3"/>
  <c r="G44" i="3"/>
  <c r="H44" i="3" s="1"/>
  <c r="G52" i="3"/>
  <c r="H52" i="3" s="1"/>
  <c r="G58" i="3"/>
  <c r="H58" i="3" s="1"/>
  <c r="G94" i="3"/>
  <c r="H94" i="3" s="1"/>
  <c r="G51" i="3"/>
  <c r="H51" i="3" s="1"/>
  <c r="G6" i="3"/>
  <c r="H6" i="3" s="1"/>
  <c r="G37" i="3"/>
  <c r="H37" i="3" s="1"/>
  <c r="G14" i="3"/>
  <c r="H14" i="3" s="1"/>
  <c r="G3" i="3"/>
  <c r="H8" i="3"/>
  <c r="H17" i="3"/>
  <c r="G76" i="3"/>
  <c r="H76" i="3" s="1"/>
  <c r="G46" i="3"/>
  <c r="H46" i="3" s="1"/>
  <c r="G47" i="3"/>
  <c r="H16" i="3"/>
  <c r="G66" i="3"/>
  <c r="G80" i="3"/>
  <c r="H80" i="3" s="1"/>
  <c r="G42" i="3"/>
  <c r="H42" i="3" s="1"/>
  <c r="G84" i="3"/>
  <c r="H84" i="3" s="1"/>
  <c r="G67" i="3"/>
  <c r="G23" i="3"/>
  <c r="G18" i="3"/>
  <c r="H19" i="3" s="1"/>
  <c r="G48" i="3"/>
  <c r="H35" i="3"/>
  <c r="H50" i="3"/>
  <c r="G62" i="3"/>
  <c r="H62" i="3" s="1"/>
  <c r="H65" i="3"/>
  <c r="H60" i="3"/>
  <c r="H43" i="3"/>
  <c r="H25" i="3"/>
  <c r="G12" i="3"/>
  <c r="G73" i="3"/>
  <c r="H73" i="3" s="1"/>
  <c r="G89" i="3"/>
  <c r="G95" i="3"/>
  <c r="H74" i="3"/>
  <c r="G64" i="3"/>
  <c r="G33" i="3"/>
  <c r="H33" i="3" s="1"/>
  <c r="H5" i="3"/>
  <c r="G63" i="3"/>
  <c r="H63" i="3" s="1"/>
  <c r="G29" i="3"/>
  <c r="H4" i="3"/>
  <c r="H61" i="3"/>
  <c r="G39" i="3"/>
  <c r="G38" i="3"/>
  <c r="G26" i="3"/>
  <c r="H31" i="3"/>
  <c r="H28" i="3"/>
  <c r="G10" i="3"/>
  <c r="G2" i="3"/>
  <c r="H71" i="3"/>
  <c r="G82" i="3"/>
  <c r="H83" i="3" s="1"/>
  <c r="H72" i="3"/>
  <c r="H91" i="3"/>
  <c r="G92" i="3"/>
  <c r="H93" i="3" s="1"/>
  <c r="G79" i="3"/>
  <c r="H56" i="3"/>
  <c r="H32" i="3"/>
  <c r="G7" i="3"/>
  <c r="H9" i="3"/>
  <c r="G27" i="3"/>
  <c r="H85" i="3"/>
  <c r="G90" i="3"/>
  <c r="G77" i="3"/>
  <c r="G87" i="3"/>
  <c r="H88" i="3" s="1"/>
  <c r="G13" i="3"/>
  <c r="H45" i="3"/>
  <c r="G70" i="3"/>
  <c r="G78" i="3"/>
  <c r="H22" i="3"/>
  <c r="G81" i="3"/>
  <c r="G75" i="3"/>
  <c r="G86" i="3"/>
  <c r="G57" i="3"/>
  <c r="H49" i="3"/>
  <c r="H54" i="3"/>
  <c r="H59" i="3"/>
  <c r="G68" i="3"/>
  <c r="H11" i="3"/>
  <c r="H247" i="1"/>
  <c r="L755" i="1"/>
  <c r="I868" i="1"/>
  <c r="H653" i="1"/>
  <c r="L340" i="1"/>
  <c r="L716" i="1"/>
  <c r="L908" i="1"/>
  <c r="L468" i="1"/>
  <c r="L724" i="1"/>
  <c r="L924" i="1"/>
  <c r="H77" i="1"/>
  <c r="I77" i="1" s="1"/>
  <c r="H397" i="1"/>
  <c r="I397" i="1" s="1"/>
  <c r="H525" i="1"/>
  <c r="H1021" i="1"/>
  <c r="L796" i="1"/>
  <c r="L331" i="1"/>
  <c r="L739" i="1"/>
  <c r="L580" i="1"/>
  <c r="L127" i="1"/>
  <c r="L191" i="1"/>
  <c r="L255" i="1"/>
  <c r="L319" i="1"/>
  <c r="L391" i="1"/>
  <c r="L455" i="1"/>
  <c r="L519" i="1"/>
  <c r="L583" i="1"/>
  <c r="L647" i="1"/>
  <c r="H899" i="1"/>
  <c r="I900" i="1" s="1"/>
  <c r="H156" i="1"/>
  <c r="L916" i="1"/>
  <c r="L1012" i="1"/>
  <c r="L1029" i="1"/>
  <c r="L212" i="1"/>
  <c r="L404" i="1"/>
  <c r="L84" i="1"/>
  <c r="L276" i="1"/>
  <c r="L844" i="1"/>
  <c r="L677" i="1"/>
  <c r="H85" i="1"/>
  <c r="L205" i="1"/>
  <c r="L1093" i="1"/>
  <c r="L695" i="1"/>
  <c r="L759" i="1"/>
  <c r="I396" i="1"/>
  <c r="L119" i="1"/>
  <c r="L183" i="1"/>
  <c r="L311" i="1"/>
  <c r="L909" i="1"/>
  <c r="H269" i="1"/>
  <c r="L703" i="1"/>
  <c r="L283" i="1"/>
  <c r="H367" i="1"/>
  <c r="L259" i="1"/>
  <c r="L323" i="1"/>
  <c r="L403" i="1"/>
  <c r="L483" i="1"/>
  <c r="L579" i="1"/>
  <c r="L771" i="1"/>
  <c r="L412" i="1"/>
  <c r="L852" i="1"/>
  <c r="L1068" i="1"/>
  <c r="L732" i="1"/>
  <c r="L740" i="1"/>
  <c r="L781" i="1"/>
  <c r="L333" i="1"/>
  <c r="L160" i="1"/>
  <c r="I117" i="1"/>
  <c r="I245" i="1"/>
  <c r="I309" i="1"/>
  <c r="I501" i="1"/>
  <c r="I565" i="1"/>
  <c r="I629" i="1"/>
  <c r="I693" i="1"/>
  <c r="I821" i="1"/>
  <c r="I885" i="1"/>
  <c r="L791" i="1"/>
  <c r="I492" i="1"/>
  <c r="I989" i="1"/>
  <c r="L135" i="1"/>
  <c r="L199" i="1"/>
  <c r="L263" i="1"/>
  <c r="L327" i="1"/>
  <c r="L431" i="1"/>
  <c r="L495" i="1"/>
  <c r="L559" i="1"/>
  <c r="L623" i="1"/>
  <c r="L687" i="1"/>
  <c r="L516" i="1"/>
  <c r="L1077" i="1"/>
  <c r="L540" i="1"/>
  <c r="L92" i="1"/>
  <c r="L932" i="1"/>
  <c r="H229" i="1"/>
  <c r="I229" i="1" s="1"/>
  <c r="L461" i="1"/>
  <c r="L589" i="1"/>
  <c r="L395" i="1"/>
  <c r="L988" i="1"/>
  <c r="L799" i="1"/>
  <c r="L491" i="1"/>
  <c r="L751" i="1"/>
  <c r="L807" i="1"/>
  <c r="L805" i="1"/>
  <c r="I1061" i="1"/>
  <c r="H341" i="1"/>
  <c r="L267" i="1"/>
  <c r="I437" i="1"/>
  <c r="L443" i="1"/>
  <c r="I444" i="1"/>
  <c r="I620" i="1"/>
  <c r="H101" i="1"/>
  <c r="L485" i="1"/>
  <c r="H549" i="1"/>
  <c r="I549" i="1" s="1"/>
  <c r="H613" i="1"/>
  <c r="I613" i="1" s="1"/>
  <c r="I317" i="1"/>
  <c r="I445" i="1"/>
  <c r="I573" i="1"/>
  <c r="I701" i="1"/>
  <c r="I765" i="1"/>
  <c r="I893" i="1"/>
  <c r="I292" i="1"/>
  <c r="I981" i="1"/>
  <c r="L1100" i="1"/>
  <c r="L76" i="1"/>
  <c r="L324" i="1"/>
  <c r="L668" i="1"/>
  <c r="L741" i="1"/>
  <c r="L3" i="1"/>
  <c r="H413" i="1"/>
  <c r="I413" i="1" s="1"/>
  <c r="L973" i="1"/>
  <c r="I1053" i="1"/>
  <c r="L619" i="1"/>
  <c r="L332" i="1"/>
  <c r="L196" i="1"/>
  <c r="L348" i="1"/>
  <c r="I932" i="1"/>
  <c r="H285" i="1"/>
  <c r="I285" i="1" s="1"/>
  <c r="L349" i="1"/>
  <c r="L421" i="1"/>
  <c r="H165" i="1"/>
  <c r="I165" i="1" s="1"/>
  <c r="I373" i="1"/>
  <c r="L787" i="1"/>
  <c r="L915" i="1"/>
  <c r="L220" i="1"/>
  <c r="L524" i="1"/>
  <c r="L293" i="1"/>
  <c r="L357" i="1"/>
  <c r="I725" i="1"/>
  <c r="I789" i="1"/>
  <c r="I853" i="1"/>
  <c r="L523" i="1"/>
  <c r="I1037" i="1"/>
  <c r="I141" i="1"/>
  <c r="I685" i="1"/>
  <c r="I196" i="1"/>
  <c r="I452" i="1"/>
  <c r="I516" i="1"/>
  <c r="I525" i="1"/>
  <c r="I580" i="1"/>
  <c r="L93" i="1"/>
  <c r="H541" i="1"/>
  <c r="I541" i="1" s="1"/>
  <c r="L605" i="1"/>
  <c r="I173" i="1"/>
  <c r="H149" i="1"/>
  <c r="I149" i="1" s="1"/>
  <c r="L725" i="1"/>
  <c r="L204" i="1"/>
  <c r="L388" i="1"/>
  <c r="L945" i="1"/>
  <c r="L164" i="1"/>
  <c r="L260" i="1"/>
  <c r="L364" i="1"/>
  <c r="L68" i="1"/>
  <c r="L100" i="1"/>
  <c r="L172" i="1"/>
  <c r="L268" i="1"/>
  <c r="L548" i="1"/>
  <c r="L644" i="1"/>
  <c r="L853" i="1"/>
  <c r="L957" i="1"/>
  <c r="I205" i="1"/>
  <c r="I237" i="1"/>
  <c r="H405" i="1"/>
  <c r="I405" i="1" s="1"/>
  <c r="I493" i="1"/>
  <c r="L428" i="1"/>
  <c r="I340" i="1"/>
  <c r="L949" i="1"/>
  <c r="H669" i="1"/>
  <c r="L213" i="1"/>
  <c r="L469" i="1"/>
  <c r="L612" i="1"/>
  <c r="L989" i="1"/>
  <c r="L292" i="1"/>
  <c r="L676" i="1"/>
  <c r="L981" i="1"/>
  <c r="I269" i="1"/>
  <c r="I181" i="1"/>
  <c r="I436" i="1"/>
  <c r="L484" i="1"/>
  <c r="H661" i="1"/>
  <c r="I661" i="1" s="1"/>
  <c r="I276" i="1"/>
  <c r="I468" i="1"/>
  <c r="I877" i="1"/>
  <c r="L733" i="1"/>
  <c r="L221" i="1"/>
  <c r="L277" i="1"/>
  <c r="H477" i="1"/>
  <c r="I477" i="1" s="1"/>
  <c r="L533" i="1"/>
  <c r="L1045" i="1"/>
  <c r="L925" i="1"/>
  <c r="I61" i="1"/>
  <c r="I189" i="1"/>
  <c r="I829" i="1"/>
  <c r="L556" i="1"/>
  <c r="I301" i="1"/>
  <c r="I356" i="1"/>
  <c r="L452" i="1"/>
  <c r="L652" i="1"/>
  <c r="L701" i="1"/>
  <c r="L893" i="1"/>
  <c r="L1053" i="1"/>
  <c r="L460" i="1"/>
  <c r="L28" i="1"/>
  <c r="L132" i="1"/>
  <c r="L300" i="1"/>
  <c r="L396" i="1"/>
  <c r="L492" i="1"/>
  <c r="L588" i="1"/>
  <c r="I333" i="1"/>
  <c r="I365" i="1"/>
  <c r="I589" i="1"/>
  <c r="I621" i="1"/>
  <c r="I845" i="1"/>
  <c r="I69" i="1"/>
  <c r="I133" i="1"/>
  <c r="I197" i="1"/>
  <c r="I261" i="1"/>
  <c r="I325" i="1"/>
  <c r="I389" i="1"/>
  <c r="I453" i="1"/>
  <c r="I517" i="1"/>
  <c r="I581" i="1"/>
  <c r="I645" i="1"/>
  <c r="I357" i="1"/>
  <c r="I160" i="1"/>
  <c r="I757" i="1"/>
  <c r="I120" i="1"/>
  <c r="L228" i="1"/>
  <c r="I308" i="1"/>
  <c r="I916" i="1"/>
  <c r="I1013" i="1"/>
  <c r="L821" i="1"/>
  <c r="I717" i="1"/>
  <c r="L1013" i="1"/>
  <c r="L356" i="1"/>
  <c r="L36" i="1"/>
  <c r="L117" i="1"/>
  <c r="L181" i="1"/>
  <c r="L245" i="1"/>
  <c r="L309" i="1"/>
  <c r="L373" i="1"/>
  <c r="L437" i="1"/>
  <c r="L501" i="1"/>
  <c r="L565" i="1"/>
  <c r="L629" i="1"/>
  <c r="I917" i="1"/>
  <c r="I941" i="1"/>
  <c r="I692" i="1"/>
  <c r="I781" i="1"/>
  <c r="L693" i="1"/>
  <c r="I85" i="1"/>
  <c r="I213" i="1"/>
  <c r="I277" i="1"/>
  <c r="I341" i="1"/>
  <c r="I469" i="1"/>
  <c r="I597" i="1"/>
  <c r="I973" i="1"/>
  <c r="I884" i="1"/>
  <c r="I820" i="1"/>
  <c r="I461" i="1"/>
  <c r="L61" i="1"/>
  <c r="L125" i="1"/>
  <c r="L189" i="1"/>
  <c r="L253" i="1"/>
  <c r="L317" i="1"/>
  <c r="L381" i="1"/>
  <c r="L445" i="1"/>
  <c r="L509" i="1"/>
  <c r="L573" i="1"/>
  <c r="L637" i="1"/>
  <c r="L757" i="1"/>
  <c r="I109" i="1"/>
  <c r="I8" i="1"/>
  <c r="I388" i="1"/>
  <c r="I1005" i="1"/>
  <c r="I669" i="1"/>
  <c r="I260" i="1"/>
  <c r="I596" i="1"/>
  <c r="I852" i="1"/>
  <c r="I813" i="1"/>
  <c r="I324" i="1"/>
  <c r="I724" i="1"/>
  <c r="I804" i="1"/>
  <c r="I805" i="1"/>
  <c r="I909" i="1"/>
  <c r="I93" i="1"/>
  <c r="I157" i="1"/>
  <c r="I221" i="1"/>
  <c r="I349" i="1"/>
  <c r="I605" i="1"/>
  <c r="I749" i="1"/>
  <c r="I997" i="1"/>
  <c r="H1101" i="1"/>
  <c r="I1101" i="1" s="1"/>
  <c r="L1101" i="1"/>
  <c r="I207" i="1"/>
  <c r="L829" i="1"/>
  <c r="L69" i="1"/>
  <c r="L133" i="1"/>
  <c r="L197" i="1"/>
  <c r="L261" i="1"/>
  <c r="L325" i="1"/>
  <c r="L389" i="1"/>
  <c r="L453" i="1"/>
  <c r="L517" i="1"/>
  <c r="L581" i="1"/>
  <c r="L645" i="1"/>
  <c r="L765" i="1"/>
  <c r="I404" i="1"/>
  <c r="I96" i="1"/>
  <c r="I653" i="1"/>
  <c r="I869" i="1"/>
  <c r="I788" i="1"/>
  <c r="I548" i="1"/>
  <c r="I740" i="1"/>
  <c r="I677" i="1"/>
  <c r="I933" i="1"/>
  <c r="I1085" i="1"/>
  <c r="I101" i="1"/>
  <c r="I293" i="1"/>
  <c r="I421" i="1"/>
  <c r="I1021" i="1"/>
  <c r="I708" i="1"/>
  <c r="I756" i="1"/>
  <c r="L885" i="1"/>
  <c r="I484" i="1"/>
  <c r="I949" i="1"/>
  <c r="H23" i="1"/>
  <c r="L23" i="1"/>
  <c r="H202" i="1"/>
  <c r="L202" i="1"/>
  <c r="H528" i="1"/>
  <c r="I528" i="1" s="1"/>
  <c r="L528" i="1"/>
  <c r="H880" i="1"/>
  <c r="I880" i="1" s="1"/>
  <c r="L880" i="1"/>
  <c r="H242" i="1"/>
  <c r="L242" i="1"/>
  <c r="H554" i="1"/>
  <c r="L554" i="1"/>
  <c r="H770" i="1"/>
  <c r="L770" i="1"/>
  <c r="H715" i="1"/>
  <c r="I716" i="1" s="1"/>
  <c r="L715" i="1"/>
  <c r="H1083" i="1"/>
  <c r="L1083" i="1"/>
  <c r="H305" i="1"/>
  <c r="L305" i="1"/>
  <c r="H954" i="1"/>
  <c r="L954" i="1"/>
  <c r="H318" i="1"/>
  <c r="I318" i="1" s="1"/>
  <c r="L318" i="1"/>
  <c r="H702" i="1"/>
  <c r="L702" i="1"/>
  <c r="H1030" i="1"/>
  <c r="L1030" i="1"/>
  <c r="H745" i="1"/>
  <c r="L745" i="1"/>
  <c r="H1009" i="1"/>
  <c r="L1009" i="1"/>
  <c r="H94" i="1"/>
  <c r="I94" i="1" s="1"/>
  <c r="L94" i="1"/>
  <c r="H128" i="1"/>
  <c r="I128" i="1" s="1"/>
  <c r="L128" i="1"/>
  <c r="H224" i="1"/>
  <c r="I224" i="1" s="1"/>
  <c r="L224" i="1"/>
  <c r="H536" i="1"/>
  <c r="I536" i="1" s="1"/>
  <c r="L536" i="1"/>
  <c r="H824" i="1"/>
  <c r="I824" i="1" s="1"/>
  <c r="L824" i="1"/>
  <c r="H1080" i="1"/>
  <c r="I1080" i="1" s="1"/>
  <c r="L1080" i="1"/>
  <c r="H410" i="1"/>
  <c r="L410" i="1"/>
  <c r="H714" i="1"/>
  <c r="L714" i="1"/>
  <c r="H427" i="1"/>
  <c r="L427" i="1"/>
  <c r="H963" i="1"/>
  <c r="L963" i="1"/>
  <c r="H185" i="1"/>
  <c r="L185" i="1"/>
  <c r="H457" i="1"/>
  <c r="L457" i="1"/>
  <c r="H1066" i="1"/>
  <c r="L1066" i="1"/>
  <c r="H262" i="1"/>
  <c r="I262" i="1" s="1"/>
  <c r="L262" i="1"/>
  <c r="H582" i="1"/>
  <c r="I582" i="1" s="1"/>
  <c r="L582" i="1"/>
  <c r="H838" i="1"/>
  <c r="L838" i="1"/>
  <c r="H1090" i="1"/>
  <c r="L1090" i="1"/>
  <c r="H817" i="1"/>
  <c r="L817" i="1"/>
  <c r="H102" i="1"/>
  <c r="I102" i="1" s="1"/>
  <c r="L102" i="1"/>
  <c r="H26" i="1"/>
  <c r="L26" i="1"/>
  <c r="H304" i="1"/>
  <c r="I304" i="1" s="1"/>
  <c r="L304" i="1"/>
  <c r="H552" i="1"/>
  <c r="I552" i="1" s="1"/>
  <c r="L552" i="1"/>
  <c r="H896" i="1"/>
  <c r="I896" i="1" s="1"/>
  <c r="L896" i="1"/>
  <c r="H258" i="1"/>
  <c r="I259" i="1" s="1"/>
  <c r="L258" i="1"/>
  <c r="H658" i="1"/>
  <c r="L658" i="1"/>
  <c r="H499" i="1"/>
  <c r="L499" i="1"/>
  <c r="H4" i="1"/>
  <c r="I4" i="1" s="1"/>
  <c r="L4" i="1"/>
  <c r="H393" i="1"/>
  <c r="L393" i="1"/>
  <c r="H1082" i="1"/>
  <c r="L1082" i="1"/>
  <c r="H334" i="1"/>
  <c r="I334" i="1" s="1"/>
  <c r="L334" i="1"/>
  <c r="H654" i="1"/>
  <c r="L654" i="1"/>
  <c r="H1046" i="1"/>
  <c r="L1046" i="1"/>
  <c r="H961" i="1"/>
  <c r="L961" i="1"/>
  <c r="H1026" i="1"/>
  <c r="L1026" i="1"/>
  <c r="H46" i="1"/>
  <c r="L46" i="1"/>
  <c r="H110" i="1"/>
  <c r="I110" i="1" s="1"/>
  <c r="L110" i="1"/>
  <c r="H174" i="1"/>
  <c r="I174" i="1" s="1"/>
  <c r="L174" i="1"/>
  <c r="H47" i="1"/>
  <c r="L47" i="1"/>
  <c r="H48" i="1"/>
  <c r="L48" i="1"/>
  <c r="H152" i="1"/>
  <c r="I152" i="1" s="1"/>
  <c r="L152" i="1"/>
  <c r="H34" i="1"/>
  <c r="L34" i="1"/>
  <c r="H138" i="1"/>
  <c r="L138" i="1"/>
  <c r="H179" i="1"/>
  <c r="L179" i="1"/>
  <c r="H240" i="1"/>
  <c r="I240" i="1" s="1"/>
  <c r="L240" i="1"/>
  <c r="H320" i="1"/>
  <c r="I320" i="1" s="1"/>
  <c r="L320" i="1"/>
  <c r="H400" i="1"/>
  <c r="I400" i="1" s="1"/>
  <c r="L400" i="1"/>
  <c r="H480" i="1"/>
  <c r="I480" i="1" s="1"/>
  <c r="L480" i="1"/>
  <c r="H560" i="1"/>
  <c r="I560" i="1" s="1"/>
  <c r="L560" i="1"/>
  <c r="H632" i="1"/>
  <c r="I632" i="1" s="1"/>
  <c r="L632" i="1"/>
  <c r="H712" i="1"/>
  <c r="I712" i="1" s="1"/>
  <c r="L712" i="1"/>
  <c r="H776" i="1"/>
  <c r="I776" i="1" s="1"/>
  <c r="L776" i="1"/>
  <c r="H840" i="1"/>
  <c r="I840" i="1" s="1"/>
  <c r="L840" i="1"/>
  <c r="H904" i="1"/>
  <c r="I904" i="1" s="1"/>
  <c r="L904" i="1"/>
  <c r="H968" i="1"/>
  <c r="I968" i="1" s="1"/>
  <c r="L968" i="1"/>
  <c r="H1032" i="1"/>
  <c r="I1032" i="1" s="1"/>
  <c r="L1032" i="1"/>
  <c r="H1096" i="1"/>
  <c r="I1096" i="1" s="1"/>
  <c r="L1096" i="1"/>
  <c r="H146" i="1"/>
  <c r="L146" i="1"/>
  <c r="H266" i="1"/>
  <c r="L266" i="1"/>
  <c r="H354" i="1"/>
  <c r="L354" i="1"/>
  <c r="H426" i="1"/>
  <c r="L426" i="1"/>
  <c r="H514" i="1"/>
  <c r="L514" i="1"/>
  <c r="H586" i="1"/>
  <c r="L586" i="1"/>
  <c r="H666" i="1"/>
  <c r="L666" i="1"/>
  <c r="H730" i="1"/>
  <c r="L730" i="1"/>
  <c r="H794" i="1"/>
  <c r="L794" i="1"/>
  <c r="H858" i="1"/>
  <c r="L858" i="1"/>
  <c r="H922" i="1"/>
  <c r="L922" i="1"/>
  <c r="H507" i="1"/>
  <c r="L507" i="1"/>
  <c r="H651" i="1"/>
  <c r="L651" i="1"/>
  <c r="H763" i="1"/>
  <c r="L763" i="1"/>
  <c r="H891" i="1"/>
  <c r="L891" i="1"/>
  <c r="H979" i="1"/>
  <c r="I980" i="1" s="1"/>
  <c r="L979" i="1"/>
  <c r="H1043" i="1"/>
  <c r="L1043" i="1"/>
  <c r="H9" i="1"/>
  <c r="I9" i="1" s="1"/>
  <c r="L9" i="1"/>
  <c r="H73" i="1"/>
  <c r="L73" i="1"/>
  <c r="H137" i="1"/>
  <c r="L137" i="1"/>
  <c r="H201" i="1"/>
  <c r="L201" i="1"/>
  <c r="H265" i="1"/>
  <c r="L265" i="1"/>
  <c r="H329" i="1"/>
  <c r="L329" i="1"/>
  <c r="H401" i="1"/>
  <c r="I401" i="1" s="1"/>
  <c r="L401" i="1"/>
  <c r="H473" i="1"/>
  <c r="L473" i="1"/>
  <c r="H553" i="1"/>
  <c r="I553" i="1" s="1"/>
  <c r="L553" i="1"/>
  <c r="H442" i="1"/>
  <c r="L442" i="1"/>
  <c r="H994" i="1"/>
  <c r="L994" i="1"/>
  <c r="H5" i="1"/>
  <c r="L5" i="1"/>
  <c r="H67" i="1"/>
  <c r="I68" i="1" s="1"/>
  <c r="L67" i="1"/>
  <c r="H147" i="1"/>
  <c r="L147" i="1"/>
  <c r="H214" i="1"/>
  <c r="I214" i="1" s="1"/>
  <c r="L214" i="1"/>
  <c r="H278" i="1"/>
  <c r="I278" i="1" s="1"/>
  <c r="L278" i="1"/>
  <c r="H342" i="1"/>
  <c r="I342" i="1" s="1"/>
  <c r="L342" i="1"/>
  <c r="H406" i="1"/>
  <c r="L406" i="1"/>
  <c r="H470" i="1"/>
  <c r="I470" i="1" s="1"/>
  <c r="L470" i="1"/>
  <c r="H534" i="1"/>
  <c r="I534" i="1" s="1"/>
  <c r="L534" i="1"/>
  <c r="H598" i="1"/>
  <c r="I598" i="1" s="1"/>
  <c r="L598" i="1"/>
  <c r="H662" i="1"/>
  <c r="I662" i="1" s="1"/>
  <c r="L662" i="1"/>
  <c r="H726" i="1"/>
  <c r="L726" i="1"/>
  <c r="H790" i="1"/>
  <c r="L790" i="1"/>
  <c r="H854" i="1"/>
  <c r="L854" i="1"/>
  <c r="H918" i="1"/>
  <c r="L918" i="1"/>
  <c r="H982" i="1"/>
  <c r="L982" i="1"/>
  <c r="H1062" i="1"/>
  <c r="I1062" i="1" s="1"/>
  <c r="L1062" i="1"/>
  <c r="H481" i="1"/>
  <c r="L481" i="1"/>
  <c r="H641" i="1"/>
  <c r="L641" i="1"/>
  <c r="H705" i="1"/>
  <c r="L705" i="1"/>
  <c r="H769" i="1"/>
  <c r="L769" i="1"/>
  <c r="H833" i="1"/>
  <c r="L833" i="1"/>
  <c r="H897" i="1"/>
  <c r="I897" i="1" s="1"/>
  <c r="L897" i="1"/>
  <c r="H969" i="1"/>
  <c r="I969" i="1" s="1"/>
  <c r="L969" i="1"/>
  <c r="H1033" i="1"/>
  <c r="L1033" i="1"/>
  <c r="H1097" i="1"/>
  <c r="L1097" i="1"/>
  <c r="H990" i="1"/>
  <c r="L990" i="1"/>
  <c r="H353" i="1"/>
  <c r="L353" i="1"/>
  <c r="H1050" i="1"/>
  <c r="L1050" i="1"/>
  <c r="H21" i="1"/>
  <c r="I21" i="1" s="1"/>
  <c r="L21" i="1"/>
  <c r="H86" i="1"/>
  <c r="I86" i="1" s="1"/>
  <c r="L86" i="1"/>
  <c r="H98" i="1"/>
  <c r="L98" i="1"/>
  <c r="H448" i="1"/>
  <c r="I448" i="1" s="1"/>
  <c r="L448" i="1"/>
  <c r="H816" i="1"/>
  <c r="I816" i="1" s="1"/>
  <c r="L816" i="1"/>
  <c r="H18" i="1"/>
  <c r="L18" i="1"/>
  <c r="H642" i="1"/>
  <c r="L642" i="1"/>
  <c r="H419" i="1"/>
  <c r="I420" i="1" s="1"/>
  <c r="L419" i="1"/>
  <c r="H49" i="1"/>
  <c r="L49" i="1"/>
  <c r="H377" i="1"/>
  <c r="L377" i="1"/>
  <c r="H1058" i="1"/>
  <c r="L1058" i="1"/>
  <c r="H382" i="1"/>
  <c r="I382" i="1" s="1"/>
  <c r="L382" i="1"/>
  <c r="H766" i="1"/>
  <c r="L766" i="1"/>
  <c r="H1010" i="1"/>
  <c r="L1010" i="1"/>
  <c r="H873" i="1"/>
  <c r="L873" i="1"/>
  <c r="H248" i="1"/>
  <c r="I248" i="1" s="1"/>
  <c r="L248" i="1"/>
  <c r="H30" i="1"/>
  <c r="L30" i="1"/>
  <c r="H24" i="1"/>
  <c r="L24" i="1"/>
  <c r="H218" i="1"/>
  <c r="L218" i="1"/>
  <c r="H464" i="1"/>
  <c r="I464" i="1" s="1"/>
  <c r="L464" i="1"/>
  <c r="H760" i="1"/>
  <c r="I760" i="1" s="1"/>
  <c r="L760" i="1"/>
  <c r="H1016" i="1"/>
  <c r="I1016" i="1" s="1"/>
  <c r="L1016" i="1"/>
  <c r="H330" i="1"/>
  <c r="L330" i="1"/>
  <c r="H650" i="1"/>
  <c r="L650" i="1"/>
  <c r="H906" i="1"/>
  <c r="L906" i="1"/>
  <c r="H859" i="1"/>
  <c r="L859" i="1"/>
  <c r="H1091" i="1"/>
  <c r="L1091" i="1"/>
  <c r="H121" i="1"/>
  <c r="I121" i="1" s="1"/>
  <c r="L121" i="1"/>
  <c r="H385" i="1"/>
  <c r="L385" i="1"/>
  <c r="H338" i="1"/>
  <c r="I339" i="1" s="1"/>
  <c r="L338" i="1"/>
  <c r="H131" i="1"/>
  <c r="I132" i="1" s="1"/>
  <c r="L131" i="1"/>
  <c r="H390" i="1"/>
  <c r="I390" i="1" s="1"/>
  <c r="L390" i="1"/>
  <c r="H710" i="1"/>
  <c r="L710" i="1"/>
  <c r="H1038" i="1"/>
  <c r="I1038" i="1" s="1"/>
  <c r="L1038" i="1"/>
  <c r="H753" i="1"/>
  <c r="L753" i="1"/>
  <c r="H1081" i="1"/>
  <c r="L1081" i="1"/>
  <c r="H312" i="1"/>
  <c r="I312" i="1" s="1"/>
  <c r="L312" i="1"/>
  <c r="H166" i="1"/>
  <c r="L166" i="1"/>
  <c r="H122" i="1"/>
  <c r="L122" i="1"/>
  <c r="H472" i="1"/>
  <c r="I472" i="1" s="1"/>
  <c r="L472" i="1"/>
  <c r="H832" i="1"/>
  <c r="I832" i="1" s="1"/>
  <c r="L832" i="1"/>
  <c r="H1088" i="1"/>
  <c r="I1088" i="1" s="1"/>
  <c r="L1088" i="1"/>
  <c r="H498" i="1"/>
  <c r="L498" i="1"/>
  <c r="H850" i="1"/>
  <c r="I851" i="1" s="1"/>
  <c r="L850" i="1"/>
  <c r="H971" i="1"/>
  <c r="L971" i="1"/>
  <c r="H193" i="1"/>
  <c r="L193" i="1"/>
  <c r="H378" i="1"/>
  <c r="L378" i="1"/>
  <c r="H206" i="1"/>
  <c r="I206" i="1" s="1"/>
  <c r="L206" i="1"/>
  <c r="H590" i="1"/>
  <c r="I590" i="1" s="1"/>
  <c r="L590" i="1"/>
  <c r="H910" i="1"/>
  <c r="L910" i="1"/>
  <c r="H633" i="1"/>
  <c r="L633" i="1"/>
  <c r="H825" i="1"/>
  <c r="I825" i="1" s="1"/>
  <c r="L825" i="1"/>
  <c r="H672" i="1"/>
  <c r="I672" i="1" s="1"/>
  <c r="L672" i="1"/>
  <c r="H54" i="1"/>
  <c r="L54" i="1"/>
  <c r="H118" i="1"/>
  <c r="I118" i="1" s="1"/>
  <c r="L118" i="1"/>
  <c r="H182" i="1"/>
  <c r="I182" i="1" s="1"/>
  <c r="L182" i="1"/>
  <c r="H55" i="1"/>
  <c r="L55" i="1"/>
  <c r="H64" i="1"/>
  <c r="L64" i="1"/>
  <c r="H168" i="1"/>
  <c r="I168" i="1" s="1"/>
  <c r="L168" i="1"/>
  <c r="H50" i="1"/>
  <c r="L50" i="1"/>
  <c r="H154" i="1"/>
  <c r="L154" i="1"/>
  <c r="H187" i="1"/>
  <c r="L187" i="1"/>
  <c r="H256" i="1"/>
  <c r="I256" i="1" s="1"/>
  <c r="L256" i="1"/>
  <c r="H336" i="1"/>
  <c r="I336" i="1" s="1"/>
  <c r="L336" i="1"/>
  <c r="H408" i="1"/>
  <c r="I408" i="1" s="1"/>
  <c r="L408" i="1"/>
  <c r="H488" i="1"/>
  <c r="I488" i="1" s="1"/>
  <c r="L488" i="1"/>
  <c r="H568" i="1"/>
  <c r="I568" i="1" s="1"/>
  <c r="L568" i="1"/>
  <c r="H640" i="1"/>
  <c r="I640" i="1" s="1"/>
  <c r="L640" i="1"/>
  <c r="H720" i="1"/>
  <c r="I720" i="1" s="1"/>
  <c r="L720" i="1"/>
  <c r="H784" i="1"/>
  <c r="I784" i="1" s="1"/>
  <c r="L784" i="1"/>
  <c r="H848" i="1"/>
  <c r="I848" i="1" s="1"/>
  <c r="L848" i="1"/>
  <c r="H912" i="1"/>
  <c r="I912" i="1" s="1"/>
  <c r="L912" i="1"/>
  <c r="H976" i="1"/>
  <c r="I976" i="1" s="1"/>
  <c r="L976" i="1"/>
  <c r="H1040" i="1"/>
  <c r="I1040" i="1" s="1"/>
  <c r="L1040" i="1"/>
  <c r="H416" i="1"/>
  <c r="I416" i="1" s="1"/>
  <c r="L416" i="1"/>
  <c r="H170" i="1"/>
  <c r="L170" i="1"/>
  <c r="H282" i="1"/>
  <c r="L282" i="1"/>
  <c r="H362" i="1"/>
  <c r="L362" i="1"/>
  <c r="H434" i="1"/>
  <c r="L434" i="1"/>
  <c r="H522" i="1"/>
  <c r="L522" i="1"/>
  <c r="H602" i="1"/>
  <c r="L602" i="1"/>
  <c r="H674" i="1"/>
  <c r="L674" i="1"/>
  <c r="H738" i="1"/>
  <c r="L738" i="1"/>
  <c r="H802" i="1"/>
  <c r="L802" i="1"/>
  <c r="H866" i="1"/>
  <c r="L866" i="1"/>
  <c r="H930" i="1"/>
  <c r="I931" i="1" s="1"/>
  <c r="L930" i="1"/>
  <c r="H555" i="1"/>
  <c r="L555" i="1"/>
  <c r="H667" i="1"/>
  <c r="L667" i="1"/>
  <c r="H779" i="1"/>
  <c r="I780" i="1" s="1"/>
  <c r="L779" i="1"/>
  <c r="H907" i="1"/>
  <c r="L907" i="1"/>
  <c r="H987" i="1"/>
  <c r="L987" i="1"/>
  <c r="H1051" i="1"/>
  <c r="I1051" i="1" s="1"/>
  <c r="L1051" i="1"/>
  <c r="H17" i="1"/>
  <c r="I17" i="1" s="1"/>
  <c r="L17" i="1"/>
  <c r="H81" i="1"/>
  <c r="I81" i="1" s="1"/>
  <c r="L81" i="1"/>
  <c r="H145" i="1"/>
  <c r="L145" i="1"/>
  <c r="H209" i="1"/>
  <c r="L209" i="1"/>
  <c r="H273" i="1"/>
  <c r="L273" i="1"/>
  <c r="H337" i="1"/>
  <c r="L337" i="1"/>
  <c r="H409" i="1"/>
  <c r="I409" i="1" s="1"/>
  <c r="L409" i="1"/>
  <c r="H489" i="1"/>
  <c r="L489" i="1"/>
  <c r="H561" i="1"/>
  <c r="L561" i="1"/>
  <c r="H466" i="1"/>
  <c r="L466" i="1"/>
  <c r="H1002" i="1"/>
  <c r="L1002" i="1"/>
  <c r="H1099" i="1"/>
  <c r="L1099" i="1"/>
  <c r="H75" i="1"/>
  <c r="L75" i="1"/>
  <c r="H155" i="1"/>
  <c r="L155" i="1"/>
  <c r="H222" i="1"/>
  <c r="I222" i="1" s="1"/>
  <c r="L222" i="1"/>
  <c r="H286" i="1"/>
  <c r="I286" i="1" s="1"/>
  <c r="L286" i="1"/>
  <c r="H350" i="1"/>
  <c r="I350" i="1" s="1"/>
  <c r="L350" i="1"/>
  <c r="H414" i="1"/>
  <c r="L414" i="1"/>
  <c r="H478" i="1"/>
  <c r="I478" i="1" s="1"/>
  <c r="L478" i="1"/>
  <c r="H542" i="1"/>
  <c r="I542" i="1" s="1"/>
  <c r="L542" i="1"/>
  <c r="H606" i="1"/>
  <c r="I606" i="1" s="1"/>
  <c r="L606" i="1"/>
  <c r="H670" i="1"/>
  <c r="I670" i="1" s="1"/>
  <c r="L670" i="1"/>
  <c r="H734" i="1"/>
  <c r="I734" i="1" s="1"/>
  <c r="L734" i="1"/>
  <c r="H798" i="1"/>
  <c r="L798" i="1"/>
  <c r="H862" i="1"/>
  <c r="L862" i="1"/>
  <c r="H926" i="1"/>
  <c r="L926" i="1"/>
  <c r="H998" i="1"/>
  <c r="L998" i="1"/>
  <c r="H1070" i="1"/>
  <c r="I1070" i="1" s="1"/>
  <c r="L1070" i="1"/>
  <c r="H545" i="1"/>
  <c r="L545" i="1"/>
  <c r="H649" i="1"/>
  <c r="L649" i="1"/>
  <c r="H713" i="1"/>
  <c r="I713" i="1" s="1"/>
  <c r="L713" i="1"/>
  <c r="H777" i="1"/>
  <c r="L777" i="1"/>
  <c r="H841" i="1"/>
  <c r="L841" i="1"/>
  <c r="H905" i="1"/>
  <c r="L905" i="1"/>
  <c r="H977" i="1"/>
  <c r="I977" i="1" s="1"/>
  <c r="L977" i="1"/>
  <c r="H1041" i="1"/>
  <c r="L1041" i="1"/>
  <c r="H1098" i="1"/>
  <c r="I1098" i="1" s="1"/>
  <c r="L1098" i="1"/>
  <c r="H1054" i="1"/>
  <c r="I1054" i="1" s="1"/>
  <c r="L1054" i="1"/>
  <c r="H392" i="1"/>
  <c r="I392" i="1" s="1"/>
  <c r="L392" i="1"/>
  <c r="H106" i="1"/>
  <c r="L106" i="1"/>
  <c r="H1074" i="1"/>
  <c r="L1074" i="1"/>
  <c r="H29" i="1"/>
  <c r="I29" i="1" s="1"/>
  <c r="L29" i="1"/>
  <c r="H22" i="1"/>
  <c r="I22" i="1" s="1"/>
  <c r="L22" i="1"/>
  <c r="H112" i="1"/>
  <c r="I112" i="1" s="1"/>
  <c r="L112" i="1"/>
  <c r="H288" i="1"/>
  <c r="I288" i="1" s="1"/>
  <c r="L288" i="1"/>
  <c r="H688" i="1"/>
  <c r="I688" i="1" s="1"/>
  <c r="L688" i="1"/>
  <c r="H1008" i="1"/>
  <c r="I1008" i="1" s="1"/>
  <c r="L1008" i="1"/>
  <c r="H322" i="1"/>
  <c r="L322" i="1"/>
  <c r="H706" i="1"/>
  <c r="I707" i="1" s="1"/>
  <c r="L706" i="1"/>
  <c r="H627" i="1"/>
  <c r="L627" i="1"/>
  <c r="H1019" i="1"/>
  <c r="L1019" i="1"/>
  <c r="H241" i="1"/>
  <c r="L241" i="1"/>
  <c r="H298" i="1"/>
  <c r="L298" i="1"/>
  <c r="H243" i="1"/>
  <c r="L243" i="1"/>
  <c r="H574" i="1"/>
  <c r="I574" i="1" s="1"/>
  <c r="L574" i="1"/>
  <c r="H894" i="1"/>
  <c r="L894" i="1"/>
  <c r="H681" i="1"/>
  <c r="L681" i="1"/>
  <c r="H1073" i="1"/>
  <c r="L1073" i="1"/>
  <c r="H962" i="1"/>
  <c r="L962" i="1"/>
  <c r="H31" i="1"/>
  <c r="L31" i="1"/>
  <c r="H114" i="1"/>
  <c r="L114" i="1"/>
  <c r="H376" i="1"/>
  <c r="I376" i="1" s="1"/>
  <c r="L376" i="1"/>
  <c r="H696" i="1"/>
  <c r="I696" i="1" s="1"/>
  <c r="L696" i="1"/>
  <c r="H952" i="1"/>
  <c r="I952" i="1" s="1"/>
  <c r="L952" i="1"/>
  <c r="H250" i="1"/>
  <c r="L250" i="1"/>
  <c r="H490" i="1"/>
  <c r="L490" i="1"/>
  <c r="H778" i="1"/>
  <c r="L778" i="1"/>
  <c r="H635" i="1"/>
  <c r="L635" i="1"/>
  <c r="H1027" i="1"/>
  <c r="L1027" i="1"/>
  <c r="H249" i="1"/>
  <c r="L249" i="1"/>
  <c r="H529" i="1"/>
  <c r="L529" i="1"/>
  <c r="H51" i="1"/>
  <c r="I51" i="1" s="1"/>
  <c r="L51" i="1"/>
  <c r="H326" i="1"/>
  <c r="I326" i="1" s="1"/>
  <c r="L326" i="1"/>
  <c r="H646" i="1"/>
  <c r="I646" i="1" s="1"/>
  <c r="L646" i="1"/>
  <c r="H902" i="1"/>
  <c r="L902" i="1"/>
  <c r="H689" i="1"/>
  <c r="L689" i="1"/>
  <c r="H1017" i="1"/>
  <c r="L1017" i="1"/>
  <c r="H39" i="1"/>
  <c r="L39" i="1"/>
  <c r="H115" i="1"/>
  <c r="L115" i="1"/>
  <c r="H768" i="1"/>
  <c r="I768" i="1" s="1"/>
  <c r="L768" i="1"/>
  <c r="H82" i="1"/>
  <c r="L82" i="1"/>
  <c r="H578" i="1"/>
  <c r="L578" i="1"/>
  <c r="H914" i="1"/>
  <c r="I915" i="1" s="1"/>
  <c r="L914" i="1"/>
  <c r="H875" i="1"/>
  <c r="I876" i="1" s="1"/>
  <c r="L875" i="1"/>
  <c r="H129" i="1"/>
  <c r="I129" i="1" s="1"/>
  <c r="L129" i="1"/>
  <c r="H537" i="1"/>
  <c r="L537" i="1"/>
  <c r="H139" i="1"/>
  <c r="I139" i="1" s="1"/>
  <c r="L139" i="1"/>
  <c r="H462" i="1"/>
  <c r="I462" i="1" s="1"/>
  <c r="L462" i="1"/>
  <c r="H782" i="1"/>
  <c r="L782" i="1"/>
  <c r="H417" i="1"/>
  <c r="L417" i="1"/>
  <c r="H889" i="1"/>
  <c r="L889" i="1"/>
  <c r="H328" i="1"/>
  <c r="I328" i="1" s="1"/>
  <c r="L328" i="1"/>
  <c r="H126" i="1"/>
  <c r="I126" i="1" s="1"/>
  <c r="L126" i="1"/>
  <c r="H176" i="1"/>
  <c r="I176" i="1" s="1"/>
  <c r="L176" i="1"/>
  <c r="H203" i="1"/>
  <c r="I203" i="1" s="1"/>
  <c r="L203" i="1"/>
  <c r="H264" i="1"/>
  <c r="I264" i="1" s="1"/>
  <c r="L264" i="1"/>
  <c r="H496" i="1"/>
  <c r="I496" i="1" s="1"/>
  <c r="L496" i="1"/>
  <c r="H576" i="1"/>
  <c r="I576" i="1" s="1"/>
  <c r="L576" i="1"/>
  <c r="H656" i="1"/>
  <c r="I656" i="1" s="1"/>
  <c r="L656" i="1"/>
  <c r="H728" i="1"/>
  <c r="I728" i="1" s="1"/>
  <c r="L728" i="1"/>
  <c r="H792" i="1"/>
  <c r="I792" i="1" s="1"/>
  <c r="L792" i="1"/>
  <c r="H856" i="1"/>
  <c r="I856" i="1" s="1"/>
  <c r="L856" i="1"/>
  <c r="H920" i="1"/>
  <c r="I920" i="1" s="1"/>
  <c r="L920" i="1"/>
  <c r="H984" i="1"/>
  <c r="I984" i="1" s="1"/>
  <c r="L984" i="1"/>
  <c r="H1048" i="1"/>
  <c r="I1048" i="1" s="1"/>
  <c r="L1048" i="1"/>
  <c r="H130" i="1"/>
  <c r="L130" i="1"/>
  <c r="H194" i="1"/>
  <c r="I195" i="1" s="1"/>
  <c r="L194" i="1"/>
  <c r="H290" i="1"/>
  <c r="I291" i="1" s="1"/>
  <c r="L290" i="1"/>
  <c r="H370" i="1"/>
  <c r="L370" i="1"/>
  <c r="H450" i="1"/>
  <c r="L450" i="1"/>
  <c r="H530" i="1"/>
  <c r="I530" i="1" s="1"/>
  <c r="L530" i="1"/>
  <c r="H610" i="1"/>
  <c r="L610" i="1"/>
  <c r="H682" i="1"/>
  <c r="I682" i="1" s="1"/>
  <c r="L682" i="1"/>
  <c r="H746" i="1"/>
  <c r="I746" i="1" s="1"/>
  <c r="L746" i="1"/>
  <c r="H810" i="1"/>
  <c r="L810" i="1"/>
  <c r="H874" i="1"/>
  <c r="L874" i="1"/>
  <c r="H938" i="1"/>
  <c r="L938" i="1"/>
  <c r="H563" i="1"/>
  <c r="L563" i="1"/>
  <c r="H675" i="1"/>
  <c r="I676" i="1" s="1"/>
  <c r="L675" i="1"/>
  <c r="H795" i="1"/>
  <c r="L795" i="1"/>
  <c r="H923" i="1"/>
  <c r="L923" i="1"/>
  <c r="H995" i="1"/>
  <c r="L995" i="1"/>
  <c r="H1059" i="1"/>
  <c r="L1059" i="1"/>
  <c r="H25" i="1"/>
  <c r="L25" i="1"/>
  <c r="H89" i="1"/>
  <c r="L89" i="1"/>
  <c r="H153" i="1"/>
  <c r="L153" i="1"/>
  <c r="H217" i="1"/>
  <c r="L217" i="1"/>
  <c r="H281" i="1"/>
  <c r="L281" i="1"/>
  <c r="H345" i="1"/>
  <c r="L345" i="1"/>
  <c r="H425" i="1"/>
  <c r="L425" i="1"/>
  <c r="H497" i="1"/>
  <c r="I497" i="1" s="1"/>
  <c r="L497" i="1"/>
  <c r="H577" i="1"/>
  <c r="L577" i="1"/>
  <c r="H506" i="1"/>
  <c r="L506" i="1"/>
  <c r="H1018" i="1"/>
  <c r="L1018" i="1"/>
  <c r="H11" i="1"/>
  <c r="I12" i="1" s="1"/>
  <c r="L11" i="1"/>
  <c r="H83" i="1"/>
  <c r="L83" i="1"/>
  <c r="H163" i="1"/>
  <c r="I164" i="1" s="1"/>
  <c r="L163" i="1"/>
  <c r="H230" i="1"/>
  <c r="I230" i="1" s="1"/>
  <c r="L230" i="1"/>
  <c r="H294" i="1"/>
  <c r="I294" i="1" s="1"/>
  <c r="L294" i="1"/>
  <c r="H358" i="1"/>
  <c r="I358" i="1" s="1"/>
  <c r="L358" i="1"/>
  <c r="H422" i="1"/>
  <c r="I422" i="1" s="1"/>
  <c r="L422" i="1"/>
  <c r="H486" i="1"/>
  <c r="I486" i="1" s="1"/>
  <c r="L486" i="1"/>
  <c r="H550" i="1"/>
  <c r="L550" i="1"/>
  <c r="H614" i="1"/>
  <c r="L614" i="1"/>
  <c r="H678" i="1"/>
  <c r="L678" i="1"/>
  <c r="H742" i="1"/>
  <c r="L742" i="1"/>
  <c r="H806" i="1"/>
  <c r="L806" i="1"/>
  <c r="H870" i="1"/>
  <c r="L870" i="1"/>
  <c r="H934" i="1"/>
  <c r="L934" i="1"/>
  <c r="H1006" i="1"/>
  <c r="L1006" i="1"/>
  <c r="H1078" i="1"/>
  <c r="L1078" i="1"/>
  <c r="H569" i="1"/>
  <c r="L569" i="1"/>
  <c r="H657" i="1"/>
  <c r="L657" i="1"/>
  <c r="H721" i="1"/>
  <c r="L721" i="1"/>
  <c r="H785" i="1"/>
  <c r="L785" i="1"/>
  <c r="H849" i="1"/>
  <c r="L849" i="1"/>
  <c r="H913" i="1"/>
  <c r="L913" i="1"/>
  <c r="H985" i="1"/>
  <c r="L985" i="1"/>
  <c r="H1049" i="1"/>
  <c r="I1049" i="1" s="1"/>
  <c r="L1049" i="1"/>
  <c r="H456" i="1"/>
  <c r="I456" i="1" s="1"/>
  <c r="L456" i="1"/>
  <c r="H274" i="1"/>
  <c r="I274" i="1" s="1"/>
  <c r="L274" i="1"/>
  <c r="H37" i="1"/>
  <c r="I37" i="1" s="1"/>
  <c r="L37" i="1"/>
  <c r="H150" i="1"/>
  <c r="I150" i="1" s="1"/>
  <c r="L150" i="1"/>
  <c r="H216" i="1"/>
  <c r="I216" i="1" s="1"/>
  <c r="L216" i="1"/>
  <c r="H368" i="1"/>
  <c r="L368" i="1"/>
  <c r="H752" i="1"/>
  <c r="I752" i="1" s="1"/>
  <c r="L752" i="1"/>
  <c r="H1072" i="1"/>
  <c r="I1072" i="1" s="1"/>
  <c r="L1072" i="1"/>
  <c r="H482" i="1"/>
  <c r="L482" i="1"/>
  <c r="H834" i="1"/>
  <c r="I834" i="1" s="1"/>
  <c r="L834" i="1"/>
  <c r="H843" i="1"/>
  <c r="L843" i="1"/>
  <c r="H113" i="1"/>
  <c r="L113" i="1"/>
  <c r="H449" i="1"/>
  <c r="I449" i="1" s="1"/>
  <c r="L449" i="1"/>
  <c r="H43" i="1"/>
  <c r="L43" i="1"/>
  <c r="H254" i="1"/>
  <c r="I254" i="1" s="1"/>
  <c r="L254" i="1"/>
  <c r="H510" i="1"/>
  <c r="I510" i="1" s="1"/>
  <c r="L510" i="1"/>
  <c r="H830" i="1"/>
  <c r="L830" i="1"/>
  <c r="H617" i="1"/>
  <c r="L617" i="1"/>
  <c r="H937" i="1"/>
  <c r="L937" i="1"/>
  <c r="H584" i="1"/>
  <c r="I584" i="1" s="1"/>
  <c r="L584" i="1"/>
  <c r="H158" i="1"/>
  <c r="I158" i="1" s="1"/>
  <c r="L158" i="1"/>
  <c r="H10" i="1"/>
  <c r="I10" i="1" s="1"/>
  <c r="L10" i="1"/>
  <c r="H296" i="1"/>
  <c r="I296" i="1" s="1"/>
  <c r="L296" i="1"/>
  <c r="H616" i="1"/>
  <c r="I616" i="1" s="1"/>
  <c r="L616" i="1"/>
  <c r="H888" i="1"/>
  <c r="I888" i="1" s="1"/>
  <c r="L888" i="1"/>
  <c r="H66" i="1"/>
  <c r="L66" i="1"/>
  <c r="H562" i="1"/>
  <c r="L562" i="1"/>
  <c r="H842" i="1"/>
  <c r="I842" i="1" s="1"/>
  <c r="L842" i="1"/>
  <c r="H731" i="1"/>
  <c r="L731" i="1"/>
  <c r="H57" i="1"/>
  <c r="I57" i="1" s="1"/>
  <c r="L57" i="1"/>
  <c r="H313" i="1"/>
  <c r="L313" i="1"/>
  <c r="H970" i="1"/>
  <c r="I970" i="1" s="1"/>
  <c r="L970" i="1"/>
  <c r="H251" i="1"/>
  <c r="L251" i="1"/>
  <c r="H454" i="1"/>
  <c r="I454" i="1" s="1"/>
  <c r="L454" i="1"/>
  <c r="H774" i="1"/>
  <c r="I774" i="1" s="1"/>
  <c r="L774" i="1"/>
  <c r="H625" i="1"/>
  <c r="L625" i="1"/>
  <c r="H881" i="1"/>
  <c r="L881" i="1"/>
  <c r="H648" i="1"/>
  <c r="I648" i="1" s="1"/>
  <c r="L648" i="1"/>
  <c r="H38" i="1"/>
  <c r="I38" i="1" s="1"/>
  <c r="L38" i="1"/>
  <c r="H136" i="1"/>
  <c r="I136" i="1" s="1"/>
  <c r="L136" i="1"/>
  <c r="H384" i="1"/>
  <c r="I384" i="1" s="1"/>
  <c r="L384" i="1"/>
  <c r="H704" i="1"/>
  <c r="I704" i="1" s="1"/>
  <c r="L704" i="1"/>
  <c r="H1024" i="1"/>
  <c r="I1024" i="1" s="1"/>
  <c r="L1024" i="1"/>
  <c r="H418" i="1"/>
  <c r="L418" i="1"/>
  <c r="H786" i="1"/>
  <c r="L786" i="1"/>
  <c r="H747" i="1"/>
  <c r="L747" i="1"/>
  <c r="H65" i="1"/>
  <c r="I65" i="1" s="1"/>
  <c r="L65" i="1"/>
  <c r="H257" i="1"/>
  <c r="I257" i="1" s="1"/>
  <c r="L257" i="1"/>
  <c r="H465" i="1"/>
  <c r="I465" i="1" s="1"/>
  <c r="L465" i="1"/>
  <c r="H59" i="1"/>
  <c r="L59" i="1"/>
  <c r="H398" i="1"/>
  <c r="L398" i="1"/>
  <c r="H718" i="1"/>
  <c r="L718" i="1"/>
  <c r="H974" i="1"/>
  <c r="I974" i="1" s="1"/>
  <c r="L974" i="1"/>
  <c r="H761" i="1"/>
  <c r="I761" i="1" s="1"/>
  <c r="L761" i="1"/>
  <c r="H1089" i="1"/>
  <c r="I1089" i="1" s="1"/>
  <c r="L1089" i="1"/>
  <c r="H13" i="1"/>
  <c r="I13" i="1" s="1"/>
  <c r="L13" i="1"/>
  <c r="H63" i="1"/>
  <c r="L63" i="1"/>
  <c r="H58" i="1"/>
  <c r="I58" i="1" s="1"/>
  <c r="L58" i="1"/>
  <c r="H424" i="1"/>
  <c r="I424" i="1" s="1"/>
  <c r="L424" i="1"/>
  <c r="H70" i="1"/>
  <c r="I70" i="1" s="1"/>
  <c r="L70" i="1"/>
  <c r="H198" i="1"/>
  <c r="I198" i="1" s="1"/>
  <c r="L198" i="1"/>
  <c r="H88" i="1"/>
  <c r="L88" i="1"/>
  <c r="H192" i="1"/>
  <c r="I192" i="1" s="1"/>
  <c r="L192" i="1"/>
  <c r="H178" i="1"/>
  <c r="L178" i="1"/>
  <c r="H211" i="1"/>
  <c r="L211" i="1"/>
  <c r="H272" i="1"/>
  <c r="I272" i="1" s="1"/>
  <c r="L272" i="1"/>
  <c r="H352" i="1"/>
  <c r="I352" i="1" s="1"/>
  <c r="L352" i="1"/>
  <c r="H432" i="1"/>
  <c r="I432" i="1" s="1"/>
  <c r="L432" i="1"/>
  <c r="H504" i="1"/>
  <c r="I504" i="1" s="1"/>
  <c r="L504" i="1"/>
  <c r="H592" i="1"/>
  <c r="I592" i="1" s="1"/>
  <c r="L592" i="1"/>
  <c r="H664" i="1"/>
  <c r="I664" i="1" s="1"/>
  <c r="L664" i="1"/>
  <c r="H736" i="1"/>
  <c r="I736" i="1" s="1"/>
  <c r="L736" i="1"/>
  <c r="H800" i="1"/>
  <c r="I800" i="1" s="1"/>
  <c r="L800" i="1"/>
  <c r="H864" i="1"/>
  <c r="I864" i="1" s="1"/>
  <c r="L864" i="1"/>
  <c r="H928" i="1"/>
  <c r="I928" i="1" s="1"/>
  <c r="L928" i="1"/>
  <c r="H992" i="1"/>
  <c r="I992" i="1" s="1"/>
  <c r="L992" i="1"/>
  <c r="H1056" i="1"/>
  <c r="I1056" i="1" s="1"/>
  <c r="L1056" i="1"/>
  <c r="H210" i="1"/>
  <c r="L210" i="1"/>
  <c r="H226" i="1"/>
  <c r="L226" i="1"/>
  <c r="H306" i="1"/>
  <c r="I306" i="1" s="1"/>
  <c r="L306" i="1"/>
  <c r="H386" i="1"/>
  <c r="I387" i="1" s="1"/>
  <c r="L386" i="1"/>
  <c r="H458" i="1"/>
  <c r="L458" i="1"/>
  <c r="H538" i="1"/>
  <c r="L538" i="1"/>
  <c r="H618" i="1"/>
  <c r="L618" i="1"/>
  <c r="H690" i="1"/>
  <c r="I690" i="1" s="1"/>
  <c r="L690" i="1"/>
  <c r="H754" i="1"/>
  <c r="L754" i="1"/>
  <c r="H818" i="1"/>
  <c r="L818" i="1"/>
  <c r="H882" i="1"/>
  <c r="L882" i="1"/>
  <c r="H371" i="1"/>
  <c r="L371" i="1"/>
  <c r="H603" i="1"/>
  <c r="I603" i="1" s="1"/>
  <c r="L603" i="1"/>
  <c r="H683" i="1"/>
  <c r="L683" i="1"/>
  <c r="H811" i="1"/>
  <c r="I811" i="1" s="1"/>
  <c r="L811" i="1"/>
  <c r="H939" i="1"/>
  <c r="L939" i="1"/>
  <c r="H1003" i="1"/>
  <c r="L1003" i="1"/>
  <c r="H1067" i="1"/>
  <c r="L1067" i="1"/>
  <c r="H33" i="1"/>
  <c r="I33" i="1" s="1"/>
  <c r="L33" i="1"/>
  <c r="H97" i="1"/>
  <c r="I97" i="1" s="1"/>
  <c r="L97" i="1"/>
  <c r="H161" i="1"/>
  <c r="I161" i="1" s="1"/>
  <c r="L161" i="1"/>
  <c r="H225" i="1"/>
  <c r="I225" i="1" s="1"/>
  <c r="L225" i="1"/>
  <c r="H289" i="1"/>
  <c r="I289" i="1" s="1"/>
  <c r="L289" i="1"/>
  <c r="H361" i="1"/>
  <c r="L361" i="1"/>
  <c r="H433" i="1"/>
  <c r="L433" i="1"/>
  <c r="H505" i="1"/>
  <c r="L505" i="1"/>
  <c r="H585" i="1"/>
  <c r="I585" i="1" s="1"/>
  <c r="L585" i="1"/>
  <c r="H570" i="1"/>
  <c r="L570" i="1"/>
  <c r="H1034" i="1"/>
  <c r="L1034" i="1"/>
  <c r="H19" i="1"/>
  <c r="I19" i="1" s="1"/>
  <c r="L19" i="1"/>
  <c r="H91" i="1"/>
  <c r="L91" i="1"/>
  <c r="H219" i="1"/>
  <c r="L219" i="1"/>
  <c r="H238" i="1"/>
  <c r="I238" i="1" s="1"/>
  <c r="L238" i="1"/>
  <c r="H302" i="1"/>
  <c r="I302" i="1" s="1"/>
  <c r="L302" i="1"/>
  <c r="H366" i="1"/>
  <c r="I366" i="1" s="1"/>
  <c r="L366" i="1"/>
  <c r="H430" i="1"/>
  <c r="I430" i="1" s="1"/>
  <c r="L430" i="1"/>
  <c r="H494" i="1"/>
  <c r="I494" i="1" s="1"/>
  <c r="L494" i="1"/>
  <c r="H558" i="1"/>
  <c r="I558" i="1" s="1"/>
  <c r="L558" i="1"/>
  <c r="H622" i="1"/>
  <c r="I622" i="1" s="1"/>
  <c r="L622" i="1"/>
  <c r="H686" i="1"/>
  <c r="L686" i="1"/>
  <c r="H750" i="1"/>
  <c r="L750" i="1"/>
  <c r="H814" i="1"/>
  <c r="L814" i="1"/>
  <c r="H878" i="1"/>
  <c r="L878" i="1"/>
  <c r="H942" i="1"/>
  <c r="L942" i="1"/>
  <c r="H1014" i="1"/>
  <c r="L1014" i="1"/>
  <c r="H1086" i="1"/>
  <c r="I1086" i="1" s="1"/>
  <c r="L1086" i="1"/>
  <c r="H601" i="1"/>
  <c r="L601" i="1"/>
  <c r="H665" i="1"/>
  <c r="L665" i="1"/>
  <c r="H729" i="1"/>
  <c r="L729" i="1"/>
  <c r="H793" i="1"/>
  <c r="L793" i="1"/>
  <c r="H857" i="1"/>
  <c r="L857" i="1"/>
  <c r="H921" i="1"/>
  <c r="L921" i="1"/>
  <c r="H993" i="1"/>
  <c r="L993" i="1"/>
  <c r="H1057" i="1"/>
  <c r="L1057" i="1"/>
  <c r="H144" i="1"/>
  <c r="I144" i="1" s="1"/>
  <c r="L144" i="1"/>
  <c r="H520" i="1"/>
  <c r="I520" i="1" s="1"/>
  <c r="L520" i="1"/>
  <c r="H634" i="1"/>
  <c r="L634" i="1"/>
  <c r="H45" i="1"/>
  <c r="I45" i="1" s="1"/>
  <c r="L45" i="1"/>
  <c r="H87" i="1"/>
  <c r="L87" i="1"/>
  <c r="H208" i="1"/>
  <c r="I208" i="1" s="1"/>
  <c r="L208" i="1"/>
  <c r="H608" i="1"/>
  <c r="I608" i="1" s="1"/>
  <c r="L608" i="1"/>
  <c r="H944" i="1"/>
  <c r="I944" i="1" s="1"/>
  <c r="L944" i="1"/>
  <c r="H402" i="1"/>
  <c r="I402" i="1" s="1"/>
  <c r="L402" i="1"/>
  <c r="H898" i="1"/>
  <c r="L898" i="1"/>
  <c r="H955" i="1"/>
  <c r="L955" i="1"/>
  <c r="H177" i="1"/>
  <c r="I177" i="1" s="1"/>
  <c r="L177" i="1"/>
  <c r="H521" i="1"/>
  <c r="L521" i="1"/>
  <c r="H123" i="1"/>
  <c r="L123" i="1"/>
  <c r="H446" i="1"/>
  <c r="I446" i="1" s="1"/>
  <c r="L446" i="1"/>
  <c r="H638" i="1"/>
  <c r="I638" i="1" s="1"/>
  <c r="L638" i="1"/>
  <c r="H958" i="1"/>
  <c r="L958" i="1"/>
  <c r="H809" i="1"/>
  <c r="L809" i="1"/>
  <c r="H518" i="1"/>
  <c r="I518" i="1" s="1"/>
  <c r="L518" i="1"/>
  <c r="H966" i="1"/>
  <c r="L966" i="1"/>
  <c r="H953" i="1"/>
  <c r="L953" i="1"/>
  <c r="H986" i="1"/>
  <c r="L986" i="1"/>
  <c r="H40" i="1"/>
  <c r="L40" i="1"/>
  <c r="H232" i="1"/>
  <c r="I232" i="1" s="1"/>
  <c r="L232" i="1"/>
  <c r="H624" i="1"/>
  <c r="I624" i="1" s="1"/>
  <c r="L624" i="1"/>
  <c r="H960" i="1"/>
  <c r="I960" i="1" s="1"/>
  <c r="L960" i="1"/>
  <c r="H346" i="1"/>
  <c r="L346" i="1"/>
  <c r="H722" i="1"/>
  <c r="I722" i="1" s="1"/>
  <c r="L722" i="1"/>
  <c r="H643" i="1"/>
  <c r="I643" i="1" s="1"/>
  <c r="L643" i="1"/>
  <c r="H1035" i="1"/>
  <c r="L1035" i="1"/>
  <c r="H321" i="1"/>
  <c r="L321" i="1"/>
  <c r="H978" i="1"/>
  <c r="L978" i="1"/>
  <c r="H270" i="1"/>
  <c r="I270" i="1" s="1"/>
  <c r="L270" i="1"/>
  <c r="H526" i="1"/>
  <c r="I526" i="1" s="1"/>
  <c r="L526" i="1"/>
  <c r="H846" i="1"/>
  <c r="L846" i="1"/>
  <c r="H697" i="1"/>
  <c r="L697" i="1"/>
  <c r="H1025" i="1"/>
  <c r="L1025" i="1"/>
  <c r="H62" i="1"/>
  <c r="I62" i="1" s="1"/>
  <c r="L62" i="1"/>
  <c r="H190" i="1"/>
  <c r="I190" i="1" s="1"/>
  <c r="L190" i="1"/>
  <c r="H72" i="1"/>
  <c r="L72" i="1"/>
  <c r="H162" i="1"/>
  <c r="I162" i="1" s="1"/>
  <c r="L162" i="1"/>
  <c r="H344" i="1"/>
  <c r="I344" i="1" s="1"/>
  <c r="L344" i="1"/>
  <c r="H6" i="1"/>
  <c r="L6" i="1"/>
  <c r="H134" i="1"/>
  <c r="I134" i="1" s="1"/>
  <c r="L134" i="1"/>
  <c r="H71" i="1"/>
  <c r="I71" i="1" s="1"/>
  <c r="L71" i="1"/>
  <c r="H74" i="1"/>
  <c r="L74" i="1"/>
  <c r="H14" i="1"/>
  <c r="L14" i="1"/>
  <c r="H78" i="1"/>
  <c r="L78" i="1"/>
  <c r="H142" i="1"/>
  <c r="I142" i="1" s="1"/>
  <c r="L142" i="1"/>
  <c r="H15" i="1"/>
  <c r="I16" i="1" s="1"/>
  <c r="L15" i="1"/>
  <c r="H79" i="1"/>
  <c r="I80" i="1" s="1"/>
  <c r="L79" i="1"/>
  <c r="H104" i="1"/>
  <c r="I104" i="1" s="1"/>
  <c r="L104" i="1"/>
  <c r="H200" i="1"/>
  <c r="I200" i="1" s="1"/>
  <c r="L200" i="1"/>
  <c r="H90" i="1"/>
  <c r="L90" i="1"/>
  <c r="H186" i="1"/>
  <c r="L186" i="1"/>
  <c r="H227" i="1"/>
  <c r="L227" i="1"/>
  <c r="H280" i="1"/>
  <c r="I280" i="1" s="1"/>
  <c r="L280" i="1"/>
  <c r="H360" i="1"/>
  <c r="I360" i="1" s="1"/>
  <c r="L360" i="1"/>
  <c r="H440" i="1"/>
  <c r="I440" i="1" s="1"/>
  <c r="L440" i="1"/>
  <c r="H512" i="1"/>
  <c r="I512" i="1" s="1"/>
  <c r="L512" i="1"/>
  <c r="H600" i="1"/>
  <c r="I600" i="1" s="1"/>
  <c r="L600" i="1"/>
  <c r="H680" i="1"/>
  <c r="I680" i="1" s="1"/>
  <c r="L680" i="1"/>
  <c r="H744" i="1"/>
  <c r="I744" i="1" s="1"/>
  <c r="L744" i="1"/>
  <c r="H808" i="1"/>
  <c r="I808" i="1" s="1"/>
  <c r="L808" i="1"/>
  <c r="H872" i="1"/>
  <c r="I872" i="1" s="1"/>
  <c r="L872" i="1"/>
  <c r="H936" i="1"/>
  <c r="I936" i="1" s="1"/>
  <c r="L936" i="1"/>
  <c r="H1000" i="1"/>
  <c r="I1000" i="1" s="1"/>
  <c r="L1000" i="1"/>
  <c r="H1064" i="1"/>
  <c r="I1064" i="1" s="1"/>
  <c r="L1064" i="1"/>
  <c r="H42" i="1"/>
  <c r="L42" i="1"/>
  <c r="H234" i="1"/>
  <c r="L234" i="1"/>
  <c r="H314" i="1"/>
  <c r="L314" i="1"/>
  <c r="H394" i="1"/>
  <c r="L394" i="1"/>
  <c r="H474" i="1"/>
  <c r="L474" i="1"/>
  <c r="H546" i="1"/>
  <c r="L546" i="1"/>
  <c r="H626" i="1"/>
  <c r="L626" i="1"/>
  <c r="H698" i="1"/>
  <c r="I698" i="1" s="1"/>
  <c r="L698" i="1"/>
  <c r="H762" i="1"/>
  <c r="I762" i="1" s="1"/>
  <c r="L762" i="1"/>
  <c r="H826" i="1"/>
  <c r="I826" i="1" s="1"/>
  <c r="L826" i="1"/>
  <c r="H890" i="1"/>
  <c r="L890" i="1"/>
  <c r="H411" i="1"/>
  <c r="I411" i="1" s="1"/>
  <c r="L411" i="1"/>
  <c r="H611" i="1"/>
  <c r="L611" i="1"/>
  <c r="H699" i="1"/>
  <c r="I700" i="1" s="1"/>
  <c r="L699" i="1"/>
  <c r="H827" i="1"/>
  <c r="L827" i="1"/>
  <c r="H947" i="1"/>
  <c r="L947" i="1"/>
  <c r="H1011" i="1"/>
  <c r="I1012" i="1" s="1"/>
  <c r="L1011" i="1"/>
  <c r="H1075" i="1"/>
  <c r="L1075" i="1"/>
  <c r="H41" i="1"/>
  <c r="I41" i="1" s="1"/>
  <c r="L41" i="1"/>
  <c r="H105" i="1"/>
  <c r="I105" i="1" s="1"/>
  <c r="L105" i="1"/>
  <c r="H169" i="1"/>
  <c r="I169" i="1" s="1"/>
  <c r="L169" i="1"/>
  <c r="H233" i="1"/>
  <c r="L233" i="1"/>
  <c r="H297" i="1"/>
  <c r="L297" i="1"/>
  <c r="H369" i="1"/>
  <c r="L369" i="1"/>
  <c r="H441" i="1"/>
  <c r="L441" i="1"/>
  <c r="H513" i="1"/>
  <c r="L513" i="1"/>
  <c r="H593" i="1"/>
  <c r="I593" i="1" s="1"/>
  <c r="L593" i="1"/>
  <c r="H594" i="1"/>
  <c r="L594" i="1"/>
  <c r="H1042" i="1"/>
  <c r="L1042" i="1"/>
  <c r="H35" i="1"/>
  <c r="I35" i="1" s="1"/>
  <c r="L35" i="1"/>
  <c r="H99" i="1"/>
  <c r="L99" i="1"/>
  <c r="H235" i="1"/>
  <c r="L235" i="1"/>
  <c r="H246" i="1"/>
  <c r="I246" i="1" s="1"/>
  <c r="L246" i="1"/>
  <c r="H310" i="1"/>
  <c r="I310" i="1" s="1"/>
  <c r="L310" i="1"/>
  <c r="H374" i="1"/>
  <c r="I374" i="1" s="1"/>
  <c r="L374" i="1"/>
  <c r="H438" i="1"/>
  <c r="I438" i="1" s="1"/>
  <c r="L438" i="1"/>
  <c r="H502" i="1"/>
  <c r="I502" i="1" s="1"/>
  <c r="L502" i="1"/>
  <c r="H566" i="1"/>
  <c r="I566" i="1" s="1"/>
  <c r="L566" i="1"/>
  <c r="H630" i="1"/>
  <c r="I630" i="1" s="1"/>
  <c r="L630" i="1"/>
  <c r="H694" i="1"/>
  <c r="L694" i="1"/>
  <c r="H758" i="1"/>
  <c r="L758" i="1"/>
  <c r="H822" i="1"/>
  <c r="L822" i="1"/>
  <c r="H886" i="1"/>
  <c r="L886" i="1"/>
  <c r="H950" i="1"/>
  <c r="L950" i="1"/>
  <c r="H1022" i="1"/>
  <c r="L1022" i="1"/>
  <c r="H1094" i="1"/>
  <c r="I1094" i="1" s="1"/>
  <c r="L1094" i="1"/>
  <c r="H609" i="1"/>
  <c r="I609" i="1" s="1"/>
  <c r="L609" i="1"/>
  <c r="H673" i="1"/>
  <c r="L673" i="1"/>
  <c r="H737" i="1"/>
  <c r="I737" i="1" s="1"/>
  <c r="L737" i="1"/>
  <c r="H801" i="1"/>
  <c r="I801" i="1" s="1"/>
  <c r="L801" i="1"/>
  <c r="H865" i="1"/>
  <c r="I865" i="1" s="1"/>
  <c r="L865" i="1"/>
  <c r="H929" i="1"/>
  <c r="I929" i="1" s="1"/>
  <c r="L929" i="1"/>
  <c r="H1001" i="1"/>
  <c r="I1001" i="1" s="1"/>
  <c r="L1001" i="1"/>
  <c r="H1065" i="1"/>
  <c r="L1065" i="1"/>
  <c r="H184" i="1"/>
  <c r="I184" i="1" s="1"/>
  <c r="L184" i="1"/>
  <c r="H544" i="1"/>
  <c r="I544" i="1" s="1"/>
  <c r="L544" i="1"/>
  <c r="H946" i="1"/>
  <c r="I946" i="1" s="1"/>
  <c r="L946" i="1"/>
  <c r="H53" i="1"/>
  <c r="I53" i="1" s="1"/>
  <c r="L53" i="1"/>
  <c r="H87" i="3" l="1"/>
  <c r="H89" i="3"/>
  <c r="H79" i="3"/>
  <c r="H40" i="3"/>
  <c r="H12" i="3"/>
  <c r="H66" i="3"/>
  <c r="H47" i="3"/>
  <c r="H2" i="3"/>
  <c r="H10" i="3"/>
  <c r="H67" i="3"/>
  <c r="H48" i="3"/>
  <c r="H70" i="3"/>
  <c r="H18" i="3"/>
  <c r="H39" i="3"/>
  <c r="H68" i="3"/>
  <c r="H82" i="3"/>
  <c r="H81" i="3"/>
  <c r="H23" i="3"/>
  <c r="H57" i="3"/>
  <c r="H95" i="3"/>
  <c r="H13" i="3"/>
  <c r="H92" i="3"/>
  <c r="H3" i="3"/>
  <c r="H38" i="3"/>
  <c r="H29" i="3"/>
  <c r="H26" i="3"/>
  <c r="H86" i="3"/>
  <c r="H77" i="3"/>
  <c r="H90" i="3"/>
  <c r="H64" i="3"/>
  <c r="H78" i="3"/>
  <c r="H7" i="3"/>
  <c r="H75" i="3"/>
  <c r="H27" i="3"/>
  <c r="I368" i="1"/>
  <c r="I78" i="1"/>
  <c r="I398" i="1"/>
  <c r="I166" i="1"/>
  <c r="I654" i="1"/>
  <c r="I1042" i="1"/>
  <c r="I521" i="1"/>
  <c r="I113" i="1"/>
  <c r="I550" i="1"/>
  <c r="I217" i="1"/>
  <c r="I778" i="1"/>
  <c r="I962" i="1"/>
  <c r="I633" i="1"/>
  <c r="I122" i="1"/>
  <c r="I953" i="1"/>
  <c r="I882" i="1"/>
  <c r="I985" i="1"/>
  <c r="I243" i="1"/>
  <c r="I905" i="1"/>
  <c r="I414" i="1"/>
  <c r="I337" i="1"/>
  <c r="I24" i="1"/>
  <c r="I147" i="1"/>
  <c r="I52" i="1"/>
  <c r="I235" i="1"/>
  <c r="I505" i="1"/>
  <c r="I1067" i="1"/>
  <c r="I450" i="1"/>
  <c r="I578" i="1"/>
  <c r="I249" i="1"/>
  <c r="I543" i="1"/>
  <c r="I614" i="1"/>
  <c r="I1057" i="1"/>
  <c r="I827" i="1"/>
  <c r="I6" i="1"/>
  <c r="I321" i="1"/>
  <c r="I729" i="1"/>
  <c r="I1034" i="1"/>
  <c r="I210" i="1"/>
  <c r="I913" i="1"/>
  <c r="I279" i="1"/>
  <c r="I223" i="1"/>
  <c r="I673" i="1"/>
  <c r="I594" i="1"/>
  <c r="I697" i="1"/>
  <c r="I683" i="1"/>
  <c r="I313" i="1"/>
  <c r="I937" i="1"/>
  <c r="I843" i="1"/>
  <c r="I721" i="1"/>
  <c r="I1018" i="1"/>
  <c r="I153" i="1"/>
  <c r="I417" i="1"/>
  <c r="I537" i="1"/>
  <c r="I1073" i="1"/>
  <c r="I627" i="1"/>
  <c r="I649" i="1"/>
  <c r="I155" i="1"/>
  <c r="I466" i="1"/>
  <c r="I907" i="1"/>
  <c r="I187" i="1"/>
  <c r="I64" i="1"/>
  <c r="I54" i="1"/>
  <c r="I1010" i="1"/>
  <c r="I18" i="1"/>
  <c r="I641" i="1"/>
  <c r="I406" i="1"/>
  <c r="I329" i="1"/>
  <c r="I891" i="1"/>
  <c r="I922" i="1"/>
  <c r="I666" i="1"/>
  <c r="I354" i="1"/>
  <c r="I179" i="1"/>
  <c r="I48" i="1"/>
  <c r="I185" i="1"/>
  <c r="I410" i="1"/>
  <c r="I745" i="1"/>
  <c r="I954" i="1"/>
  <c r="I770" i="1"/>
  <c r="I369" i="1"/>
  <c r="I947" i="1"/>
  <c r="I72" i="1"/>
  <c r="I978" i="1"/>
  <c r="I793" i="1"/>
  <c r="I818" i="1"/>
  <c r="I562" i="1"/>
  <c r="I995" i="1"/>
  <c r="I130" i="1"/>
  <c r="I531" i="1"/>
  <c r="I591" i="1"/>
  <c r="I626" i="1"/>
  <c r="I99" i="1"/>
  <c r="I14" i="1"/>
  <c r="I706" i="1"/>
  <c r="I561" i="1"/>
  <c r="I890" i="1"/>
  <c r="I993" i="1"/>
  <c r="I433" i="1"/>
  <c r="I754" i="1"/>
  <c r="I88" i="1"/>
  <c r="I617" i="1"/>
  <c r="I657" i="1"/>
  <c r="I1097" i="1"/>
  <c r="I546" i="1"/>
  <c r="I921" i="1"/>
  <c r="I219" i="1"/>
  <c r="I939" i="1"/>
  <c r="I371" i="1"/>
  <c r="I386" i="1"/>
  <c r="I786" i="1"/>
  <c r="I881" i="1"/>
  <c r="I482" i="1"/>
  <c r="I849" i="1"/>
  <c r="I569" i="1"/>
  <c r="I83" i="1"/>
  <c r="I874" i="1"/>
  <c r="I31" i="1"/>
  <c r="I241" i="1"/>
  <c r="I50" i="1"/>
  <c r="I1081" i="1"/>
  <c r="I634" i="1"/>
  <c r="I1003" i="1"/>
  <c r="I841" i="1"/>
  <c r="I327" i="1"/>
  <c r="I90" i="1"/>
  <c r="I471" i="1"/>
  <c r="I950" i="1"/>
  <c r="I951" i="1"/>
  <c r="I226" i="1"/>
  <c r="I73" i="1"/>
  <c r="I46" i="1"/>
  <c r="I908" i="1"/>
  <c r="I684" i="1"/>
  <c r="I487" i="1"/>
  <c r="I451" i="1"/>
  <c r="I511" i="1"/>
  <c r="I247" i="1"/>
  <c r="I1071" i="1"/>
  <c r="I20" i="1"/>
  <c r="I1039" i="1"/>
  <c r="I275" i="1"/>
  <c r="I439" i="1"/>
  <c r="I175" i="1"/>
  <c r="I975" i="1"/>
  <c r="I204" i="1"/>
  <c r="I579" i="1"/>
  <c r="I559" i="1"/>
  <c r="I295" i="1"/>
  <c r="I828" i="1"/>
  <c r="I180" i="1"/>
  <c r="I307" i="1"/>
  <c r="I455" i="1"/>
  <c r="I191" i="1"/>
  <c r="I394" i="1"/>
  <c r="I395" i="1"/>
  <c r="I966" i="1"/>
  <c r="I967" i="1"/>
  <c r="I425" i="1"/>
  <c r="I926" i="1"/>
  <c r="I927" i="1"/>
  <c r="I377" i="1"/>
  <c r="I918" i="1"/>
  <c r="I919" i="1"/>
  <c r="I186" i="1"/>
  <c r="I846" i="1"/>
  <c r="I847" i="1"/>
  <c r="I955" i="1"/>
  <c r="I1014" i="1"/>
  <c r="I1015" i="1"/>
  <c r="I458" i="1"/>
  <c r="I459" i="1"/>
  <c r="I747" i="1"/>
  <c r="I66" i="1"/>
  <c r="I43" i="1"/>
  <c r="I934" i="1"/>
  <c r="I935" i="1"/>
  <c r="I678" i="1"/>
  <c r="I679" i="1"/>
  <c r="I163" i="1"/>
  <c r="I506" i="1"/>
  <c r="I345" i="1"/>
  <c r="I89" i="1"/>
  <c r="I923" i="1"/>
  <c r="I924" i="1"/>
  <c r="I938" i="1"/>
  <c r="I370" i="1"/>
  <c r="I782" i="1"/>
  <c r="I783" i="1"/>
  <c r="I82" i="1"/>
  <c r="I1017" i="1"/>
  <c r="I1027" i="1"/>
  <c r="I1028" i="1"/>
  <c r="I250" i="1"/>
  <c r="I114" i="1"/>
  <c r="I681" i="1"/>
  <c r="I298" i="1"/>
  <c r="I299" i="1"/>
  <c r="I1074" i="1"/>
  <c r="I545" i="1"/>
  <c r="I862" i="1"/>
  <c r="I863" i="1"/>
  <c r="I75" i="1"/>
  <c r="I273" i="1"/>
  <c r="I779" i="1"/>
  <c r="I866" i="1"/>
  <c r="I602" i="1"/>
  <c r="I282" i="1"/>
  <c r="I283" i="1"/>
  <c r="I154" i="1"/>
  <c r="I55" i="1"/>
  <c r="I971" i="1"/>
  <c r="I710" i="1"/>
  <c r="I711" i="1"/>
  <c r="I385" i="1"/>
  <c r="I906" i="1"/>
  <c r="I30" i="1"/>
  <c r="I766" i="1"/>
  <c r="I767" i="1"/>
  <c r="I49" i="1"/>
  <c r="I833" i="1"/>
  <c r="I481" i="1"/>
  <c r="I854" i="1"/>
  <c r="I855" i="1"/>
  <c r="I67" i="1"/>
  <c r="I265" i="1"/>
  <c r="I763" i="1"/>
  <c r="I858" i="1"/>
  <c r="I586" i="1"/>
  <c r="I587" i="1"/>
  <c r="I266" i="1"/>
  <c r="I267" i="1"/>
  <c r="I138" i="1"/>
  <c r="I47" i="1"/>
  <c r="I1026" i="1"/>
  <c r="I499" i="1"/>
  <c r="I817" i="1"/>
  <c r="I963" i="1"/>
  <c r="I964" i="1"/>
  <c r="I1030" i="1"/>
  <c r="I1031" i="1"/>
  <c r="I305" i="1"/>
  <c r="I554" i="1"/>
  <c r="I202" i="1"/>
  <c r="I355" i="1"/>
  <c r="I479" i="1"/>
  <c r="I215" i="1"/>
  <c r="I812" i="1"/>
  <c r="I663" i="1"/>
  <c r="I407" i="1"/>
  <c r="I143" i="1"/>
  <c r="I1063" i="1"/>
  <c r="I1068" i="1"/>
  <c r="I945" i="1"/>
  <c r="I483" i="1"/>
  <c r="I527" i="1"/>
  <c r="I263" i="1"/>
  <c r="I220" i="1"/>
  <c r="I56" i="1"/>
  <c r="I883" i="1"/>
  <c r="I423" i="1"/>
  <c r="I159" i="1"/>
  <c r="I227" i="1"/>
  <c r="I228" i="1"/>
  <c r="I538" i="1"/>
  <c r="I539" i="1"/>
  <c r="I39" i="1"/>
  <c r="I674" i="1"/>
  <c r="I338" i="1"/>
  <c r="I40" i="1"/>
  <c r="I750" i="1"/>
  <c r="I751" i="1"/>
  <c r="I59" i="1"/>
  <c r="L1110" i="1"/>
  <c r="I447" i="1"/>
  <c r="I183" i="1"/>
  <c r="I844" i="1"/>
  <c r="I972" i="1"/>
  <c r="I787" i="1"/>
  <c r="I631" i="1"/>
  <c r="I375" i="1"/>
  <c r="I111" i="1"/>
  <c r="I956" i="1"/>
  <c r="I403" i="1"/>
  <c r="I495" i="1"/>
  <c r="I231" i="1"/>
  <c r="I1095" i="1"/>
  <c r="I236" i="1"/>
  <c r="I367" i="1"/>
  <c r="I819" i="1"/>
  <c r="I647" i="1"/>
  <c r="I391" i="1"/>
  <c r="I127" i="1"/>
  <c r="I1006" i="1"/>
  <c r="I1007" i="1"/>
  <c r="I910" i="1"/>
  <c r="I911" i="1"/>
  <c r="I990" i="1"/>
  <c r="I991" i="1"/>
  <c r="I775" i="1"/>
  <c r="I886" i="1"/>
  <c r="I887" i="1"/>
  <c r="I79" i="1"/>
  <c r="I346" i="1"/>
  <c r="I347" i="1"/>
  <c r="I1065" i="1"/>
  <c r="I233" i="1"/>
  <c r="I699" i="1"/>
  <c r="I74" i="1"/>
  <c r="I1035" i="1"/>
  <c r="I986" i="1"/>
  <c r="I123" i="1"/>
  <c r="I124" i="1"/>
  <c r="I665" i="1"/>
  <c r="I570" i="1"/>
  <c r="I571" i="1"/>
  <c r="I211" i="1"/>
  <c r="I63" i="1"/>
  <c r="I251" i="1"/>
  <c r="I252" i="1"/>
  <c r="I731" i="1"/>
  <c r="I732" i="1"/>
  <c r="I830" i="1"/>
  <c r="I831" i="1"/>
  <c r="I870" i="1"/>
  <c r="I871" i="1"/>
  <c r="I577" i="1"/>
  <c r="I281" i="1"/>
  <c r="I25" i="1"/>
  <c r="I795" i="1"/>
  <c r="I796" i="1"/>
  <c r="I610" i="1"/>
  <c r="I290" i="1"/>
  <c r="I875" i="1"/>
  <c r="I689" i="1"/>
  <c r="I635" i="1"/>
  <c r="I636" i="1"/>
  <c r="I894" i="1"/>
  <c r="I895" i="1"/>
  <c r="I322" i="1"/>
  <c r="I106" i="1"/>
  <c r="I107" i="1"/>
  <c r="I1041" i="1"/>
  <c r="I777" i="1"/>
  <c r="I798" i="1"/>
  <c r="I799" i="1"/>
  <c r="I1099" i="1"/>
  <c r="I489" i="1"/>
  <c r="I209" i="1"/>
  <c r="I667" i="1"/>
  <c r="I802" i="1"/>
  <c r="I522" i="1"/>
  <c r="I523" i="1"/>
  <c r="I170" i="1"/>
  <c r="I171" i="1"/>
  <c r="I850" i="1"/>
  <c r="I650" i="1"/>
  <c r="I419" i="1"/>
  <c r="I1050" i="1"/>
  <c r="I1033" i="1"/>
  <c r="I769" i="1"/>
  <c r="I790" i="1"/>
  <c r="I791" i="1"/>
  <c r="I5" i="1"/>
  <c r="I473" i="1"/>
  <c r="I201" i="1"/>
  <c r="I1043" i="1"/>
  <c r="I1044" i="1"/>
  <c r="I651" i="1"/>
  <c r="I794" i="1"/>
  <c r="I514" i="1"/>
  <c r="I146" i="1"/>
  <c r="I34" i="1"/>
  <c r="I961" i="1"/>
  <c r="I1082" i="1"/>
  <c r="I658" i="1"/>
  <c r="I1090" i="1"/>
  <c r="I1066" i="1"/>
  <c r="I427" i="1"/>
  <c r="I428" i="1"/>
  <c r="I702" i="1"/>
  <c r="I703" i="1"/>
  <c r="I1083" i="1"/>
  <c r="I242" i="1"/>
  <c r="I23" i="1"/>
  <c r="I867" i="1"/>
  <c r="I671" i="1"/>
  <c r="I415" i="1"/>
  <c r="I151" i="1"/>
  <c r="I628" i="1"/>
  <c r="I723" i="1"/>
  <c r="I599" i="1"/>
  <c r="I335" i="1"/>
  <c r="I244" i="1"/>
  <c r="I1084" i="1"/>
  <c r="I948" i="1"/>
  <c r="I323" i="1"/>
  <c r="I463" i="1"/>
  <c r="I199" i="1"/>
  <c r="I1055" i="1"/>
  <c r="I84" i="1"/>
  <c r="I140" i="1"/>
  <c r="I1087" i="1"/>
  <c r="I755" i="1"/>
  <c r="I615" i="1"/>
  <c r="I351" i="1"/>
  <c r="I7" i="1"/>
  <c r="I814" i="1"/>
  <c r="I815" i="1"/>
  <c r="I930" i="1"/>
  <c r="I297" i="1"/>
  <c r="I314" i="1"/>
  <c r="I315" i="1"/>
  <c r="I822" i="1"/>
  <c r="I823" i="1"/>
  <c r="I513" i="1"/>
  <c r="I1075" i="1"/>
  <c r="I1076" i="1"/>
  <c r="I234" i="1"/>
  <c r="I15" i="1"/>
  <c r="I809" i="1"/>
  <c r="I898" i="1"/>
  <c r="I942" i="1"/>
  <c r="I943" i="1"/>
  <c r="I686" i="1"/>
  <c r="I687" i="1"/>
  <c r="I361" i="1"/>
  <c r="L1106" i="1"/>
  <c r="I803" i="1"/>
  <c r="I639" i="1"/>
  <c r="I383" i="1"/>
  <c r="I119" i="1"/>
  <c r="I644" i="1"/>
  <c r="I44" i="1"/>
  <c r="I595" i="1"/>
  <c r="I567" i="1"/>
  <c r="I303" i="1"/>
  <c r="I148" i="1"/>
  <c r="I764" i="1"/>
  <c r="I748" i="1"/>
  <c r="I1004" i="1"/>
  <c r="I899" i="1"/>
  <c r="I431" i="1"/>
  <c r="I167" i="1"/>
  <c r="I1100" i="1"/>
  <c r="I691" i="1"/>
  <c r="I583" i="1"/>
  <c r="I319" i="1"/>
  <c r="I372" i="1"/>
  <c r="I742" i="1"/>
  <c r="I743" i="1"/>
  <c r="I563" i="1"/>
  <c r="I490" i="1"/>
  <c r="I491" i="1"/>
  <c r="I362" i="1"/>
  <c r="I363" i="1"/>
  <c r="I193" i="1"/>
  <c r="I859" i="1"/>
  <c r="I860" i="1"/>
  <c r="I442" i="1"/>
  <c r="I443" i="1"/>
  <c r="I1022" i="1"/>
  <c r="I1023" i="1"/>
  <c r="I611" i="1"/>
  <c r="I612" i="1"/>
  <c r="I42" i="1"/>
  <c r="I87" i="1"/>
  <c r="I857" i="1"/>
  <c r="I878" i="1"/>
  <c r="I879" i="1"/>
  <c r="I91" i="1"/>
  <c r="I785" i="1"/>
  <c r="I806" i="1"/>
  <c r="I807" i="1"/>
  <c r="I11" i="1"/>
  <c r="I1059" i="1"/>
  <c r="I1060" i="1"/>
  <c r="I675" i="1"/>
  <c r="I810" i="1"/>
  <c r="I194" i="1"/>
  <c r="I889" i="1"/>
  <c r="I914" i="1"/>
  <c r="I115" i="1"/>
  <c r="I902" i="1"/>
  <c r="I903" i="1"/>
  <c r="I529" i="1"/>
  <c r="I1019" i="1"/>
  <c r="I998" i="1"/>
  <c r="I999" i="1"/>
  <c r="I1002" i="1"/>
  <c r="I145" i="1"/>
  <c r="I987" i="1"/>
  <c r="I988" i="1"/>
  <c r="I555" i="1"/>
  <c r="I556" i="1"/>
  <c r="I738" i="1"/>
  <c r="I434" i="1"/>
  <c r="I378" i="1"/>
  <c r="I379" i="1"/>
  <c r="I498" i="1"/>
  <c r="I753" i="1"/>
  <c r="I131" i="1"/>
  <c r="I1091" i="1"/>
  <c r="I1092" i="1"/>
  <c r="I330" i="1"/>
  <c r="I331" i="1"/>
  <c r="I218" i="1"/>
  <c r="I873" i="1"/>
  <c r="I1058" i="1"/>
  <c r="I642" i="1"/>
  <c r="I98" i="1"/>
  <c r="I353" i="1"/>
  <c r="I705" i="1"/>
  <c r="I982" i="1"/>
  <c r="I983" i="1"/>
  <c r="I726" i="1"/>
  <c r="I727" i="1"/>
  <c r="I994" i="1"/>
  <c r="I137" i="1"/>
  <c r="I979" i="1"/>
  <c r="I507" i="1"/>
  <c r="I508" i="1"/>
  <c r="I730" i="1"/>
  <c r="I426" i="1"/>
  <c r="I1046" i="1"/>
  <c r="I1047" i="1"/>
  <c r="I393" i="1"/>
  <c r="I258" i="1"/>
  <c r="I26" i="1"/>
  <c r="I27" i="1"/>
  <c r="I838" i="1"/>
  <c r="I839" i="1"/>
  <c r="I457" i="1"/>
  <c r="I714" i="1"/>
  <c r="I1009" i="1"/>
  <c r="I715" i="1"/>
  <c r="I739" i="1"/>
  <c r="I607" i="1"/>
  <c r="I343" i="1"/>
  <c r="I156" i="1"/>
  <c r="I412" i="1"/>
  <c r="I735" i="1"/>
  <c r="I515" i="1"/>
  <c r="I535" i="1"/>
  <c r="I271" i="1"/>
  <c r="I668" i="1"/>
  <c r="I92" i="1"/>
  <c r="I604" i="1"/>
  <c r="I212" i="1"/>
  <c r="I835" i="1"/>
  <c r="I655" i="1"/>
  <c r="I399" i="1"/>
  <c r="I135" i="1"/>
  <c r="I1036" i="1"/>
  <c r="I564" i="1"/>
  <c r="I547" i="1"/>
  <c r="I551" i="1"/>
  <c r="I287" i="1"/>
  <c r="I116" i="1"/>
  <c r="I694" i="1"/>
  <c r="I695" i="1"/>
  <c r="I758" i="1"/>
  <c r="I759" i="1"/>
  <c r="I441" i="1"/>
  <c r="I1011" i="1"/>
  <c r="I474" i="1"/>
  <c r="I475" i="1"/>
  <c r="I1025" i="1"/>
  <c r="I958" i="1"/>
  <c r="I959" i="1"/>
  <c r="I601" i="1"/>
  <c r="I618" i="1"/>
  <c r="I619" i="1"/>
  <c r="I178" i="1"/>
  <c r="I718" i="1"/>
  <c r="I719" i="1"/>
  <c r="I418" i="1"/>
  <c r="I625" i="1"/>
  <c r="I1078" i="1"/>
  <c r="I1079" i="1"/>
  <c r="L1112" i="1"/>
  <c r="I103" i="1"/>
  <c r="I659" i="1"/>
  <c r="I575" i="1"/>
  <c r="I311" i="1"/>
  <c r="I32" i="1"/>
  <c r="I100" i="1"/>
  <c r="I188" i="1"/>
  <c r="I435" i="1"/>
  <c r="I503" i="1"/>
  <c r="I239" i="1"/>
  <c r="I76" i="1"/>
  <c r="I1020" i="1"/>
  <c r="I60" i="1"/>
  <c r="I500" i="1"/>
  <c r="I652" i="1"/>
  <c r="I771" i="1"/>
  <c r="I623" i="1"/>
  <c r="I359" i="1"/>
  <c r="I95" i="1"/>
  <c r="I996" i="1"/>
  <c r="I1052" i="1"/>
  <c r="I940" i="1"/>
  <c r="I892" i="1"/>
  <c r="I467" i="1"/>
  <c r="I519" i="1"/>
  <c r="I255" i="1"/>
  <c r="I36" i="1"/>
  <c r="L1108" i="1"/>
  <c r="L1109" i="1"/>
  <c r="L1111" i="1"/>
</calcChain>
</file>

<file path=xl/sharedStrings.xml><?xml version="1.0" encoding="utf-8"?>
<sst xmlns="http://schemas.openxmlformats.org/spreadsheetml/2006/main" count="152" uniqueCount="33">
  <si>
    <t>OBJECTID</t>
  </si>
  <si>
    <t>ORIG_FID</t>
  </si>
  <si>
    <t>ORIG_LEN</t>
  </si>
  <si>
    <t>ORIG_SEQ</t>
  </si>
  <si>
    <t>RASTERVALU</t>
  </si>
  <si>
    <t>x_coordinate</t>
  </si>
  <si>
    <t>y_coordinate</t>
  </si>
  <si>
    <t>…</t>
  </si>
  <si>
    <t>Column3</t>
  </si>
  <si>
    <t>Increasing_Grade</t>
  </si>
  <si>
    <t>MAX</t>
  </si>
  <si>
    <t>MIN</t>
  </si>
  <si>
    <t>MEDIAN</t>
  </si>
  <si>
    <t>MEAN</t>
  </si>
  <si>
    <t>1st Quartile</t>
  </si>
  <si>
    <t>3rd Quartile</t>
  </si>
  <si>
    <t>Local_MinMax</t>
  </si>
  <si>
    <t>Column5</t>
  </si>
  <si>
    <t>maybe 25 ft?</t>
  </si>
  <si>
    <t>Smoothing</t>
  </si>
  <si>
    <t>Change</t>
  </si>
  <si>
    <t>Local_MinMAx_Value</t>
  </si>
  <si>
    <t>Peak_Valley</t>
  </si>
  <si>
    <t>Abs_Diff</t>
  </si>
  <si>
    <t>NA</t>
  </si>
  <si>
    <t>Slope</t>
  </si>
  <si>
    <t>Slope&gt;3</t>
  </si>
  <si>
    <t>Pairing_Nodes</t>
  </si>
  <si>
    <t>Slope Threshold</t>
  </si>
  <si>
    <t>Segnment amount</t>
  </si>
  <si>
    <t>Distance_Feet</t>
  </si>
  <si>
    <t>Node_Type</t>
  </si>
  <si>
    <t>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</si>
</sst>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1" fillId="2" borderId="1">
      <alignment horizontal="left"/>
    </xf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1">
      <alignment horizontal="left"/>
    </xf>
    <xf numFmtId="10" fontId="0" fillId="0" borderId="0" xfId="2" applyNumberFormat="1" applyFont="1"/>
    <xf numFmtId="10" fontId="0" fillId="0" borderId="0" xfId="0" applyNumberFormat="1"/>
    <xf numFmtId="0" fontId="0" fillId="0" borderId="0" xfId="0" applyNumberFormat="1"/>
    <xf numFmtId="168" fontId="0" fillId="0" borderId="0" xfId="0" applyNumberFormat="1"/>
    <xf numFmtId="168" fontId="0" fillId="0" borderId="0" xfId="2" applyNumberFormat="1" applyFont="1"/>
    <xf numFmtId="2" fontId="0" fillId="0" borderId="0" xfId="0" applyNumberFormat="1"/>
    <xf numFmtId="2" fontId="0" fillId="0" borderId="0" xfId="2" applyNumberFormat="1" applyFont="1"/>
  </cellXfs>
  <cellStyles count="3">
    <cellStyle name="Normal" xfId="0" builtinId="0"/>
    <cellStyle name="Percent" xfId="2" builtinId="5"/>
    <cellStyle name="STYLE0" xfId="1" xr:uid="{00000000-0005-0000-0000-000001000000}"/>
  </cellStyles>
  <dxfs count="27"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2" formatCode="0.00"/>
    </dxf>
    <dxf>
      <numFmt numFmtId="168" formatCode="0.0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border outline="0">
        <bottom style="medium">
          <color rgb="FF000000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medium">
          <color rgb="FF00000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20745220667367E-2"/>
          <c:y val="1.4021559290662471E-2"/>
          <c:w val="0.95237632662694771"/>
          <c:h val="0.96838291234850693"/>
        </c:manualLayout>
      </c:layout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HLine_milepost_elev!$F$3:$F$1101</c:f>
              <c:numCache>
                <c:formatCode>General</c:formatCode>
                <c:ptCount val="1099"/>
                <c:pt idx="0">
                  <c:v>832.07416992187495</c:v>
                </c:pt>
                <c:pt idx="1">
                  <c:v>831.43193562825525</c:v>
                </c:pt>
                <c:pt idx="2">
                  <c:v>830.40571812220981</c:v>
                </c:pt>
                <c:pt idx="3">
                  <c:v>827.52550397600442</c:v>
                </c:pt>
                <c:pt idx="4">
                  <c:v>824.12099783761164</c:v>
                </c:pt>
                <c:pt idx="5">
                  <c:v>820.12067522321433</c:v>
                </c:pt>
                <c:pt idx="6">
                  <c:v>816.33897181919644</c:v>
                </c:pt>
                <c:pt idx="7">
                  <c:v>816.24383544921875</c:v>
                </c:pt>
                <c:pt idx="8">
                  <c:v>814.19705636160711</c:v>
                </c:pt>
                <c:pt idx="9">
                  <c:v>813.02105712890625</c:v>
                </c:pt>
                <c:pt idx="10">
                  <c:v>810.87826102120539</c:v>
                </c:pt>
                <c:pt idx="11">
                  <c:v>811.16104561941961</c:v>
                </c:pt>
                <c:pt idx="12">
                  <c:v>812.2498779296875</c:v>
                </c:pt>
                <c:pt idx="13">
                  <c:v>812.29094587053567</c:v>
                </c:pt>
                <c:pt idx="14">
                  <c:v>811.37449428013394</c:v>
                </c:pt>
                <c:pt idx="15">
                  <c:v>810.16031319754461</c:v>
                </c:pt>
                <c:pt idx="16">
                  <c:v>808.41047014508933</c:v>
                </c:pt>
                <c:pt idx="17">
                  <c:v>808.4716796875</c:v>
                </c:pt>
                <c:pt idx="18">
                  <c:v>806.22806222098211</c:v>
                </c:pt>
                <c:pt idx="19">
                  <c:v>804.36170305524558</c:v>
                </c:pt>
                <c:pt idx="20">
                  <c:v>803.75469970703125</c:v>
                </c:pt>
                <c:pt idx="21">
                  <c:v>804.07794189453125</c:v>
                </c:pt>
                <c:pt idx="22">
                  <c:v>804.43522426060269</c:v>
                </c:pt>
                <c:pt idx="23">
                  <c:v>804.62126813616067</c:v>
                </c:pt>
                <c:pt idx="24">
                  <c:v>805.43052455357144</c:v>
                </c:pt>
                <c:pt idx="25">
                  <c:v>806.96492222377231</c:v>
                </c:pt>
                <c:pt idx="26">
                  <c:v>807.80309186662942</c:v>
                </c:pt>
                <c:pt idx="27">
                  <c:v>808.26851109095981</c:v>
                </c:pt>
                <c:pt idx="28">
                  <c:v>808.31191580636164</c:v>
                </c:pt>
                <c:pt idx="29">
                  <c:v>807.66777692522317</c:v>
                </c:pt>
                <c:pt idx="30">
                  <c:v>807.28369140625</c:v>
                </c:pt>
                <c:pt idx="31">
                  <c:v>806.13222830636164</c:v>
                </c:pt>
                <c:pt idx="32">
                  <c:v>805.18246023995539</c:v>
                </c:pt>
                <c:pt idx="33">
                  <c:v>804.537353515625</c:v>
                </c:pt>
                <c:pt idx="34">
                  <c:v>803.21051025390625</c:v>
                </c:pt>
                <c:pt idx="35">
                  <c:v>801.57772391183039</c:v>
                </c:pt>
                <c:pt idx="36">
                  <c:v>799.88330950055808</c:v>
                </c:pt>
                <c:pt idx="37">
                  <c:v>798.04668317522317</c:v>
                </c:pt>
                <c:pt idx="38">
                  <c:v>796.05097307477683</c:v>
                </c:pt>
                <c:pt idx="39">
                  <c:v>793.72386823381692</c:v>
                </c:pt>
                <c:pt idx="40">
                  <c:v>790.87098911830356</c:v>
                </c:pt>
                <c:pt idx="41">
                  <c:v>787.98025948660711</c:v>
                </c:pt>
                <c:pt idx="42">
                  <c:v>784.84835379464289</c:v>
                </c:pt>
                <c:pt idx="43">
                  <c:v>781.78272356305808</c:v>
                </c:pt>
                <c:pt idx="44">
                  <c:v>778.30555943080356</c:v>
                </c:pt>
                <c:pt idx="45">
                  <c:v>774.41270228794644</c:v>
                </c:pt>
                <c:pt idx="46">
                  <c:v>770.34861537388394</c:v>
                </c:pt>
                <c:pt idx="47">
                  <c:v>766.40191650390625</c:v>
                </c:pt>
                <c:pt idx="48">
                  <c:v>762.16495186941961</c:v>
                </c:pt>
                <c:pt idx="49">
                  <c:v>757.97846330915183</c:v>
                </c:pt>
                <c:pt idx="50">
                  <c:v>753.73461042131692</c:v>
                </c:pt>
                <c:pt idx="51">
                  <c:v>749.58869280133933</c:v>
                </c:pt>
                <c:pt idx="52">
                  <c:v>744.8065185546875</c:v>
                </c:pt>
                <c:pt idx="53">
                  <c:v>740.58489118303567</c:v>
                </c:pt>
                <c:pt idx="54">
                  <c:v>735.82296316964289</c:v>
                </c:pt>
                <c:pt idx="55">
                  <c:v>731.54690987723211</c:v>
                </c:pt>
                <c:pt idx="56">
                  <c:v>727.469970703125</c:v>
                </c:pt>
                <c:pt idx="57">
                  <c:v>722.86955043247769</c:v>
                </c:pt>
                <c:pt idx="58">
                  <c:v>718.55433872767856</c:v>
                </c:pt>
                <c:pt idx="59">
                  <c:v>716.48534284319192</c:v>
                </c:pt>
                <c:pt idx="60">
                  <c:v>712.98078264508933</c:v>
                </c:pt>
                <c:pt idx="61">
                  <c:v>711.17912074497769</c:v>
                </c:pt>
                <c:pt idx="62">
                  <c:v>710.35967145647317</c:v>
                </c:pt>
                <c:pt idx="63">
                  <c:v>710.66976492745539</c:v>
                </c:pt>
                <c:pt idx="64">
                  <c:v>712.9658203125</c:v>
                </c:pt>
                <c:pt idx="65">
                  <c:v>716.24748011997769</c:v>
                </c:pt>
                <c:pt idx="66">
                  <c:v>719.26188441685269</c:v>
                </c:pt>
                <c:pt idx="67">
                  <c:v>723.9324951171875</c:v>
                </c:pt>
                <c:pt idx="68">
                  <c:v>727.85286167689731</c:v>
                </c:pt>
                <c:pt idx="69">
                  <c:v>731.43049839564731</c:v>
                </c:pt>
                <c:pt idx="70">
                  <c:v>734.53651646205356</c:v>
                </c:pt>
                <c:pt idx="71">
                  <c:v>736.72542898995539</c:v>
                </c:pt>
                <c:pt idx="72">
                  <c:v>738.0474853515625</c:v>
                </c:pt>
                <c:pt idx="73">
                  <c:v>739.23270089285711</c:v>
                </c:pt>
                <c:pt idx="74">
                  <c:v>740.57901436941961</c:v>
                </c:pt>
                <c:pt idx="75">
                  <c:v>741.94175502232144</c:v>
                </c:pt>
                <c:pt idx="76">
                  <c:v>742.97006661551336</c:v>
                </c:pt>
                <c:pt idx="77">
                  <c:v>743.91991315569192</c:v>
                </c:pt>
                <c:pt idx="78">
                  <c:v>745.2110595703125</c:v>
                </c:pt>
                <c:pt idx="79">
                  <c:v>746.84196254185269</c:v>
                </c:pt>
                <c:pt idx="80">
                  <c:v>747.84811837332586</c:v>
                </c:pt>
                <c:pt idx="81">
                  <c:v>747.81392124720981</c:v>
                </c:pt>
                <c:pt idx="82">
                  <c:v>747.59191022600442</c:v>
                </c:pt>
                <c:pt idx="83">
                  <c:v>747.35286167689731</c:v>
                </c:pt>
                <c:pt idx="84">
                  <c:v>746.73634556361606</c:v>
                </c:pt>
                <c:pt idx="85">
                  <c:v>745.97208949497769</c:v>
                </c:pt>
                <c:pt idx="86">
                  <c:v>745.38035365513394</c:v>
                </c:pt>
                <c:pt idx="87">
                  <c:v>745.2852783203125</c:v>
                </c:pt>
                <c:pt idx="88">
                  <c:v>746.19074358258933</c:v>
                </c:pt>
                <c:pt idx="89">
                  <c:v>747.44804164341519</c:v>
                </c:pt>
                <c:pt idx="90">
                  <c:v>748.43457903180808</c:v>
                </c:pt>
                <c:pt idx="91">
                  <c:v>748.92522321428567</c:v>
                </c:pt>
                <c:pt idx="92">
                  <c:v>748.68649727957586</c:v>
                </c:pt>
                <c:pt idx="93">
                  <c:v>747.385986328125</c:v>
                </c:pt>
                <c:pt idx="94">
                  <c:v>744.94927978515625</c:v>
                </c:pt>
                <c:pt idx="95">
                  <c:v>741.30490548270086</c:v>
                </c:pt>
                <c:pt idx="96">
                  <c:v>736.39466203962058</c:v>
                </c:pt>
                <c:pt idx="97">
                  <c:v>731.30380684988836</c:v>
                </c:pt>
                <c:pt idx="98">
                  <c:v>726.05531529017856</c:v>
                </c:pt>
                <c:pt idx="99">
                  <c:v>720.89053780691961</c:v>
                </c:pt>
                <c:pt idx="100">
                  <c:v>715.99659946986606</c:v>
                </c:pt>
                <c:pt idx="101">
                  <c:v>710.71430315290183</c:v>
                </c:pt>
                <c:pt idx="102">
                  <c:v>705.58753313337058</c:v>
                </c:pt>
                <c:pt idx="103">
                  <c:v>700.59235491071433</c:v>
                </c:pt>
                <c:pt idx="104">
                  <c:v>695.63863699776789</c:v>
                </c:pt>
                <c:pt idx="105">
                  <c:v>690.6978759765625</c:v>
                </c:pt>
                <c:pt idx="106">
                  <c:v>685.78030831473211</c:v>
                </c:pt>
                <c:pt idx="107">
                  <c:v>680.1270751953125</c:v>
                </c:pt>
                <c:pt idx="108">
                  <c:v>674.83932059151789</c:v>
                </c:pt>
                <c:pt idx="109">
                  <c:v>670.03799002511164</c:v>
                </c:pt>
                <c:pt idx="110">
                  <c:v>666.63908168247769</c:v>
                </c:pt>
                <c:pt idx="111">
                  <c:v>664.59827532087058</c:v>
                </c:pt>
                <c:pt idx="112">
                  <c:v>664.09404645647317</c:v>
                </c:pt>
                <c:pt idx="113">
                  <c:v>664.86716134207586</c:v>
                </c:pt>
                <c:pt idx="114">
                  <c:v>667.60849434988836</c:v>
                </c:pt>
                <c:pt idx="115">
                  <c:v>671.39154052734375</c:v>
                </c:pt>
                <c:pt idx="116">
                  <c:v>676.019775390625</c:v>
                </c:pt>
                <c:pt idx="117">
                  <c:v>680.87809535435269</c:v>
                </c:pt>
                <c:pt idx="118">
                  <c:v>685.44951520647317</c:v>
                </c:pt>
                <c:pt idx="119">
                  <c:v>690.33414132254461</c:v>
                </c:pt>
                <c:pt idx="120">
                  <c:v>695.33588518415183</c:v>
                </c:pt>
                <c:pt idx="121">
                  <c:v>700.11292375837058</c:v>
                </c:pt>
                <c:pt idx="122">
                  <c:v>705.08646065848211</c:v>
                </c:pt>
                <c:pt idx="123">
                  <c:v>710.15830775669644</c:v>
                </c:pt>
                <c:pt idx="124">
                  <c:v>715.26050676618308</c:v>
                </c:pt>
                <c:pt idx="125">
                  <c:v>720.44914027622769</c:v>
                </c:pt>
                <c:pt idx="126">
                  <c:v>724.76641845703125</c:v>
                </c:pt>
                <c:pt idx="127">
                  <c:v>727.85798863002231</c:v>
                </c:pt>
                <c:pt idx="128">
                  <c:v>730.56894356863836</c:v>
                </c:pt>
                <c:pt idx="129">
                  <c:v>733.15916224888394</c:v>
                </c:pt>
                <c:pt idx="130">
                  <c:v>735.09261648995539</c:v>
                </c:pt>
                <c:pt idx="131">
                  <c:v>735.52875627790183</c:v>
                </c:pt>
                <c:pt idx="132">
                  <c:v>734.66748918805808</c:v>
                </c:pt>
                <c:pt idx="133">
                  <c:v>733.03941127232144</c:v>
                </c:pt>
                <c:pt idx="134">
                  <c:v>731.38658796037942</c:v>
                </c:pt>
                <c:pt idx="135">
                  <c:v>728.83293805803567</c:v>
                </c:pt>
                <c:pt idx="136">
                  <c:v>725.63638741629461</c:v>
                </c:pt>
                <c:pt idx="137">
                  <c:v>722.56862095424106</c:v>
                </c:pt>
                <c:pt idx="138">
                  <c:v>720.88688441685269</c:v>
                </c:pt>
                <c:pt idx="139">
                  <c:v>720.60993303571433</c:v>
                </c:pt>
                <c:pt idx="140">
                  <c:v>721.54663957868308</c:v>
                </c:pt>
                <c:pt idx="141">
                  <c:v>722.62386648995539</c:v>
                </c:pt>
                <c:pt idx="142">
                  <c:v>723.77066476004461</c:v>
                </c:pt>
                <c:pt idx="143">
                  <c:v>724.98637172154019</c:v>
                </c:pt>
                <c:pt idx="144">
                  <c:v>725.51517159598211</c:v>
                </c:pt>
                <c:pt idx="145">
                  <c:v>725.03722272600442</c:v>
                </c:pt>
                <c:pt idx="146">
                  <c:v>723.43355015345981</c:v>
                </c:pt>
                <c:pt idx="147">
                  <c:v>720.39590890066961</c:v>
                </c:pt>
                <c:pt idx="148">
                  <c:v>717.26955740792414</c:v>
                </c:pt>
                <c:pt idx="149">
                  <c:v>714.36220005580356</c:v>
                </c:pt>
                <c:pt idx="150">
                  <c:v>712.14748709542414</c:v>
                </c:pt>
                <c:pt idx="151">
                  <c:v>709.61648995535711</c:v>
                </c:pt>
                <c:pt idx="152">
                  <c:v>706.92345319475442</c:v>
                </c:pt>
                <c:pt idx="153">
                  <c:v>704.23413957868308</c:v>
                </c:pt>
                <c:pt idx="154">
                  <c:v>702.02225167410711</c:v>
                </c:pt>
                <c:pt idx="155">
                  <c:v>700.95936802455356</c:v>
                </c:pt>
                <c:pt idx="156">
                  <c:v>700.48542131696433</c:v>
                </c:pt>
                <c:pt idx="157">
                  <c:v>700.61227852957586</c:v>
                </c:pt>
                <c:pt idx="158">
                  <c:v>701.44105747767856</c:v>
                </c:pt>
                <c:pt idx="159">
                  <c:v>702.10211181640625</c:v>
                </c:pt>
                <c:pt idx="160">
                  <c:v>703.38217599051336</c:v>
                </c:pt>
                <c:pt idx="161">
                  <c:v>705.387939453125</c:v>
                </c:pt>
                <c:pt idx="162">
                  <c:v>706.1217041015625</c:v>
                </c:pt>
                <c:pt idx="163">
                  <c:v>707.74281529017856</c:v>
                </c:pt>
                <c:pt idx="164">
                  <c:v>708.78267996651789</c:v>
                </c:pt>
                <c:pt idx="165">
                  <c:v>709.71914236886164</c:v>
                </c:pt>
                <c:pt idx="166">
                  <c:v>711.04164341517856</c:v>
                </c:pt>
                <c:pt idx="167">
                  <c:v>711.67977469308039</c:v>
                </c:pt>
                <c:pt idx="168">
                  <c:v>711.75595528738836</c:v>
                </c:pt>
                <c:pt idx="169">
                  <c:v>711.68782261439731</c:v>
                </c:pt>
                <c:pt idx="170">
                  <c:v>710.36395263671875</c:v>
                </c:pt>
                <c:pt idx="171">
                  <c:v>708.48283168247769</c:v>
                </c:pt>
                <c:pt idx="172">
                  <c:v>705.01422119140625</c:v>
                </c:pt>
                <c:pt idx="173">
                  <c:v>702.06688581194192</c:v>
                </c:pt>
                <c:pt idx="174">
                  <c:v>699.45200020926336</c:v>
                </c:pt>
                <c:pt idx="175">
                  <c:v>696.75174386160711</c:v>
                </c:pt>
                <c:pt idx="176">
                  <c:v>695.09798758370539</c:v>
                </c:pt>
                <c:pt idx="177">
                  <c:v>693.70867919921875</c:v>
                </c:pt>
                <c:pt idx="178">
                  <c:v>692.19013323102683</c:v>
                </c:pt>
                <c:pt idx="179">
                  <c:v>692.22297014508933</c:v>
                </c:pt>
                <c:pt idx="180">
                  <c:v>691.96974400111606</c:v>
                </c:pt>
                <c:pt idx="181">
                  <c:v>691.79193115234375</c:v>
                </c:pt>
                <c:pt idx="182">
                  <c:v>692.60710797991067</c:v>
                </c:pt>
                <c:pt idx="183">
                  <c:v>692.8619384765625</c:v>
                </c:pt>
                <c:pt idx="184">
                  <c:v>692.90792410714289</c:v>
                </c:pt>
                <c:pt idx="185">
                  <c:v>693.16147286551336</c:v>
                </c:pt>
                <c:pt idx="186">
                  <c:v>693.98480224609375</c:v>
                </c:pt>
                <c:pt idx="187">
                  <c:v>694.51748221261164</c:v>
                </c:pt>
                <c:pt idx="188">
                  <c:v>695.74155099051336</c:v>
                </c:pt>
                <c:pt idx="189">
                  <c:v>696.15499441964289</c:v>
                </c:pt>
                <c:pt idx="190">
                  <c:v>696.07447160993308</c:v>
                </c:pt>
                <c:pt idx="191">
                  <c:v>696.301025390625</c:v>
                </c:pt>
                <c:pt idx="192">
                  <c:v>696.89014543805808</c:v>
                </c:pt>
                <c:pt idx="193">
                  <c:v>697.12507847377231</c:v>
                </c:pt>
                <c:pt idx="194">
                  <c:v>697.40692138671875</c:v>
                </c:pt>
                <c:pt idx="195">
                  <c:v>696.4656982421875</c:v>
                </c:pt>
                <c:pt idx="196">
                  <c:v>695.14472307477683</c:v>
                </c:pt>
                <c:pt idx="197">
                  <c:v>694.02067347935269</c:v>
                </c:pt>
                <c:pt idx="198">
                  <c:v>692.24320765904019</c:v>
                </c:pt>
                <c:pt idx="199">
                  <c:v>689.73533412388394</c:v>
                </c:pt>
                <c:pt idx="200">
                  <c:v>686.75525774274558</c:v>
                </c:pt>
                <c:pt idx="201">
                  <c:v>683.37282889229914</c:v>
                </c:pt>
                <c:pt idx="202">
                  <c:v>680.23568289620539</c:v>
                </c:pt>
                <c:pt idx="203">
                  <c:v>677.25021798270086</c:v>
                </c:pt>
                <c:pt idx="204">
                  <c:v>675.47909109933039</c:v>
                </c:pt>
                <c:pt idx="205">
                  <c:v>674.01633998325894</c:v>
                </c:pt>
                <c:pt idx="206">
                  <c:v>672.59103829520086</c:v>
                </c:pt>
                <c:pt idx="207">
                  <c:v>671.217529296875</c:v>
                </c:pt>
                <c:pt idx="208">
                  <c:v>670.34850202287942</c:v>
                </c:pt>
                <c:pt idx="209">
                  <c:v>669.55349295479914</c:v>
                </c:pt>
                <c:pt idx="210">
                  <c:v>668.73774065290183</c:v>
                </c:pt>
                <c:pt idx="211">
                  <c:v>667.12712751116067</c:v>
                </c:pt>
                <c:pt idx="212">
                  <c:v>665.78313337053567</c:v>
                </c:pt>
                <c:pt idx="213">
                  <c:v>664.37515694754461</c:v>
                </c:pt>
                <c:pt idx="214">
                  <c:v>660.64093017578125</c:v>
                </c:pt>
                <c:pt idx="215">
                  <c:v>657.33409772600442</c:v>
                </c:pt>
                <c:pt idx="216">
                  <c:v>655.14422607421875</c:v>
                </c:pt>
                <c:pt idx="217">
                  <c:v>652.64083426339289</c:v>
                </c:pt>
                <c:pt idx="218">
                  <c:v>650.10688127790183</c:v>
                </c:pt>
                <c:pt idx="219">
                  <c:v>648.16119384765625</c:v>
                </c:pt>
                <c:pt idx="220">
                  <c:v>647.28043910435269</c:v>
                </c:pt>
                <c:pt idx="221">
                  <c:v>649.38543701171875</c:v>
                </c:pt>
                <c:pt idx="222">
                  <c:v>651.32232666015625</c:v>
                </c:pt>
                <c:pt idx="223">
                  <c:v>652.65690394810269</c:v>
                </c:pt>
                <c:pt idx="224">
                  <c:v>654.59293910435269</c:v>
                </c:pt>
                <c:pt idx="225">
                  <c:v>656.7113037109375</c:v>
                </c:pt>
                <c:pt idx="226">
                  <c:v>658.03974260602683</c:v>
                </c:pt>
                <c:pt idx="227">
                  <c:v>658.48763602120539</c:v>
                </c:pt>
                <c:pt idx="228">
                  <c:v>658.3106689453125</c:v>
                </c:pt>
                <c:pt idx="229">
                  <c:v>657.97885567801336</c:v>
                </c:pt>
                <c:pt idx="230">
                  <c:v>656.91612897600442</c:v>
                </c:pt>
                <c:pt idx="231">
                  <c:v>655.21188790457586</c:v>
                </c:pt>
                <c:pt idx="232">
                  <c:v>652.69526018415183</c:v>
                </c:pt>
                <c:pt idx="233">
                  <c:v>649.78124128069192</c:v>
                </c:pt>
                <c:pt idx="234">
                  <c:v>646.19534737723211</c:v>
                </c:pt>
                <c:pt idx="235">
                  <c:v>641.99983433314731</c:v>
                </c:pt>
                <c:pt idx="236">
                  <c:v>637.32496861049106</c:v>
                </c:pt>
                <c:pt idx="237">
                  <c:v>632.18943568638394</c:v>
                </c:pt>
                <c:pt idx="238">
                  <c:v>627.01413399832586</c:v>
                </c:pt>
                <c:pt idx="239">
                  <c:v>621.82132393973211</c:v>
                </c:pt>
                <c:pt idx="240">
                  <c:v>616.2874755859375</c:v>
                </c:pt>
                <c:pt idx="241">
                  <c:v>610.90679059709817</c:v>
                </c:pt>
                <c:pt idx="242">
                  <c:v>605.52394321986606</c:v>
                </c:pt>
                <c:pt idx="243">
                  <c:v>599.04630824497769</c:v>
                </c:pt>
                <c:pt idx="244">
                  <c:v>592.94315883091519</c:v>
                </c:pt>
                <c:pt idx="245">
                  <c:v>587.54790387834817</c:v>
                </c:pt>
                <c:pt idx="246">
                  <c:v>582.27831159319192</c:v>
                </c:pt>
                <c:pt idx="247">
                  <c:v>577.09209333147317</c:v>
                </c:pt>
                <c:pt idx="248">
                  <c:v>571.96367536272317</c:v>
                </c:pt>
                <c:pt idx="249">
                  <c:v>566.61946323939731</c:v>
                </c:pt>
                <c:pt idx="250">
                  <c:v>562.68082101004461</c:v>
                </c:pt>
                <c:pt idx="251">
                  <c:v>558.75885881696433</c:v>
                </c:pt>
                <c:pt idx="252">
                  <c:v>552.73469761439731</c:v>
                </c:pt>
                <c:pt idx="253">
                  <c:v>547.94661167689731</c:v>
                </c:pt>
                <c:pt idx="254">
                  <c:v>535.63206263950894</c:v>
                </c:pt>
                <c:pt idx="255">
                  <c:v>532.35731724330356</c:v>
                </c:pt>
                <c:pt idx="256">
                  <c:v>530.64825439453125</c:v>
                </c:pt>
                <c:pt idx="257">
                  <c:v>529.11487688337058</c:v>
                </c:pt>
                <c:pt idx="258">
                  <c:v>529.52275739397317</c:v>
                </c:pt>
                <c:pt idx="259">
                  <c:v>532.16494315011164</c:v>
                </c:pt>
                <c:pt idx="260">
                  <c:v>535.876953125</c:v>
                </c:pt>
                <c:pt idx="261">
                  <c:v>548.30614362444192</c:v>
                </c:pt>
                <c:pt idx="262">
                  <c:v>553.23597063337058</c:v>
                </c:pt>
                <c:pt idx="263">
                  <c:v>558.32699148995539</c:v>
                </c:pt>
                <c:pt idx="264">
                  <c:v>564.10467529296875</c:v>
                </c:pt>
                <c:pt idx="265">
                  <c:v>568.44391741071433</c:v>
                </c:pt>
                <c:pt idx="266">
                  <c:v>572.56344168526789</c:v>
                </c:pt>
                <c:pt idx="267">
                  <c:v>574.25401960100442</c:v>
                </c:pt>
                <c:pt idx="268">
                  <c:v>574.67104666573664</c:v>
                </c:pt>
                <c:pt idx="269">
                  <c:v>573.49180385044644</c:v>
                </c:pt>
                <c:pt idx="270">
                  <c:v>570.88828822544644</c:v>
                </c:pt>
                <c:pt idx="271">
                  <c:v>566.81045968191961</c:v>
                </c:pt>
                <c:pt idx="272">
                  <c:v>561.60973249162942</c:v>
                </c:pt>
                <c:pt idx="273">
                  <c:v>556.28422328404019</c:v>
                </c:pt>
                <c:pt idx="274">
                  <c:v>550.90829031808039</c:v>
                </c:pt>
                <c:pt idx="275">
                  <c:v>547.10669817243308</c:v>
                </c:pt>
                <c:pt idx="276">
                  <c:v>544.43130057198664</c:v>
                </c:pt>
                <c:pt idx="277">
                  <c:v>543.20547049386164</c:v>
                </c:pt>
                <c:pt idx="278">
                  <c:v>543.60059465680808</c:v>
                </c:pt>
                <c:pt idx="279">
                  <c:v>545.57937186104914</c:v>
                </c:pt>
                <c:pt idx="280">
                  <c:v>548.89191545758933</c:v>
                </c:pt>
                <c:pt idx="281">
                  <c:v>553.83796037946433</c:v>
                </c:pt>
                <c:pt idx="282">
                  <c:v>558.67798723493308</c:v>
                </c:pt>
                <c:pt idx="283">
                  <c:v>563.40842110770086</c:v>
                </c:pt>
                <c:pt idx="284">
                  <c:v>568.52982875279019</c:v>
                </c:pt>
                <c:pt idx="285">
                  <c:v>573.40119280133933</c:v>
                </c:pt>
                <c:pt idx="286">
                  <c:v>578.61241803850442</c:v>
                </c:pt>
                <c:pt idx="287">
                  <c:v>583.50621686662942</c:v>
                </c:pt>
                <c:pt idx="288">
                  <c:v>588.35781424386164</c:v>
                </c:pt>
                <c:pt idx="289">
                  <c:v>593.19225202287942</c:v>
                </c:pt>
                <c:pt idx="290">
                  <c:v>598.57168143136164</c:v>
                </c:pt>
                <c:pt idx="291">
                  <c:v>603.49758475167414</c:v>
                </c:pt>
                <c:pt idx="292">
                  <c:v>608.27626255580356</c:v>
                </c:pt>
                <c:pt idx="293">
                  <c:v>612.87960379464289</c:v>
                </c:pt>
                <c:pt idx="294">
                  <c:v>617.16050502232144</c:v>
                </c:pt>
                <c:pt idx="295">
                  <c:v>621.89938790457586</c:v>
                </c:pt>
                <c:pt idx="296">
                  <c:v>625.95452880859375</c:v>
                </c:pt>
                <c:pt idx="297">
                  <c:v>630.31188092912942</c:v>
                </c:pt>
                <c:pt idx="298">
                  <c:v>634.46412004743308</c:v>
                </c:pt>
                <c:pt idx="299">
                  <c:v>639.24323381696433</c:v>
                </c:pt>
                <c:pt idx="300">
                  <c:v>643.98703438895086</c:v>
                </c:pt>
                <c:pt idx="301">
                  <c:v>648.94607979910711</c:v>
                </c:pt>
                <c:pt idx="302">
                  <c:v>653.37434605189731</c:v>
                </c:pt>
                <c:pt idx="303">
                  <c:v>658.60698590959817</c:v>
                </c:pt>
                <c:pt idx="304">
                  <c:v>663.20989118303567</c:v>
                </c:pt>
                <c:pt idx="305">
                  <c:v>667.38248988560269</c:v>
                </c:pt>
                <c:pt idx="306">
                  <c:v>670.04024832589289</c:v>
                </c:pt>
                <c:pt idx="307">
                  <c:v>671.39855085100442</c:v>
                </c:pt>
                <c:pt idx="308">
                  <c:v>672.66346958705356</c:v>
                </c:pt>
                <c:pt idx="309">
                  <c:v>672.98549107142856</c:v>
                </c:pt>
                <c:pt idx="310">
                  <c:v>672.94322858537942</c:v>
                </c:pt>
                <c:pt idx="311">
                  <c:v>672.93020193917414</c:v>
                </c:pt>
                <c:pt idx="312">
                  <c:v>673.16670445033481</c:v>
                </c:pt>
                <c:pt idx="313">
                  <c:v>673.75370570591519</c:v>
                </c:pt>
                <c:pt idx="314">
                  <c:v>674.70660400390625</c:v>
                </c:pt>
                <c:pt idx="315">
                  <c:v>675.35711669921875</c:v>
                </c:pt>
                <c:pt idx="316">
                  <c:v>677.00880650111606</c:v>
                </c:pt>
                <c:pt idx="317">
                  <c:v>678.80644008091519</c:v>
                </c:pt>
                <c:pt idx="318">
                  <c:v>680.17669677734375</c:v>
                </c:pt>
                <c:pt idx="319">
                  <c:v>681.80463518415183</c:v>
                </c:pt>
                <c:pt idx="320">
                  <c:v>683.93877301897317</c:v>
                </c:pt>
                <c:pt idx="321">
                  <c:v>686.499755859375</c:v>
                </c:pt>
                <c:pt idx="322">
                  <c:v>688.90350341796875</c:v>
                </c:pt>
                <c:pt idx="323">
                  <c:v>690.95632498604914</c:v>
                </c:pt>
                <c:pt idx="324">
                  <c:v>692.92966134207586</c:v>
                </c:pt>
                <c:pt idx="325">
                  <c:v>695.12031773158481</c:v>
                </c:pt>
                <c:pt idx="326">
                  <c:v>696.9759521484375</c:v>
                </c:pt>
                <c:pt idx="327">
                  <c:v>698.8729248046875</c:v>
                </c:pt>
                <c:pt idx="328">
                  <c:v>701.26300920758933</c:v>
                </c:pt>
                <c:pt idx="329">
                  <c:v>704.21101597377231</c:v>
                </c:pt>
                <c:pt idx="330">
                  <c:v>707.18960135323664</c:v>
                </c:pt>
                <c:pt idx="331">
                  <c:v>710.26598249162942</c:v>
                </c:pt>
                <c:pt idx="332">
                  <c:v>713.31751360212058</c:v>
                </c:pt>
                <c:pt idx="333">
                  <c:v>716.42990548270086</c:v>
                </c:pt>
                <c:pt idx="334">
                  <c:v>718.85365513392856</c:v>
                </c:pt>
                <c:pt idx="335">
                  <c:v>720.44635009765625</c:v>
                </c:pt>
                <c:pt idx="336">
                  <c:v>721.39999825613836</c:v>
                </c:pt>
                <c:pt idx="337">
                  <c:v>722.19697788783481</c:v>
                </c:pt>
                <c:pt idx="338">
                  <c:v>722.79786900111606</c:v>
                </c:pt>
                <c:pt idx="339">
                  <c:v>722.65260532924106</c:v>
                </c:pt>
                <c:pt idx="340">
                  <c:v>721.66867501395086</c:v>
                </c:pt>
                <c:pt idx="341">
                  <c:v>720.20675223214289</c:v>
                </c:pt>
                <c:pt idx="342">
                  <c:v>718.54139927455356</c:v>
                </c:pt>
                <c:pt idx="343">
                  <c:v>716.67442103794644</c:v>
                </c:pt>
                <c:pt idx="344">
                  <c:v>714.11922781808039</c:v>
                </c:pt>
                <c:pt idx="345">
                  <c:v>710.885009765625</c:v>
                </c:pt>
                <c:pt idx="346">
                  <c:v>707.87453787667414</c:v>
                </c:pt>
                <c:pt idx="347">
                  <c:v>705.20535714285711</c:v>
                </c:pt>
                <c:pt idx="348">
                  <c:v>703.22654506138394</c:v>
                </c:pt>
                <c:pt idx="349">
                  <c:v>701.90715680803567</c:v>
                </c:pt>
                <c:pt idx="350">
                  <c:v>701.13533238002231</c:v>
                </c:pt>
                <c:pt idx="351">
                  <c:v>700.963134765625</c:v>
                </c:pt>
                <c:pt idx="352">
                  <c:v>701.07241385323664</c:v>
                </c:pt>
                <c:pt idx="353">
                  <c:v>700.84286934988836</c:v>
                </c:pt>
                <c:pt idx="354">
                  <c:v>700.17844063895086</c:v>
                </c:pt>
                <c:pt idx="355">
                  <c:v>698.80201067243308</c:v>
                </c:pt>
                <c:pt idx="356">
                  <c:v>696.45382254464289</c:v>
                </c:pt>
                <c:pt idx="357">
                  <c:v>693.30521937779019</c:v>
                </c:pt>
                <c:pt idx="358">
                  <c:v>689.07699148995539</c:v>
                </c:pt>
                <c:pt idx="359">
                  <c:v>684.48722621372769</c:v>
                </c:pt>
                <c:pt idx="360">
                  <c:v>679.98749651227683</c:v>
                </c:pt>
                <c:pt idx="361">
                  <c:v>675.40321568080356</c:v>
                </c:pt>
                <c:pt idx="362">
                  <c:v>672.16530936104914</c:v>
                </c:pt>
                <c:pt idx="363">
                  <c:v>669.5146484375</c:v>
                </c:pt>
                <c:pt idx="364">
                  <c:v>667.53502546037942</c:v>
                </c:pt>
                <c:pt idx="365">
                  <c:v>666.43782261439731</c:v>
                </c:pt>
                <c:pt idx="366">
                  <c:v>665.27532087053567</c:v>
                </c:pt>
                <c:pt idx="367">
                  <c:v>664.04299490792414</c:v>
                </c:pt>
                <c:pt idx="368">
                  <c:v>663.66694859095981</c:v>
                </c:pt>
                <c:pt idx="369">
                  <c:v>662.63756452287942</c:v>
                </c:pt>
                <c:pt idx="370">
                  <c:v>661.90740966796875</c:v>
                </c:pt>
                <c:pt idx="371">
                  <c:v>661.55308314732144</c:v>
                </c:pt>
                <c:pt idx="372">
                  <c:v>661.85492815290183</c:v>
                </c:pt>
                <c:pt idx="373">
                  <c:v>662.37590680803567</c:v>
                </c:pt>
                <c:pt idx="374">
                  <c:v>662.37493896484375</c:v>
                </c:pt>
                <c:pt idx="375">
                  <c:v>662.13051932198664</c:v>
                </c:pt>
                <c:pt idx="376">
                  <c:v>661.06038992745539</c:v>
                </c:pt>
                <c:pt idx="377">
                  <c:v>659.29546247209817</c:v>
                </c:pt>
                <c:pt idx="378">
                  <c:v>656.22127859933039</c:v>
                </c:pt>
                <c:pt idx="379">
                  <c:v>651.05024937220981</c:v>
                </c:pt>
                <c:pt idx="380">
                  <c:v>646.03288922991067</c:v>
                </c:pt>
                <c:pt idx="381">
                  <c:v>640.91949462890625</c:v>
                </c:pt>
                <c:pt idx="382">
                  <c:v>635.38649204799106</c:v>
                </c:pt>
                <c:pt idx="383">
                  <c:v>630.04818289620539</c:v>
                </c:pt>
                <c:pt idx="384">
                  <c:v>624.57183837890625</c:v>
                </c:pt>
                <c:pt idx="385">
                  <c:v>619.11764962332586</c:v>
                </c:pt>
                <c:pt idx="386">
                  <c:v>614.45084926060269</c:v>
                </c:pt>
                <c:pt idx="387">
                  <c:v>609.04461669921875</c:v>
                </c:pt>
                <c:pt idx="388">
                  <c:v>603.7415771484375</c:v>
                </c:pt>
                <c:pt idx="389">
                  <c:v>598.34892054966519</c:v>
                </c:pt>
                <c:pt idx="390">
                  <c:v>592.96567208426336</c:v>
                </c:pt>
                <c:pt idx="391">
                  <c:v>579.80851527622769</c:v>
                </c:pt>
                <c:pt idx="392">
                  <c:v>574.91358293805808</c:v>
                </c:pt>
                <c:pt idx="393">
                  <c:v>570.05119977678567</c:v>
                </c:pt>
                <c:pt idx="394">
                  <c:v>564.37009974888394</c:v>
                </c:pt>
                <c:pt idx="395">
                  <c:v>560.98055594308039</c:v>
                </c:pt>
                <c:pt idx="396">
                  <c:v>558.714599609375</c:v>
                </c:pt>
                <c:pt idx="397">
                  <c:v>557.47013636997769</c:v>
                </c:pt>
                <c:pt idx="398">
                  <c:v>563.78249686104914</c:v>
                </c:pt>
                <c:pt idx="399">
                  <c:v>561.80474853515625</c:v>
                </c:pt>
                <c:pt idx="400">
                  <c:v>559.36927141462058</c:v>
                </c:pt>
                <c:pt idx="401">
                  <c:v>558.47246442522317</c:v>
                </c:pt>
                <c:pt idx="402">
                  <c:v>555.72789655412942</c:v>
                </c:pt>
                <c:pt idx="403">
                  <c:v>551.47370256696433</c:v>
                </c:pt>
                <c:pt idx="404">
                  <c:v>546.48851667131692</c:v>
                </c:pt>
                <c:pt idx="405">
                  <c:v>542.00090680803567</c:v>
                </c:pt>
                <c:pt idx="406">
                  <c:v>538.27643694196433</c:v>
                </c:pt>
                <c:pt idx="407">
                  <c:v>535.80736432756692</c:v>
                </c:pt>
                <c:pt idx="408">
                  <c:v>534.22950962611606</c:v>
                </c:pt>
                <c:pt idx="409">
                  <c:v>533.98283168247769</c:v>
                </c:pt>
                <c:pt idx="410">
                  <c:v>535.64094761439731</c:v>
                </c:pt>
                <c:pt idx="411">
                  <c:v>537.71282087053567</c:v>
                </c:pt>
                <c:pt idx="412">
                  <c:v>540.69569614955356</c:v>
                </c:pt>
                <c:pt idx="413">
                  <c:v>544.24775913783481</c:v>
                </c:pt>
                <c:pt idx="414">
                  <c:v>548.24632045200894</c:v>
                </c:pt>
                <c:pt idx="415">
                  <c:v>552.55166190011164</c:v>
                </c:pt>
                <c:pt idx="416">
                  <c:v>557.18295724051336</c:v>
                </c:pt>
                <c:pt idx="417">
                  <c:v>561.16609409877231</c:v>
                </c:pt>
                <c:pt idx="418">
                  <c:v>564.85406494140625</c:v>
                </c:pt>
                <c:pt idx="419">
                  <c:v>568.04252406529019</c:v>
                </c:pt>
                <c:pt idx="420">
                  <c:v>570.99090576171875</c:v>
                </c:pt>
                <c:pt idx="421">
                  <c:v>573.45331682477683</c:v>
                </c:pt>
                <c:pt idx="422">
                  <c:v>574.71846226283481</c:v>
                </c:pt>
                <c:pt idx="423">
                  <c:v>575.66101946149558</c:v>
                </c:pt>
                <c:pt idx="424">
                  <c:v>576.02210344587058</c:v>
                </c:pt>
                <c:pt idx="425">
                  <c:v>577.97518484933039</c:v>
                </c:pt>
                <c:pt idx="426">
                  <c:v>580.88711983816961</c:v>
                </c:pt>
                <c:pt idx="427">
                  <c:v>584.15838623046875</c:v>
                </c:pt>
                <c:pt idx="428">
                  <c:v>588.18780517578125</c:v>
                </c:pt>
                <c:pt idx="429">
                  <c:v>592.99744524274558</c:v>
                </c:pt>
                <c:pt idx="430">
                  <c:v>596.60476248604914</c:v>
                </c:pt>
                <c:pt idx="431">
                  <c:v>599.42242431640625</c:v>
                </c:pt>
                <c:pt idx="432">
                  <c:v>600.55363246372769</c:v>
                </c:pt>
                <c:pt idx="433">
                  <c:v>598.09327043805808</c:v>
                </c:pt>
                <c:pt idx="434">
                  <c:v>595.83626883370539</c:v>
                </c:pt>
                <c:pt idx="435">
                  <c:v>592.14365931919644</c:v>
                </c:pt>
                <c:pt idx="436">
                  <c:v>587.26887730189731</c:v>
                </c:pt>
                <c:pt idx="437">
                  <c:v>582.31504603794644</c:v>
                </c:pt>
                <c:pt idx="438">
                  <c:v>579.39171491350442</c:v>
                </c:pt>
                <c:pt idx="439">
                  <c:v>575.03693498883933</c:v>
                </c:pt>
                <c:pt idx="440">
                  <c:v>572.62275913783481</c:v>
                </c:pt>
                <c:pt idx="441">
                  <c:v>568.50303431919644</c:v>
                </c:pt>
                <c:pt idx="442">
                  <c:v>564.47773960658481</c:v>
                </c:pt>
                <c:pt idx="443">
                  <c:v>560.33722795758933</c:v>
                </c:pt>
                <c:pt idx="444">
                  <c:v>556.39799281529019</c:v>
                </c:pt>
                <c:pt idx="445">
                  <c:v>551.35367257254461</c:v>
                </c:pt>
                <c:pt idx="446">
                  <c:v>548.08726283482144</c:v>
                </c:pt>
                <c:pt idx="447">
                  <c:v>545.11642892020086</c:v>
                </c:pt>
                <c:pt idx="448">
                  <c:v>542.00932965959817</c:v>
                </c:pt>
                <c:pt idx="449">
                  <c:v>538.46734619140625</c:v>
                </c:pt>
                <c:pt idx="450">
                  <c:v>535.017333984375</c:v>
                </c:pt>
                <c:pt idx="451">
                  <c:v>531.02614920479914</c:v>
                </c:pt>
                <c:pt idx="452">
                  <c:v>526.63173130580356</c:v>
                </c:pt>
                <c:pt idx="453">
                  <c:v>521.52994646344871</c:v>
                </c:pt>
                <c:pt idx="454">
                  <c:v>515.77340262276789</c:v>
                </c:pt>
                <c:pt idx="455">
                  <c:v>510.62581961495533</c:v>
                </c:pt>
                <c:pt idx="456">
                  <c:v>505.47501046316967</c:v>
                </c:pt>
                <c:pt idx="457">
                  <c:v>500.44663783482144</c:v>
                </c:pt>
                <c:pt idx="458">
                  <c:v>494.83794730050221</c:v>
                </c:pt>
                <c:pt idx="459">
                  <c:v>489.9017551967076</c:v>
                </c:pt>
                <c:pt idx="460">
                  <c:v>485.29659598214283</c:v>
                </c:pt>
                <c:pt idx="461">
                  <c:v>481.34878104073658</c:v>
                </c:pt>
                <c:pt idx="462">
                  <c:v>477.93143136160717</c:v>
                </c:pt>
                <c:pt idx="463">
                  <c:v>476.40583583286832</c:v>
                </c:pt>
                <c:pt idx="464">
                  <c:v>475.8806370326451</c:v>
                </c:pt>
                <c:pt idx="465">
                  <c:v>476.44204275948658</c:v>
                </c:pt>
                <c:pt idx="466">
                  <c:v>476.14317975725447</c:v>
                </c:pt>
                <c:pt idx="467">
                  <c:v>475.61280604771207</c:v>
                </c:pt>
                <c:pt idx="468">
                  <c:v>474.89572143554688</c:v>
                </c:pt>
                <c:pt idx="469">
                  <c:v>473.36796787806918</c:v>
                </c:pt>
                <c:pt idx="470">
                  <c:v>469.30770874023438</c:v>
                </c:pt>
                <c:pt idx="471">
                  <c:v>464.02559552873885</c:v>
                </c:pt>
                <c:pt idx="472">
                  <c:v>459.71675763811385</c:v>
                </c:pt>
                <c:pt idx="473">
                  <c:v>456.92910330636158</c:v>
                </c:pt>
                <c:pt idx="474">
                  <c:v>454.80626133510043</c:v>
                </c:pt>
                <c:pt idx="475">
                  <c:v>452.64790998186385</c:v>
                </c:pt>
                <c:pt idx="476">
                  <c:v>451.1633518763951</c:v>
                </c:pt>
                <c:pt idx="477">
                  <c:v>451.38776942661832</c:v>
                </c:pt>
                <c:pt idx="478">
                  <c:v>452.92650059291293</c:v>
                </c:pt>
                <c:pt idx="479">
                  <c:v>454.40791538783481</c:v>
                </c:pt>
                <c:pt idx="480">
                  <c:v>455.76310947963168</c:v>
                </c:pt>
                <c:pt idx="481">
                  <c:v>457.7878199986049</c:v>
                </c:pt>
                <c:pt idx="482">
                  <c:v>460.83307320731029</c:v>
                </c:pt>
                <c:pt idx="483">
                  <c:v>464.63279506138394</c:v>
                </c:pt>
                <c:pt idx="484">
                  <c:v>468.7750026157924</c:v>
                </c:pt>
                <c:pt idx="485">
                  <c:v>472.93154471261158</c:v>
                </c:pt>
                <c:pt idx="486">
                  <c:v>477.05973161969865</c:v>
                </c:pt>
                <c:pt idx="487">
                  <c:v>481.10295758928572</c:v>
                </c:pt>
                <c:pt idx="488">
                  <c:v>484.7834690638951</c:v>
                </c:pt>
                <c:pt idx="489">
                  <c:v>488.50255039760043</c:v>
                </c:pt>
                <c:pt idx="490">
                  <c:v>491.95184762137279</c:v>
                </c:pt>
                <c:pt idx="491">
                  <c:v>495.16478620256697</c:v>
                </c:pt>
                <c:pt idx="492">
                  <c:v>497.31478881835938</c:v>
                </c:pt>
                <c:pt idx="493">
                  <c:v>498.332275390625</c:v>
                </c:pt>
                <c:pt idx="494">
                  <c:v>498.30848039899553</c:v>
                </c:pt>
                <c:pt idx="495">
                  <c:v>497.4537135532924</c:v>
                </c:pt>
                <c:pt idx="496">
                  <c:v>495.37439400809154</c:v>
                </c:pt>
                <c:pt idx="497">
                  <c:v>492.05133928571428</c:v>
                </c:pt>
                <c:pt idx="498">
                  <c:v>487.72318812779019</c:v>
                </c:pt>
                <c:pt idx="499">
                  <c:v>483.38363211495533</c:v>
                </c:pt>
                <c:pt idx="500">
                  <c:v>479.29284232003346</c:v>
                </c:pt>
                <c:pt idx="501">
                  <c:v>475.13566371372769</c:v>
                </c:pt>
                <c:pt idx="502">
                  <c:v>470.98595755440846</c:v>
                </c:pt>
                <c:pt idx="503">
                  <c:v>466.76734706333707</c:v>
                </c:pt>
                <c:pt idx="504">
                  <c:v>463.26463535853793</c:v>
                </c:pt>
                <c:pt idx="505">
                  <c:v>459.61564854213168</c:v>
                </c:pt>
                <c:pt idx="506">
                  <c:v>456.37484741210938</c:v>
                </c:pt>
                <c:pt idx="507">
                  <c:v>452.61606270926342</c:v>
                </c:pt>
                <c:pt idx="508">
                  <c:v>448.81013270786832</c:v>
                </c:pt>
                <c:pt idx="509">
                  <c:v>444.4977809361049</c:v>
                </c:pt>
                <c:pt idx="510">
                  <c:v>440.7880859375</c:v>
                </c:pt>
                <c:pt idx="511">
                  <c:v>436.50030953543529</c:v>
                </c:pt>
                <c:pt idx="512">
                  <c:v>432.57709176199779</c:v>
                </c:pt>
                <c:pt idx="513">
                  <c:v>428.38241141183033</c:v>
                </c:pt>
                <c:pt idx="514">
                  <c:v>424.8360595703125</c:v>
                </c:pt>
                <c:pt idx="515">
                  <c:v>421.59312656947543</c:v>
                </c:pt>
                <c:pt idx="516">
                  <c:v>419.03187343052457</c:v>
                </c:pt>
                <c:pt idx="517">
                  <c:v>416.99315098353793</c:v>
                </c:pt>
                <c:pt idx="518">
                  <c:v>415.62072317940846</c:v>
                </c:pt>
                <c:pt idx="519">
                  <c:v>415.40614100864957</c:v>
                </c:pt>
                <c:pt idx="520">
                  <c:v>415.7927464076451</c:v>
                </c:pt>
                <c:pt idx="521">
                  <c:v>416.56633649553572</c:v>
                </c:pt>
                <c:pt idx="522">
                  <c:v>418.01896449497769</c:v>
                </c:pt>
                <c:pt idx="523">
                  <c:v>420.04266793387279</c:v>
                </c:pt>
                <c:pt idx="524">
                  <c:v>422.01017107282365</c:v>
                </c:pt>
                <c:pt idx="525">
                  <c:v>423.91253662109375</c:v>
                </c:pt>
                <c:pt idx="526">
                  <c:v>425.00657871791293</c:v>
                </c:pt>
                <c:pt idx="527">
                  <c:v>424.77860804966519</c:v>
                </c:pt>
                <c:pt idx="528">
                  <c:v>424.08972603934154</c:v>
                </c:pt>
                <c:pt idx="529">
                  <c:v>423.25951276506697</c:v>
                </c:pt>
                <c:pt idx="530">
                  <c:v>422.53231811523438</c:v>
                </c:pt>
                <c:pt idx="531">
                  <c:v>421.67585972377231</c:v>
                </c:pt>
                <c:pt idx="532">
                  <c:v>420.11591012137279</c:v>
                </c:pt>
                <c:pt idx="533">
                  <c:v>416.47494506835938</c:v>
                </c:pt>
                <c:pt idx="534">
                  <c:v>415.66949462890625</c:v>
                </c:pt>
                <c:pt idx="535">
                  <c:v>414.96664864676342</c:v>
                </c:pt>
                <c:pt idx="536">
                  <c:v>413.89117867606029</c:v>
                </c:pt>
                <c:pt idx="537">
                  <c:v>412.44425310407365</c:v>
                </c:pt>
                <c:pt idx="538">
                  <c:v>411.12500871930803</c:v>
                </c:pt>
                <c:pt idx="539">
                  <c:v>410.31358119419644</c:v>
                </c:pt>
                <c:pt idx="540">
                  <c:v>411.11115373883928</c:v>
                </c:pt>
                <c:pt idx="541">
                  <c:v>408.87155587332592</c:v>
                </c:pt>
                <c:pt idx="542">
                  <c:v>407.23303658621654</c:v>
                </c:pt>
                <c:pt idx="543">
                  <c:v>405.61102730887279</c:v>
                </c:pt>
                <c:pt idx="544">
                  <c:v>403.14767892020092</c:v>
                </c:pt>
                <c:pt idx="545">
                  <c:v>400.64756992885043</c:v>
                </c:pt>
                <c:pt idx="546">
                  <c:v>397.72303553989957</c:v>
                </c:pt>
                <c:pt idx="547">
                  <c:v>395.33884974888394</c:v>
                </c:pt>
                <c:pt idx="548">
                  <c:v>394.18807983398438</c:v>
                </c:pt>
                <c:pt idx="549">
                  <c:v>392.11701311383928</c:v>
                </c:pt>
                <c:pt idx="550">
                  <c:v>390.66031755719865</c:v>
                </c:pt>
                <c:pt idx="551">
                  <c:v>390.68309238978793</c:v>
                </c:pt>
                <c:pt idx="552">
                  <c:v>391.00743321010043</c:v>
                </c:pt>
                <c:pt idx="553">
                  <c:v>392.71324811662947</c:v>
                </c:pt>
                <c:pt idx="554">
                  <c:v>394.98393031529019</c:v>
                </c:pt>
                <c:pt idx="555">
                  <c:v>397.82720947265625</c:v>
                </c:pt>
                <c:pt idx="556">
                  <c:v>401.64826311383928</c:v>
                </c:pt>
                <c:pt idx="557">
                  <c:v>405.28444998604908</c:v>
                </c:pt>
                <c:pt idx="558">
                  <c:v>407.96404157366072</c:v>
                </c:pt>
                <c:pt idx="559">
                  <c:v>409.48110525948658</c:v>
                </c:pt>
                <c:pt idx="560">
                  <c:v>409.87881905691967</c:v>
                </c:pt>
                <c:pt idx="561">
                  <c:v>409.69326782226562</c:v>
                </c:pt>
                <c:pt idx="562">
                  <c:v>409.04919869559154</c:v>
                </c:pt>
                <c:pt idx="563">
                  <c:v>408.14140537806918</c:v>
                </c:pt>
                <c:pt idx="564">
                  <c:v>407.41903250558033</c:v>
                </c:pt>
                <c:pt idx="565">
                  <c:v>407.0707005092076</c:v>
                </c:pt>
                <c:pt idx="566">
                  <c:v>406.99519130161832</c:v>
                </c:pt>
                <c:pt idx="567">
                  <c:v>406.62378365652904</c:v>
                </c:pt>
                <c:pt idx="568">
                  <c:v>405.77934483119418</c:v>
                </c:pt>
                <c:pt idx="569">
                  <c:v>404.06813267299106</c:v>
                </c:pt>
                <c:pt idx="570">
                  <c:v>401.62105015345981</c:v>
                </c:pt>
                <c:pt idx="571">
                  <c:v>399.06861223493303</c:v>
                </c:pt>
                <c:pt idx="572">
                  <c:v>396.94139317103793</c:v>
                </c:pt>
                <c:pt idx="573">
                  <c:v>395.41199602399553</c:v>
                </c:pt>
                <c:pt idx="574">
                  <c:v>394.09475272042408</c:v>
                </c:pt>
                <c:pt idx="575">
                  <c:v>392.98869977678572</c:v>
                </c:pt>
                <c:pt idx="576">
                  <c:v>393.13923863002231</c:v>
                </c:pt>
                <c:pt idx="577">
                  <c:v>394.23328508649553</c:v>
                </c:pt>
                <c:pt idx="578">
                  <c:v>395.53915841238842</c:v>
                </c:pt>
                <c:pt idx="579">
                  <c:v>396.80875069754467</c:v>
                </c:pt>
                <c:pt idx="580">
                  <c:v>397.95530482700894</c:v>
                </c:pt>
                <c:pt idx="581">
                  <c:v>399.80595615931918</c:v>
                </c:pt>
                <c:pt idx="582">
                  <c:v>402.37340872628346</c:v>
                </c:pt>
                <c:pt idx="583">
                  <c:v>404.37172154017856</c:v>
                </c:pt>
                <c:pt idx="584">
                  <c:v>405.55681501116072</c:v>
                </c:pt>
                <c:pt idx="585">
                  <c:v>406.15651157924106</c:v>
                </c:pt>
                <c:pt idx="586">
                  <c:v>406.15125383649553</c:v>
                </c:pt>
                <c:pt idx="587">
                  <c:v>405.84682791573658</c:v>
                </c:pt>
                <c:pt idx="588">
                  <c:v>404.30918666294644</c:v>
                </c:pt>
                <c:pt idx="589">
                  <c:v>402.78404017857144</c:v>
                </c:pt>
                <c:pt idx="590">
                  <c:v>401.27311924525668</c:v>
                </c:pt>
                <c:pt idx="591">
                  <c:v>399.66055297851562</c:v>
                </c:pt>
                <c:pt idx="592">
                  <c:v>397.42854091099332</c:v>
                </c:pt>
                <c:pt idx="593">
                  <c:v>394.52215140206471</c:v>
                </c:pt>
                <c:pt idx="594">
                  <c:v>391.54197910853793</c:v>
                </c:pt>
                <c:pt idx="595">
                  <c:v>388.62285940987721</c:v>
                </c:pt>
                <c:pt idx="596">
                  <c:v>384.86632428850447</c:v>
                </c:pt>
                <c:pt idx="597">
                  <c:v>381.57939801897322</c:v>
                </c:pt>
                <c:pt idx="598">
                  <c:v>379.50028773716519</c:v>
                </c:pt>
                <c:pt idx="599">
                  <c:v>378.44922746930803</c:v>
                </c:pt>
                <c:pt idx="600">
                  <c:v>377.79525320870533</c:v>
                </c:pt>
                <c:pt idx="601">
                  <c:v>377.49112374441967</c:v>
                </c:pt>
                <c:pt idx="602">
                  <c:v>378.10164969308033</c:v>
                </c:pt>
                <c:pt idx="603">
                  <c:v>378.67526681082592</c:v>
                </c:pt>
                <c:pt idx="604">
                  <c:v>378.36673845563615</c:v>
                </c:pt>
                <c:pt idx="605">
                  <c:v>377.28569684709822</c:v>
                </c:pt>
                <c:pt idx="606">
                  <c:v>375.91237095424106</c:v>
                </c:pt>
                <c:pt idx="607">
                  <c:v>374.736328125</c:v>
                </c:pt>
                <c:pt idx="608">
                  <c:v>373.21796962193082</c:v>
                </c:pt>
                <c:pt idx="609">
                  <c:v>371.35897391183033</c:v>
                </c:pt>
                <c:pt idx="610">
                  <c:v>370.21616036551342</c:v>
                </c:pt>
                <c:pt idx="611">
                  <c:v>369.82074846540178</c:v>
                </c:pt>
                <c:pt idx="612">
                  <c:v>370.06735665457592</c:v>
                </c:pt>
                <c:pt idx="613">
                  <c:v>370.94562639508928</c:v>
                </c:pt>
                <c:pt idx="614">
                  <c:v>371.98284912109375</c:v>
                </c:pt>
                <c:pt idx="615">
                  <c:v>372.80002267020092</c:v>
                </c:pt>
                <c:pt idx="616">
                  <c:v>373.45496477399553</c:v>
                </c:pt>
                <c:pt idx="617">
                  <c:v>373.43014090401783</c:v>
                </c:pt>
                <c:pt idx="618">
                  <c:v>372.57177734375</c:v>
                </c:pt>
                <c:pt idx="619">
                  <c:v>370.6763698032924</c:v>
                </c:pt>
                <c:pt idx="620">
                  <c:v>368.0841282435826</c:v>
                </c:pt>
                <c:pt idx="621">
                  <c:v>365.36744035993303</c:v>
                </c:pt>
                <c:pt idx="622">
                  <c:v>363.19105747767856</c:v>
                </c:pt>
                <c:pt idx="623">
                  <c:v>361.45201764787947</c:v>
                </c:pt>
                <c:pt idx="624">
                  <c:v>359.78590611049106</c:v>
                </c:pt>
                <c:pt idx="625">
                  <c:v>358.77800641741072</c:v>
                </c:pt>
                <c:pt idx="626">
                  <c:v>358.26959664481029</c:v>
                </c:pt>
                <c:pt idx="627">
                  <c:v>357.90832083565846</c:v>
                </c:pt>
                <c:pt idx="628">
                  <c:v>358.25104195731029</c:v>
                </c:pt>
                <c:pt idx="629">
                  <c:v>359.40117100306918</c:v>
                </c:pt>
                <c:pt idx="630">
                  <c:v>361.0774143763951</c:v>
                </c:pt>
                <c:pt idx="631">
                  <c:v>364.14202444893971</c:v>
                </c:pt>
                <c:pt idx="632">
                  <c:v>367.72279139927457</c:v>
                </c:pt>
                <c:pt idx="633">
                  <c:v>371.90092686244418</c:v>
                </c:pt>
                <c:pt idx="634">
                  <c:v>376.82247488839283</c:v>
                </c:pt>
                <c:pt idx="635">
                  <c:v>381.88432965959822</c:v>
                </c:pt>
                <c:pt idx="636">
                  <c:v>386.46867588588168</c:v>
                </c:pt>
                <c:pt idx="637">
                  <c:v>390.9772731236049</c:v>
                </c:pt>
                <c:pt idx="638">
                  <c:v>394.86826869419644</c:v>
                </c:pt>
                <c:pt idx="639">
                  <c:v>398.32901000976562</c:v>
                </c:pt>
                <c:pt idx="640">
                  <c:v>401.03226579938615</c:v>
                </c:pt>
                <c:pt idx="641">
                  <c:v>402.27349417550221</c:v>
                </c:pt>
                <c:pt idx="642">
                  <c:v>402.24226161411832</c:v>
                </c:pt>
                <c:pt idx="643">
                  <c:v>401.44852992466519</c:v>
                </c:pt>
                <c:pt idx="644">
                  <c:v>399.786376953125</c:v>
                </c:pt>
                <c:pt idx="645">
                  <c:v>397.65581839425221</c:v>
                </c:pt>
                <c:pt idx="646">
                  <c:v>394.6040257045201</c:v>
                </c:pt>
                <c:pt idx="647">
                  <c:v>392.22891235351562</c:v>
                </c:pt>
                <c:pt idx="648">
                  <c:v>390.74135044642856</c:v>
                </c:pt>
                <c:pt idx="649">
                  <c:v>390.33527919224332</c:v>
                </c:pt>
                <c:pt idx="650">
                  <c:v>390.8089381626674</c:v>
                </c:pt>
                <c:pt idx="651">
                  <c:v>391.44168090820312</c:v>
                </c:pt>
                <c:pt idx="652">
                  <c:v>391.69237409319197</c:v>
                </c:pt>
                <c:pt idx="653">
                  <c:v>392.11624145507812</c:v>
                </c:pt>
                <c:pt idx="654">
                  <c:v>391.83638218470981</c:v>
                </c:pt>
                <c:pt idx="655">
                  <c:v>391.56021554129467</c:v>
                </c:pt>
                <c:pt idx="656">
                  <c:v>390.66897583007812</c:v>
                </c:pt>
                <c:pt idx="657">
                  <c:v>388.52869524274553</c:v>
                </c:pt>
                <c:pt idx="658">
                  <c:v>385.94970267159596</c:v>
                </c:pt>
                <c:pt idx="659">
                  <c:v>383.28622436523438</c:v>
                </c:pt>
                <c:pt idx="660">
                  <c:v>380.74080113002231</c:v>
                </c:pt>
                <c:pt idx="661">
                  <c:v>378.13638305664062</c:v>
                </c:pt>
                <c:pt idx="662">
                  <c:v>375.71770368303572</c:v>
                </c:pt>
                <c:pt idx="663">
                  <c:v>373.95735386439731</c:v>
                </c:pt>
                <c:pt idx="664">
                  <c:v>373.11217389787947</c:v>
                </c:pt>
                <c:pt idx="665">
                  <c:v>372.51057216099332</c:v>
                </c:pt>
                <c:pt idx="666">
                  <c:v>372.25261579241072</c:v>
                </c:pt>
                <c:pt idx="667">
                  <c:v>372.28097098214283</c:v>
                </c:pt>
                <c:pt idx="668">
                  <c:v>372.07707868303572</c:v>
                </c:pt>
                <c:pt idx="669">
                  <c:v>370.8073512486049</c:v>
                </c:pt>
                <c:pt idx="670">
                  <c:v>368.54547991071428</c:v>
                </c:pt>
                <c:pt idx="671">
                  <c:v>365.30290004185269</c:v>
                </c:pt>
                <c:pt idx="672">
                  <c:v>361.7142333984375</c:v>
                </c:pt>
                <c:pt idx="673">
                  <c:v>357.78601946149553</c:v>
                </c:pt>
                <c:pt idx="674">
                  <c:v>353.72525460379467</c:v>
                </c:pt>
                <c:pt idx="675">
                  <c:v>349.58502633231029</c:v>
                </c:pt>
                <c:pt idx="676">
                  <c:v>345.56082589285717</c:v>
                </c:pt>
                <c:pt idx="677">
                  <c:v>341.39592197963168</c:v>
                </c:pt>
                <c:pt idx="678">
                  <c:v>336.96835327148438</c:v>
                </c:pt>
                <c:pt idx="679">
                  <c:v>331.84443010602678</c:v>
                </c:pt>
                <c:pt idx="680">
                  <c:v>327.49563162667408</c:v>
                </c:pt>
                <c:pt idx="681">
                  <c:v>322.79153878348217</c:v>
                </c:pt>
                <c:pt idx="682">
                  <c:v>317.81404767717635</c:v>
                </c:pt>
                <c:pt idx="683">
                  <c:v>312.9700709751674</c:v>
                </c:pt>
                <c:pt idx="684">
                  <c:v>308.85390799386158</c:v>
                </c:pt>
                <c:pt idx="685">
                  <c:v>305.73298427036832</c:v>
                </c:pt>
                <c:pt idx="686">
                  <c:v>304.34967041015625</c:v>
                </c:pt>
                <c:pt idx="687">
                  <c:v>303.44975934709822</c:v>
                </c:pt>
                <c:pt idx="688">
                  <c:v>304.05877685546875</c:v>
                </c:pt>
                <c:pt idx="689">
                  <c:v>306.35731288364957</c:v>
                </c:pt>
                <c:pt idx="690">
                  <c:v>309.63261195591519</c:v>
                </c:pt>
                <c:pt idx="691">
                  <c:v>313.62307303292408</c:v>
                </c:pt>
                <c:pt idx="692">
                  <c:v>318.31501988002231</c:v>
                </c:pt>
                <c:pt idx="693">
                  <c:v>322.86844308035717</c:v>
                </c:pt>
                <c:pt idx="694">
                  <c:v>328.15672956194197</c:v>
                </c:pt>
                <c:pt idx="695">
                  <c:v>332.43872942243303</c:v>
                </c:pt>
                <c:pt idx="696">
                  <c:v>337.3201904296875</c:v>
                </c:pt>
                <c:pt idx="697">
                  <c:v>341.96993582589283</c:v>
                </c:pt>
                <c:pt idx="698">
                  <c:v>346.8327854701451</c:v>
                </c:pt>
                <c:pt idx="699">
                  <c:v>351.95223127092635</c:v>
                </c:pt>
                <c:pt idx="700">
                  <c:v>357.80538940429688</c:v>
                </c:pt>
                <c:pt idx="701">
                  <c:v>362.88883754185269</c:v>
                </c:pt>
                <c:pt idx="702">
                  <c:v>368.10948835100447</c:v>
                </c:pt>
                <c:pt idx="703">
                  <c:v>372.96220179966519</c:v>
                </c:pt>
                <c:pt idx="704">
                  <c:v>377.04649135044644</c:v>
                </c:pt>
                <c:pt idx="705">
                  <c:v>381.63463919503346</c:v>
                </c:pt>
                <c:pt idx="706">
                  <c:v>385.38651820591519</c:v>
                </c:pt>
                <c:pt idx="707">
                  <c:v>389.93299647739957</c:v>
                </c:pt>
                <c:pt idx="708">
                  <c:v>394.62589372907365</c:v>
                </c:pt>
                <c:pt idx="709">
                  <c:v>399.70281110491072</c:v>
                </c:pt>
                <c:pt idx="710">
                  <c:v>405.17712838309154</c:v>
                </c:pt>
                <c:pt idx="711">
                  <c:v>411.61640712193082</c:v>
                </c:pt>
                <c:pt idx="712">
                  <c:v>418.05412510463168</c:v>
                </c:pt>
                <c:pt idx="713">
                  <c:v>423.67364937918529</c:v>
                </c:pt>
                <c:pt idx="714">
                  <c:v>428.07421875</c:v>
                </c:pt>
                <c:pt idx="715">
                  <c:v>433.2979518345424</c:v>
                </c:pt>
                <c:pt idx="716">
                  <c:v>437.85981968470981</c:v>
                </c:pt>
                <c:pt idx="717">
                  <c:v>441.63468715122769</c:v>
                </c:pt>
                <c:pt idx="718">
                  <c:v>446.14732578822543</c:v>
                </c:pt>
                <c:pt idx="719">
                  <c:v>449.88137817382812</c:v>
                </c:pt>
                <c:pt idx="720">
                  <c:v>454.67624337332592</c:v>
                </c:pt>
                <c:pt idx="721">
                  <c:v>459.52764456612721</c:v>
                </c:pt>
                <c:pt idx="722">
                  <c:v>464.00823974609375</c:v>
                </c:pt>
                <c:pt idx="723">
                  <c:v>469.89268275669644</c:v>
                </c:pt>
                <c:pt idx="724">
                  <c:v>475.80265154157365</c:v>
                </c:pt>
                <c:pt idx="725">
                  <c:v>480.88194492885043</c:v>
                </c:pt>
                <c:pt idx="726">
                  <c:v>485.41172572544644</c:v>
                </c:pt>
                <c:pt idx="727">
                  <c:v>489.40243094308033</c:v>
                </c:pt>
                <c:pt idx="728">
                  <c:v>489.68559483119418</c:v>
                </c:pt>
                <c:pt idx="729">
                  <c:v>491.75434657505582</c:v>
                </c:pt>
                <c:pt idx="730">
                  <c:v>492.87339564732144</c:v>
                </c:pt>
                <c:pt idx="731">
                  <c:v>493.25096348353793</c:v>
                </c:pt>
                <c:pt idx="732">
                  <c:v>493.39754377092635</c:v>
                </c:pt>
                <c:pt idx="733">
                  <c:v>493.63516235351562</c:v>
                </c:pt>
                <c:pt idx="734">
                  <c:v>494.06668526785717</c:v>
                </c:pt>
                <c:pt idx="735">
                  <c:v>497.54805646623885</c:v>
                </c:pt>
                <c:pt idx="736">
                  <c:v>497.76851109095981</c:v>
                </c:pt>
                <c:pt idx="737">
                  <c:v>497.66703142438615</c:v>
                </c:pt>
                <c:pt idx="738">
                  <c:v>497.8492431640625</c:v>
                </c:pt>
                <c:pt idx="739">
                  <c:v>498.34490966796875</c:v>
                </c:pt>
                <c:pt idx="740">
                  <c:v>498.88383701869418</c:v>
                </c:pt>
                <c:pt idx="741">
                  <c:v>499.08709716796875</c:v>
                </c:pt>
                <c:pt idx="742">
                  <c:v>498.7403782435826</c:v>
                </c:pt>
                <c:pt idx="743">
                  <c:v>497.77224295479908</c:v>
                </c:pt>
                <c:pt idx="744">
                  <c:v>495.97906494140625</c:v>
                </c:pt>
                <c:pt idx="745">
                  <c:v>494.09797450474332</c:v>
                </c:pt>
                <c:pt idx="746">
                  <c:v>491.79939923967635</c:v>
                </c:pt>
                <c:pt idx="747">
                  <c:v>489.38984898158481</c:v>
                </c:pt>
                <c:pt idx="748">
                  <c:v>487.33360508510043</c:v>
                </c:pt>
                <c:pt idx="749">
                  <c:v>485.43609619140625</c:v>
                </c:pt>
                <c:pt idx="750">
                  <c:v>483.6238010951451</c:v>
                </c:pt>
                <c:pt idx="751">
                  <c:v>482.2165309361049</c:v>
                </c:pt>
                <c:pt idx="752">
                  <c:v>480.79056222098217</c:v>
                </c:pt>
                <c:pt idx="753">
                  <c:v>479.28215680803572</c:v>
                </c:pt>
                <c:pt idx="754">
                  <c:v>477.59885951450894</c:v>
                </c:pt>
                <c:pt idx="755">
                  <c:v>476.12851388113842</c:v>
                </c:pt>
                <c:pt idx="756">
                  <c:v>475.18502371651783</c:v>
                </c:pt>
                <c:pt idx="757">
                  <c:v>474.99278041294644</c:v>
                </c:pt>
                <c:pt idx="758">
                  <c:v>475.38365391322543</c:v>
                </c:pt>
                <c:pt idx="759">
                  <c:v>475.52025931222096</c:v>
                </c:pt>
                <c:pt idx="760">
                  <c:v>475.58183070591519</c:v>
                </c:pt>
                <c:pt idx="761">
                  <c:v>475.63269478934154</c:v>
                </c:pt>
                <c:pt idx="762">
                  <c:v>475.99890572684154</c:v>
                </c:pt>
                <c:pt idx="763">
                  <c:v>477.23014613560269</c:v>
                </c:pt>
                <c:pt idx="764">
                  <c:v>479.16456821986606</c:v>
                </c:pt>
                <c:pt idx="765">
                  <c:v>481.72738211495533</c:v>
                </c:pt>
                <c:pt idx="766">
                  <c:v>484.52643258231029</c:v>
                </c:pt>
                <c:pt idx="767">
                  <c:v>486.95617239815846</c:v>
                </c:pt>
                <c:pt idx="768">
                  <c:v>488.81069946289062</c:v>
                </c:pt>
                <c:pt idx="769">
                  <c:v>489.44774518694197</c:v>
                </c:pt>
                <c:pt idx="770">
                  <c:v>488.7008274623326</c:v>
                </c:pt>
                <c:pt idx="771">
                  <c:v>486.59801810128346</c:v>
                </c:pt>
                <c:pt idx="772">
                  <c:v>483.13327026367188</c:v>
                </c:pt>
                <c:pt idx="773">
                  <c:v>478.71035330636158</c:v>
                </c:pt>
                <c:pt idx="774">
                  <c:v>474.00989205496654</c:v>
                </c:pt>
                <c:pt idx="775">
                  <c:v>469.21401541573658</c:v>
                </c:pt>
                <c:pt idx="776">
                  <c:v>464.53462437220981</c:v>
                </c:pt>
                <c:pt idx="777">
                  <c:v>459.87457711356029</c:v>
                </c:pt>
                <c:pt idx="778">
                  <c:v>455.14467947823658</c:v>
                </c:pt>
                <c:pt idx="779">
                  <c:v>450.69117082868303</c:v>
                </c:pt>
                <c:pt idx="780">
                  <c:v>446.35329764229908</c:v>
                </c:pt>
                <c:pt idx="781">
                  <c:v>441.93317522321428</c:v>
                </c:pt>
                <c:pt idx="782">
                  <c:v>437.48264857700894</c:v>
                </c:pt>
                <c:pt idx="783">
                  <c:v>433.01335362025668</c:v>
                </c:pt>
                <c:pt idx="784">
                  <c:v>428.42770821707592</c:v>
                </c:pt>
                <c:pt idx="785">
                  <c:v>423.95956420898438</c:v>
                </c:pt>
                <c:pt idx="786">
                  <c:v>419.23526872907365</c:v>
                </c:pt>
                <c:pt idx="787">
                  <c:v>414.37503923688615</c:v>
                </c:pt>
                <c:pt idx="788">
                  <c:v>409.45404052734375</c:v>
                </c:pt>
                <c:pt idx="789">
                  <c:v>404.68443516322543</c:v>
                </c:pt>
                <c:pt idx="790">
                  <c:v>397.38742065429688</c:v>
                </c:pt>
                <c:pt idx="791">
                  <c:v>392.64650181361606</c:v>
                </c:pt>
                <c:pt idx="792">
                  <c:v>387.88115583147322</c:v>
                </c:pt>
                <c:pt idx="793">
                  <c:v>383.19948904854908</c:v>
                </c:pt>
                <c:pt idx="794">
                  <c:v>378.80839756556918</c:v>
                </c:pt>
                <c:pt idx="795">
                  <c:v>374.68940516880582</c:v>
                </c:pt>
                <c:pt idx="796">
                  <c:v>370.47471836635043</c:v>
                </c:pt>
                <c:pt idx="797">
                  <c:v>369.02010236467635</c:v>
                </c:pt>
                <c:pt idx="798">
                  <c:v>365.123046875</c:v>
                </c:pt>
                <c:pt idx="799">
                  <c:v>360.93450927734375</c:v>
                </c:pt>
                <c:pt idx="800">
                  <c:v>356.62279837472096</c:v>
                </c:pt>
                <c:pt idx="801">
                  <c:v>351.95385306222096</c:v>
                </c:pt>
                <c:pt idx="802">
                  <c:v>346.87950788225447</c:v>
                </c:pt>
                <c:pt idx="803">
                  <c:v>341.5691920689174</c:v>
                </c:pt>
                <c:pt idx="804">
                  <c:v>335.76765223911832</c:v>
                </c:pt>
                <c:pt idx="805">
                  <c:v>329.74213954380582</c:v>
                </c:pt>
                <c:pt idx="806">
                  <c:v>324.64964512416293</c:v>
                </c:pt>
                <c:pt idx="807">
                  <c:v>320.21529715401783</c:v>
                </c:pt>
                <c:pt idx="808">
                  <c:v>312.51968819754467</c:v>
                </c:pt>
                <c:pt idx="809">
                  <c:v>308.08744158063615</c:v>
                </c:pt>
                <c:pt idx="810">
                  <c:v>303.91594587053572</c:v>
                </c:pt>
                <c:pt idx="811">
                  <c:v>298.08140781947543</c:v>
                </c:pt>
                <c:pt idx="812">
                  <c:v>293.73026820591519</c:v>
                </c:pt>
                <c:pt idx="813">
                  <c:v>288.80649239676342</c:v>
                </c:pt>
                <c:pt idx="814">
                  <c:v>283.18908255440846</c:v>
                </c:pt>
                <c:pt idx="815">
                  <c:v>280.85475376674106</c:v>
                </c:pt>
                <c:pt idx="816">
                  <c:v>275.46680559430803</c:v>
                </c:pt>
                <c:pt idx="817">
                  <c:v>269.87296622140065</c:v>
                </c:pt>
                <c:pt idx="818">
                  <c:v>266.14400373186385</c:v>
                </c:pt>
                <c:pt idx="819">
                  <c:v>260.64038521902904</c:v>
                </c:pt>
                <c:pt idx="820">
                  <c:v>255.51432582310267</c:v>
                </c:pt>
                <c:pt idx="821">
                  <c:v>251.40487452915735</c:v>
                </c:pt>
                <c:pt idx="822">
                  <c:v>248.5783408028739</c:v>
                </c:pt>
                <c:pt idx="823">
                  <c:v>247.49212428501673</c:v>
                </c:pt>
                <c:pt idx="824">
                  <c:v>247.8220432826451</c:v>
                </c:pt>
                <c:pt idx="825">
                  <c:v>249.58074733189173</c:v>
                </c:pt>
                <c:pt idx="826">
                  <c:v>253.03776114327567</c:v>
                </c:pt>
                <c:pt idx="827">
                  <c:v>257.22508239746094</c:v>
                </c:pt>
                <c:pt idx="828">
                  <c:v>261.88274274553572</c:v>
                </c:pt>
                <c:pt idx="829">
                  <c:v>266.44193812779019</c:v>
                </c:pt>
                <c:pt idx="830">
                  <c:v>270.48956734793529</c:v>
                </c:pt>
                <c:pt idx="831">
                  <c:v>274.95633806501115</c:v>
                </c:pt>
                <c:pt idx="832">
                  <c:v>278.88648768833707</c:v>
                </c:pt>
                <c:pt idx="833">
                  <c:v>282.94150216238842</c:v>
                </c:pt>
                <c:pt idx="834">
                  <c:v>286.87913731166293</c:v>
                </c:pt>
                <c:pt idx="835">
                  <c:v>290.59301321847096</c:v>
                </c:pt>
                <c:pt idx="836">
                  <c:v>294.81481497628346</c:v>
                </c:pt>
                <c:pt idx="837">
                  <c:v>299.10062081473217</c:v>
                </c:pt>
                <c:pt idx="838">
                  <c:v>303.26256888253346</c:v>
                </c:pt>
                <c:pt idx="839">
                  <c:v>308.02705165318082</c:v>
                </c:pt>
                <c:pt idx="840">
                  <c:v>312.58276803152904</c:v>
                </c:pt>
                <c:pt idx="841">
                  <c:v>317.17159598214283</c:v>
                </c:pt>
                <c:pt idx="842">
                  <c:v>322.20191737583707</c:v>
                </c:pt>
                <c:pt idx="843">
                  <c:v>327.10396466936385</c:v>
                </c:pt>
                <c:pt idx="844">
                  <c:v>332.00566755022322</c:v>
                </c:pt>
                <c:pt idx="845">
                  <c:v>336.45890590122769</c:v>
                </c:pt>
                <c:pt idx="846">
                  <c:v>340.14616612025668</c:v>
                </c:pt>
                <c:pt idx="847">
                  <c:v>342.9776611328125</c:v>
                </c:pt>
                <c:pt idx="848">
                  <c:v>345.72539411272322</c:v>
                </c:pt>
                <c:pt idx="849">
                  <c:v>348.12001255580356</c:v>
                </c:pt>
                <c:pt idx="850">
                  <c:v>350.303955078125</c:v>
                </c:pt>
                <c:pt idx="851">
                  <c:v>352.65068272181918</c:v>
                </c:pt>
                <c:pt idx="852">
                  <c:v>355.01713344029019</c:v>
                </c:pt>
                <c:pt idx="853">
                  <c:v>357.96281215122769</c:v>
                </c:pt>
                <c:pt idx="854">
                  <c:v>361.57845197405135</c:v>
                </c:pt>
                <c:pt idx="855">
                  <c:v>365.18151419503346</c:v>
                </c:pt>
                <c:pt idx="856">
                  <c:v>368.09402029854908</c:v>
                </c:pt>
                <c:pt idx="857">
                  <c:v>370.18292236328125</c:v>
                </c:pt>
                <c:pt idx="858">
                  <c:v>371.16848754882812</c:v>
                </c:pt>
                <c:pt idx="859">
                  <c:v>371.65436662946428</c:v>
                </c:pt>
                <c:pt idx="860">
                  <c:v>371.72590419224332</c:v>
                </c:pt>
                <c:pt idx="861">
                  <c:v>371.50670950753346</c:v>
                </c:pt>
                <c:pt idx="862">
                  <c:v>371.04938616071428</c:v>
                </c:pt>
                <c:pt idx="863">
                  <c:v>371.25452968052457</c:v>
                </c:pt>
                <c:pt idx="864">
                  <c:v>372.3272705078125</c:v>
                </c:pt>
                <c:pt idx="865">
                  <c:v>374.40902273995533</c:v>
                </c:pt>
                <c:pt idx="866">
                  <c:v>377.04262869698658</c:v>
                </c:pt>
                <c:pt idx="867">
                  <c:v>379.70150320870533</c:v>
                </c:pt>
                <c:pt idx="868">
                  <c:v>382.03462873186385</c:v>
                </c:pt>
                <c:pt idx="869">
                  <c:v>384.12102835518971</c:v>
                </c:pt>
                <c:pt idx="870">
                  <c:v>385.28274972098217</c:v>
                </c:pt>
                <c:pt idx="871">
                  <c:v>385.77133178710938</c:v>
                </c:pt>
                <c:pt idx="872">
                  <c:v>386.17852783203125</c:v>
                </c:pt>
                <c:pt idx="873">
                  <c:v>386.30906459263394</c:v>
                </c:pt>
                <c:pt idx="874">
                  <c:v>387.06415666852678</c:v>
                </c:pt>
                <c:pt idx="875">
                  <c:v>388.61022077287947</c:v>
                </c:pt>
                <c:pt idx="876">
                  <c:v>390.39798845563615</c:v>
                </c:pt>
                <c:pt idx="877">
                  <c:v>392.35760498046875</c:v>
                </c:pt>
                <c:pt idx="878">
                  <c:v>393.86962454659596</c:v>
                </c:pt>
                <c:pt idx="879">
                  <c:v>394.05437360491072</c:v>
                </c:pt>
                <c:pt idx="880">
                  <c:v>393.21709769112721</c:v>
                </c:pt>
                <c:pt idx="881">
                  <c:v>390.85471888950894</c:v>
                </c:pt>
                <c:pt idx="882">
                  <c:v>387.13690185546875</c:v>
                </c:pt>
                <c:pt idx="883">
                  <c:v>382.75535365513394</c:v>
                </c:pt>
                <c:pt idx="884">
                  <c:v>377.97572544642856</c:v>
                </c:pt>
                <c:pt idx="885">
                  <c:v>373.26525442940846</c:v>
                </c:pt>
                <c:pt idx="886">
                  <c:v>368.62985229492188</c:v>
                </c:pt>
                <c:pt idx="887">
                  <c:v>364.07057407924106</c:v>
                </c:pt>
                <c:pt idx="888">
                  <c:v>359.33561924525668</c:v>
                </c:pt>
                <c:pt idx="889">
                  <c:v>354.53007725306918</c:v>
                </c:pt>
                <c:pt idx="890">
                  <c:v>349.79802594866072</c:v>
                </c:pt>
                <c:pt idx="891">
                  <c:v>345.3071071079799</c:v>
                </c:pt>
                <c:pt idx="892">
                  <c:v>340.82967703683033</c:v>
                </c:pt>
                <c:pt idx="893">
                  <c:v>337.23832048688615</c:v>
                </c:pt>
                <c:pt idx="894">
                  <c:v>335.09761265345981</c:v>
                </c:pt>
                <c:pt idx="895">
                  <c:v>334.38994925362721</c:v>
                </c:pt>
                <c:pt idx="896">
                  <c:v>335.18256923130582</c:v>
                </c:pt>
                <c:pt idx="897">
                  <c:v>336.24447631835938</c:v>
                </c:pt>
                <c:pt idx="898">
                  <c:v>336.96581159319197</c:v>
                </c:pt>
                <c:pt idx="899">
                  <c:v>337.40923200334822</c:v>
                </c:pt>
                <c:pt idx="900">
                  <c:v>336.88841901506697</c:v>
                </c:pt>
                <c:pt idx="901">
                  <c:v>334.96748570033481</c:v>
                </c:pt>
                <c:pt idx="902">
                  <c:v>331.60229056222096</c:v>
                </c:pt>
                <c:pt idx="903">
                  <c:v>327.58503941127231</c:v>
                </c:pt>
                <c:pt idx="904">
                  <c:v>323.82198660714283</c:v>
                </c:pt>
                <c:pt idx="905">
                  <c:v>320.85861206054688</c:v>
                </c:pt>
                <c:pt idx="906">
                  <c:v>319.24782889229908</c:v>
                </c:pt>
                <c:pt idx="907">
                  <c:v>319.25455147879467</c:v>
                </c:pt>
                <c:pt idx="908">
                  <c:v>320.64722551618303</c:v>
                </c:pt>
                <c:pt idx="909">
                  <c:v>323.66936383928572</c:v>
                </c:pt>
                <c:pt idx="910">
                  <c:v>327.45295933314731</c:v>
                </c:pt>
                <c:pt idx="911">
                  <c:v>331.99676077706471</c:v>
                </c:pt>
                <c:pt idx="912">
                  <c:v>337.02121407645092</c:v>
                </c:pt>
                <c:pt idx="913">
                  <c:v>341.69915771484375</c:v>
                </c:pt>
                <c:pt idx="914">
                  <c:v>346.62884085518971</c:v>
                </c:pt>
                <c:pt idx="915">
                  <c:v>351.45744977678572</c:v>
                </c:pt>
                <c:pt idx="916">
                  <c:v>355.16281563895092</c:v>
                </c:pt>
                <c:pt idx="917">
                  <c:v>357.68779209681918</c:v>
                </c:pt>
                <c:pt idx="918">
                  <c:v>359.30777413504467</c:v>
                </c:pt>
                <c:pt idx="919">
                  <c:v>360.43523297991072</c:v>
                </c:pt>
                <c:pt idx="920">
                  <c:v>361.4139404296875</c:v>
                </c:pt>
                <c:pt idx="921">
                  <c:v>361.9154052734375</c:v>
                </c:pt>
                <c:pt idx="922">
                  <c:v>361.97264753069197</c:v>
                </c:pt>
                <c:pt idx="923">
                  <c:v>361.98411778041293</c:v>
                </c:pt>
                <c:pt idx="924">
                  <c:v>361.98047310965404</c:v>
                </c:pt>
                <c:pt idx="925">
                  <c:v>361.91429792131697</c:v>
                </c:pt>
                <c:pt idx="926">
                  <c:v>361.88170514787947</c:v>
                </c:pt>
                <c:pt idx="927">
                  <c:v>361.91990443638394</c:v>
                </c:pt>
                <c:pt idx="928">
                  <c:v>361.15117100306918</c:v>
                </c:pt>
                <c:pt idx="929">
                  <c:v>359.78744942801342</c:v>
                </c:pt>
                <c:pt idx="930">
                  <c:v>358.53889683314731</c:v>
                </c:pt>
                <c:pt idx="931">
                  <c:v>357.22655814034596</c:v>
                </c:pt>
                <c:pt idx="932">
                  <c:v>355.39128766741072</c:v>
                </c:pt>
                <c:pt idx="933">
                  <c:v>352.79833548409596</c:v>
                </c:pt>
                <c:pt idx="934">
                  <c:v>349.37576293945312</c:v>
                </c:pt>
                <c:pt idx="935">
                  <c:v>345.30739920479908</c:v>
                </c:pt>
                <c:pt idx="936">
                  <c:v>340.75592476981029</c:v>
                </c:pt>
                <c:pt idx="937">
                  <c:v>336.12715366908481</c:v>
                </c:pt>
                <c:pt idx="938">
                  <c:v>332.75060599190846</c:v>
                </c:pt>
                <c:pt idx="939">
                  <c:v>330.82771083286832</c:v>
                </c:pt>
                <c:pt idx="940">
                  <c:v>329.61170305524553</c:v>
                </c:pt>
                <c:pt idx="941">
                  <c:v>329.88043648856029</c:v>
                </c:pt>
                <c:pt idx="942">
                  <c:v>331.59344046456471</c:v>
                </c:pt>
                <c:pt idx="943">
                  <c:v>334.34077671595981</c:v>
                </c:pt>
                <c:pt idx="944">
                  <c:v>337.13330950055803</c:v>
                </c:pt>
                <c:pt idx="945">
                  <c:v>338.71946498325894</c:v>
                </c:pt>
                <c:pt idx="946">
                  <c:v>338.97668021065846</c:v>
                </c:pt>
                <c:pt idx="947">
                  <c:v>338.73654610770092</c:v>
                </c:pt>
                <c:pt idx="948">
                  <c:v>337.53466796875</c:v>
                </c:pt>
                <c:pt idx="949">
                  <c:v>335.8449489048549</c:v>
                </c:pt>
                <c:pt idx="950">
                  <c:v>334.45067923409596</c:v>
                </c:pt>
                <c:pt idx="951">
                  <c:v>333.43392944335938</c:v>
                </c:pt>
                <c:pt idx="952">
                  <c:v>332.67098563058033</c:v>
                </c:pt>
                <c:pt idx="953">
                  <c:v>332.61239624023438</c:v>
                </c:pt>
                <c:pt idx="954">
                  <c:v>333.53695242745533</c:v>
                </c:pt>
                <c:pt idx="955">
                  <c:v>334.63482230050221</c:v>
                </c:pt>
                <c:pt idx="956">
                  <c:v>335.64289202008928</c:v>
                </c:pt>
                <c:pt idx="957">
                  <c:v>336.45228794642856</c:v>
                </c:pt>
                <c:pt idx="958">
                  <c:v>336.56260463169644</c:v>
                </c:pt>
                <c:pt idx="959">
                  <c:v>336.38029261997769</c:v>
                </c:pt>
                <c:pt idx="960">
                  <c:v>336.42114693777904</c:v>
                </c:pt>
                <c:pt idx="961">
                  <c:v>335.89950125558033</c:v>
                </c:pt>
                <c:pt idx="962">
                  <c:v>334.63371058872769</c:v>
                </c:pt>
                <c:pt idx="963">
                  <c:v>333.6023951939174</c:v>
                </c:pt>
                <c:pt idx="964">
                  <c:v>332.52013724190846</c:v>
                </c:pt>
                <c:pt idx="965">
                  <c:v>331.3337620326451</c:v>
                </c:pt>
                <c:pt idx="966">
                  <c:v>329.58702305385043</c:v>
                </c:pt>
                <c:pt idx="967">
                  <c:v>327.57996041434154</c:v>
                </c:pt>
                <c:pt idx="968">
                  <c:v>325.56210763113842</c:v>
                </c:pt>
                <c:pt idx="969">
                  <c:v>324.74927193777904</c:v>
                </c:pt>
                <c:pt idx="970">
                  <c:v>323.82604108537947</c:v>
                </c:pt>
                <c:pt idx="971">
                  <c:v>322.92170933314731</c:v>
                </c:pt>
                <c:pt idx="972">
                  <c:v>323.2034912109375</c:v>
                </c:pt>
                <c:pt idx="973">
                  <c:v>324.45806448800221</c:v>
                </c:pt>
                <c:pt idx="974">
                  <c:v>325.12385777064731</c:v>
                </c:pt>
                <c:pt idx="975">
                  <c:v>325.55820138113842</c:v>
                </c:pt>
                <c:pt idx="976">
                  <c:v>325.04913330078125</c:v>
                </c:pt>
                <c:pt idx="977">
                  <c:v>323.90970720563615</c:v>
                </c:pt>
                <c:pt idx="978">
                  <c:v>322.11347743443082</c:v>
                </c:pt>
                <c:pt idx="979">
                  <c:v>319.48747035435269</c:v>
                </c:pt>
                <c:pt idx="980">
                  <c:v>316.64210728236606</c:v>
                </c:pt>
                <c:pt idx="981">
                  <c:v>313.89119611467635</c:v>
                </c:pt>
                <c:pt idx="982">
                  <c:v>311.92718505859375</c:v>
                </c:pt>
                <c:pt idx="983">
                  <c:v>310.73959350585938</c:v>
                </c:pt>
                <c:pt idx="984">
                  <c:v>310.40904017857144</c:v>
                </c:pt>
                <c:pt idx="985">
                  <c:v>310.49908883231029</c:v>
                </c:pt>
                <c:pt idx="986">
                  <c:v>310.49450247628346</c:v>
                </c:pt>
                <c:pt idx="987">
                  <c:v>310.65228271484375</c:v>
                </c:pt>
                <c:pt idx="988">
                  <c:v>310.76313127790178</c:v>
                </c:pt>
                <c:pt idx="989">
                  <c:v>309.71198381696428</c:v>
                </c:pt>
                <c:pt idx="990">
                  <c:v>307.62626429966519</c:v>
                </c:pt>
                <c:pt idx="991">
                  <c:v>304.31619698660717</c:v>
                </c:pt>
                <c:pt idx="992">
                  <c:v>300.33011736188615</c:v>
                </c:pt>
                <c:pt idx="993">
                  <c:v>296.8457249232701</c:v>
                </c:pt>
                <c:pt idx="994">
                  <c:v>293.95893641880582</c:v>
                </c:pt>
                <c:pt idx="995">
                  <c:v>291.96048845563615</c:v>
                </c:pt>
                <c:pt idx="996">
                  <c:v>290.74468994140625</c:v>
                </c:pt>
                <c:pt idx="997">
                  <c:v>290.50316074916293</c:v>
                </c:pt>
                <c:pt idx="998">
                  <c:v>290.89972795758928</c:v>
                </c:pt>
                <c:pt idx="999">
                  <c:v>291.8680201939174</c:v>
                </c:pt>
                <c:pt idx="1000">
                  <c:v>292.72557721819197</c:v>
                </c:pt>
                <c:pt idx="1001">
                  <c:v>292.96870640345981</c:v>
                </c:pt>
                <c:pt idx="1002">
                  <c:v>292.50795200892856</c:v>
                </c:pt>
                <c:pt idx="1003">
                  <c:v>291.38120814732144</c:v>
                </c:pt>
                <c:pt idx="1004">
                  <c:v>289.37753731863842</c:v>
                </c:pt>
                <c:pt idx="1005">
                  <c:v>286.8178928920201</c:v>
                </c:pt>
                <c:pt idx="1006">
                  <c:v>283.70059204101562</c:v>
                </c:pt>
                <c:pt idx="1007">
                  <c:v>280.01227678571428</c:v>
                </c:pt>
                <c:pt idx="1008">
                  <c:v>275.92173985072543</c:v>
                </c:pt>
                <c:pt idx="1009">
                  <c:v>271.68111310686385</c:v>
                </c:pt>
                <c:pt idx="1010">
                  <c:v>267.84546770368303</c:v>
                </c:pt>
                <c:pt idx="1011">
                  <c:v>264.66488647460938</c:v>
                </c:pt>
                <c:pt idx="1012">
                  <c:v>262.35774448939731</c:v>
                </c:pt>
                <c:pt idx="1013">
                  <c:v>260.96200997488842</c:v>
                </c:pt>
                <c:pt idx="1014">
                  <c:v>260.01864188058033</c:v>
                </c:pt>
                <c:pt idx="1015">
                  <c:v>258.98465619768416</c:v>
                </c:pt>
                <c:pt idx="1016">
                  <c:v>257.47326006208147</c:v>
                </c:pt>
                <c:pt idx="1017">
                  <c:v>255.55480739048548</c:v>
                </c:pt>
                <c:pt idx="1018">
                  <c:v>253.54190499441964</c:v>
                </c:pt>
                <c:pt idx="1019">
                  <c:v>251.44495282854353</c:v>
                </c:pt>
                <c:pt idx="1020">
                  <c:v>249.08241489955361</c:v>
                </c:pt>
                <c:pt idx="1021">
                  <c:v>246.47349548339844</c:v>
                </c:pt>
                <c:pt idx="1022">
                  <c:v>244.04968043736048</c:v>
                </c:pt>
                <c:pt idx="1023">
                  <c:v>242.46773856026786</c:v>
                </c:pt>
                <c:pt idx="1024">
                  <c:v>241.72094072614397</c:v>
                </c:pt>
                <c:pt idx="1025">
                  <c:v>241.2332763671875</c:v>
                </c:pt>
                <c:pt idx="1026">
                  <c:v>240.80085536411829</c:v>
                </c:pt>
                <c:pt idx="1027">
                  <c:v>240.25435311453683</c:v>
                </c:pt>
                <c:pt idx="1028">
                  <c:v>239.97717067173548</c:v>
                </c:pt>
                <c:pt idx="1029">
                  <c:v>240.05403137207031</c:v>
                </c:pt>
                <c:pt idx="1030">
                  <c:v>239.78889465332031</c:v>
                </c:pt>
                <c:pt idx="1031">
                  <c:v>238.8874010358538</c:v>
                </c:pt>
                <c:pt idx="1032">
                  <c:v>237.48039463588171</c:v>
                </c:pt>
                <c:pt idx="1033">
                  <c:v>235.82910592215401</c:v>
                </c:pt>
                <c:pt idx="1034">
                  <c:v>234.1269313267299</c:v>
                </c:pt>
                <c:pt idx="1035">
                  <c:v>232.39077104840959</c:v>
                </c:pt>
                <c:pt idx="1036">
                  <c:v>230.51940699986048</c:v>
                </c:pt>
                <c:pt idx="1037">
                  <c:v>228.66823250906808</c:v>
                </c:pt>
                <c:pt idx="1038">
                  <c:v>226.8868190220424</c:v>
                </c:pt>
                <c:pt idx="1039">
                  <c:v>225.2804173060826</c:v>
                </c:pt>
                <c:pt idx="1040">
                  <c:v>223.32162039620533</c:v>
                </c:pt>
                <c:pt idx="1041">
                  <c:v>220.88353402273992</c:v>
                </c:pt>
                <c:pt idx="1042">
                  <c:v>218.02783421107702</c:v>
                </c:pt>
                <c:pt idx="1043">
                  <c:v>214.77750069754464</c:v>
                </c:pt>
                <c:pt idx="1044">
                  <c:v>211.16754804338726</c:v>
                </c:pt>
                <c:pt idx="1045">
                  <c:v>207.22569274902344</c:v>
                </c:pt>
                <c:pt idx="1046">
                  <c:v>202.83838108607702</c:v>
                </c:pt>
                <c:pt idx="1047">
                  <c:v>198.26067897251673</c:v>
                </c:pt>
                <c:pt idx="1048">
                  <c:v>193.55453927176339</c:v>
                </c:pt>
                <c:pt idx="1049">
                  <c:v>188.76746041434154</c:v>
                </c:pt>
                <c:pt idx="1050">
                  <c:v>184.04082598005024</c:v>
                </c:pt>
                <c:pt idx="1051">
                  <c:v>179.80103193010603</c:v>
                </c:pt>
                <c:pt idx="1052">
                  <c:v>176.22840881347656</c:v>
                </c:pt>
                <c:pt idx="1053">
                  <c:v>173.20494515555245</c:v>
                </c:pt>
                <c:pt idx="1054">
                  <c:v>170.24437386648995</c:v>
                </c:pt>
                <c:pt idx="1055">
                  <c:v>167.39094543457031</c:v>
                </c:pt>
                <c:pt idx="1056">
                  <c:v>164.70929391043526</c:v>
                </c:pt>
                <c:pt idx="1057">
                  <c:v>161.93393380301339</c:v>
                </c:pt>
                <c:pt idx="1058">
                  <c:v>158.83166939871651</c:v>
                </c:pt>
                <c:pt idx="1059">
                  <c:v>154.3975612095424</c:v>
                </c:pt>
                <c:pt idx="1060">
                  <c:v>150.06897626604353</c:v>
                </c:pt>
                <c:pt idx="1061">
                  <c:v>146.01312691824776</c:v>
                </c:pt>
                <c:pt idx="1062">
                  <c:v>143.08967590332031</c:v>
                </c:pt>
                <c:pt idx="1063">
                  <c:v>141.3396998814174</c:v>
                </c:pt>
                <c:pt idx="1064">
                  <c:v>140.77063424246651</c:v>
                </c:pt>
                <c:pt idx="1065">
                  <c:v>141.08917236328128</c:v>
                </c:pt>
                <c:pt idx="1066">
                  <c:v>141.8592725481306</c:v>
                </c:pt>
                <c:pt idx="1067">
                  <c:v>142.28410121372769</c:v>
                </c:pt>
                <c:pt idx="1068">
                  <c:v>143.45330374581474</c:v>
                </c:pt>
                <c:pt idx="1069">
                  <c:v>144.9114052908761</c:v>
                </c:pt>
                <c:pt idx="1070">
                  <c:v>146.48537118094308</c:v>
                </c:pt>
                <c:pt idx="1071">
                  <c:v>148.11235700334822</c:v>
                </c:pt>
                <c:pt idx="1072">
                  <c:v>149.60565839494978</c:v>
                </c:pt>
                <c:pt idx="1073">
                  <c:v>151.96263122558594</c:v>
                </c:pt>
                <c:pt idx="1074">
                  <c:v>154.56577627999442</c:v>
                </c:pt>
                <c:pt idx="1075">
                  <c:v>156.11646815708704</c:v>
                </c:pt>
                <c:pt idx="1076">
                  <c:v>156.76734052385603</c:v>
                </c:pt>
                <c:pt idx="1077">
                  <c:v>157.10657610212053</c:v>
                </c:pt>
                <c:pt idx="1078">
                  <c:v>157.4608655657087</c:v>
                </c:pt>
                <c:pt idx="1079">
                  <c:v>157.9607936314174</c:v>
                </c:pt>
                <c:pt idx="1080">
                  <c:v>158.77883475167411</c:v>
                </c:pt>
                <c:pt idx="1081">
                  <c:v>160.00677926199776</c:v>
                </c:pt>
                <c:pt idx="1082">
                  <c:v>162.35146658761161</c:v>
                </c:pt>
                <c:pt idx="1083">
                  <c:v>165.47381591796875</c:v>
                </c:pt>
                <c:pt idx="1084">
                  <c:v>168.57655334472656</c:v>
                </c:pt>
                <c:pt idx="1085">
                  <c:v>171.15197535923548</c:v>
                </c:pt>
                <c:pt idx="1086">
                  <c:v>173.29372514997209</c:v>
                </c:pt>
                <c:pt idx="1087">
                  <c:v>175.11075483049666</c:v>
                </c:pt>
                <c:pt idx="1088">
                  <c:v>176.35388837541853</c:v>
                </c:pt>
                <c:pt idx="1089">
                  <c:v>177.08272661481584</c:v>
                </c:pt>
                <c:pt idx="1090">
                  <c:v>177.11859130859375</c:v>
                </c:pt>
                <c:pt idx="1091">
                  <c:v>176.59246172223772</c:v>
                </c:pt>
                <c:pt idx="1092">
                  <c:v>176.02904183523995</c:v>
                </c:pt>
                <c:pt idx="1093">
                  <c:v>175.49834987095423</c:v>
                </c:pt>
                <c:pt idx="1094">
                  <c:v>174.96197727748327</c:v>
                </c:pt>
                <c:pt idx="1095">
                  <c:v>174.59976414271765</c:v>
                </c:pt>
                <c:pt idx="1096">
                  <c:v>174.29694620768228</c:v>
                </c:pt>
                <c:pt idx="1097">
                  <c:v>174.01132202148438</c:v>
                </c:pt>
                <c:pt idx="1098">
                  <c:v>173.92231369018555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C-4B9B-9B46-924D0AD4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648079"/>
        <c:axId val="1664392143"/>
      </c:lineChart>
      <c:catAx>
        <c:axId val="245648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92143"/>
        <c:crosses val="autoZero"/>
        <c:auto val="1"/>
        <c:lblAlgn val="ctr"/>
        <c:lblOffset val="100"/>
        <c:noMultiLvlLbl val="0"/>
      </c:catAx>
      <c:valAx>
        <c:axId val="166439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4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HLine_milepost_elev!$L$3:$L$1101</c:f>
              <c:numCache>
                <c:formatCode>0.00%</c:formatCode>
                <c:ptCount val="1099"/>
                <c:pt idx="0">
                  <c:v>-9.1790343775894571E-3</c:v>
                </c:pt>
                <c:pt idx="1">
                  <c:v>-1.2163528288252051E-3</c:v>
                </c:pt>
                <c:pt idx="2">
                  <c:v>-1.9435937614496988E-3</c:v>
                </c:pt>
                <c:pt idx="3">
                  <c:v>-5.4549510344799046E-3</c:v>
                </c:pt>
                <c:pt idx="4">
                  <c:v>-6.4479282924105605E-3</c:v>
                </c:pt>
                <c:pt idx="5">
                  <c:v>-7.5763685878736838E-3</c:v>
                </c:pt>
                <c:pt idx="6">
                  <c:v>-7.1623170530641846E-3</c:v>
                </c:pt>
                <c:pt idx="7">
                  <c:v>-1.8018251889714927E-4</c:v>
                </c:pt>
                <c:pt idx="8">
                  <c:v>-3.8764755447190146E-3</c:v>
                </c:pt>
                <c:pt idx="9">
                  <c:v>-2.2272712740546599E-3</c:v>
                </c:pt>
                <c:pt idx="10">
                  <c:v>-4.0583259615546595E-3</c:v>
                </c:pt>
                <c:pt idx="11">
                  <c:v>5.3557689055723631E-4</c:v>
                </c:pt>
                <c:pt idx="12">
                  <c:v>2.0621824058103971E-3</c:v>
                </c:pt>
                <c:pt idx="13">
                  <c:v>7.7780191000313565E-5</c:v>
                </c:pt>
                <c:pt idx="14">
                  <c:v>-1.7357037697002288E-3</c:v>
                </c:pt>
                <c:pt idx="15">
                  <c:v>-2.2995853836919214E-3</c:v>
                </c:pt>
                <c:pt idx="16">
                  <c:v>-3.3140966902562045E-3</c:v>
                </c:pt>
                <c:pt idx="17">
                  <c:v>1.1592716365656356E-4</c:v>
                </c:pt>
                <c:pt idx="18">
                  <c:v>-4.2492755047687306E-3</c:v>
                </c:pt>
                <c:pt idx="19">
                  <c:v>-3.534771147228269E-3</c:v>
                </c:pt>
                <c:pt idx="20">
                  <c:v>-1.1496275534362394E-3</c:v>
                </c:pt>
                <c:pt idx="21">
                  <c:v>6.1220111268939399E-4</c:v>
                </c:pt>
                <c:pt idx="22">
                  <c:v>6.7667114786258491E-4</c:v>
                </c:pt>
                <c:pt idx="23">
                  <c:v>3.5235582492039913E-4</c:v>
                </c:pt>
                <c:pt idx="24">
                  <c:v>1.5326826087325364E-3</c:v>
                </c:pt>
                <c:pt idx="25">
                  <c:v>2.9060561935622354E-3</c:v>
                </c:pt>
                <c:pt idx="26">
                  <c:v>1.5874425054111939E-3</c:v>
                </c:pt>
                <c:pt idx="27">
                  <c:v>8.8147580365604097E-4</c:v>
                </c:pt>
                <c:pt idx="28">
                  <c:v>8.2205900382262186E-5</c:v>
                </c:pt>
                <c:pt idx="29">
                  <c:v>-1.219960002156201E-3</c:v>
                </c:pt>
                <c:pt idx="30">
                  <c:v>-7.2743469502493474E-4</c:v>
                </c:pt>
                <c:pt idx="31">
                  <c:v>-2.1808013255461369E-3</c:v>
                </c:pt>
                <c:pt idx="32">
                  <c:v>-1.7988031560724432E-3</c:v>
                </c:pt>
                <c:pt idx="33">
                  <c:v>-1.2217930385045258E-3</c:v>
                </c:pt>
                <c:pt idx="34">
                  <c:v>-2.512960722952178E-3</c:v>
                </c:pt>
                <c:pt idx="35">
                  <c:v>-3.0923983751436749E-3</c:v>
                </c:pt>
                <c:pt idx="36">
                  <c:v>-3.2091182031672447E-3</c:v>
                </c:pt>
                <c:pt idx="37">
                  <c:v>-3.4784589494979523E-3</c:v>
                </c:pt>
                <c:pt idx="38">
                  <c:v>-3.7797539781180512E-3</c:v>
                </c:pt>
                <c:pt idx="39">
                  <c:v>-4.4073955321210587E-3</c:v>
                </c:pt>
                <c:pt idx="40">
                  <c:v>-5.4031801430177284E-3</c:v>
                </c:pt>
                <c:pt idx="41">
                  <c:v>-5.4748667266978123E-3</c:v>
                </c:pt>
                <c:pt idx="42">
                  <c:v>-5.9316395681140548E-3</c:v>
                </c:pt>
                <c:pt idx="43">
                  <c:v>-5.8061178628500097E-3</c:v>
                </c:pt>
                <c:pt idx="44">
                  <c:v>-6.5855381292699421E-3</c:v>
                </c:pt>
                <c:pt idx="45">
                  <c:v>-7.3728354978354364E-3</c:v>
                </c:pt>
                <c:pt idx="46">
                  <c:v>-7.697134306936553E-3</c:v>
                </c:pt>
                <c:pt idx="47">
                  <c:v>-7.4748084658668463E-3</c:v>
                </c:pt>
                <c:pt idx="48">
                  <c:v>-8.0245542319822716E-3</c:v>
                </c:pt>
                <c:pt idx="49">
                  <c:v>-7.9289556065677575E-3</c:v>
                </c:pt>
                <c:pt idx="50">
                  <c:v>-8.0376001663540128E-3</c:v>
                </c:pt>
                <c:pt idx="51">
                  <c:v>-7.8521167045029951E-3</c:v>
                </c:pt>
                <c:pt idx="52">
                  <c:v>-9.0571481944163538E-3</c:v>
                </c:pt>
                <c:pt idx="53">
                  <c:v>-7.9955063857042319E-3</c:v>
                </c:pt>
                <c:pt idx="54">
                  <c:v>-9.0188030556681356E-3</c:v>
                </c:pt>
                <c:pt idx="55">
                  <c:v>-8.0985857810810212E-3</c:v>
                </c:pt>
                <c:pt idx="56">
                  <c:v>-7.7214757085361935E-3</c:v>
                </c:pt>
                <c:pt idx="57">
                  <c:v>-8.7129171792562597E-3</c:v>
                </c:pt>
                <c:pt idx="58">
                  <c:v>-8.1727494409074616E-3</c:v>
                </c:pt>
                <c:pt idx="59">
                  <c:v>-3.9185528115277266E-3</c:v>
                </c:pt>
                <c:pt idx="60">
                  <c:v>-6.6374246176185252E-3</c:v>
                </c:pt>
                <c:pt idx="61">
                  <c:v>-3.4122384471811356E-3</c:v>
                </c:pt>
                <c:pt idx="62">
                  <c:v>-1.5519872888343357E-3</c:v>
                </c:pt>
                <c:pt idx="63">
                  <c:v>5.8729824049663648E-4</c:v>
                </c:pt>
                <c:pt idx="64">
                  <c:v>4.3485897444026714E-3</c:v>
                </c:pt>
                <c:pt idx="65">
                  <c:v>6.2152647868895733E-3</c:v>
                </c:pt>
                <c:pt idx="66">
                  <c:v>5.7090990471117421E-3</c:v>
                </c:pt>
                <c:pt idx="67">
                  <c:v>8.8458535991189496E-3</c:v>
                </c:pt>
                <c:pt idx="68">
                  <c:v>7.4249366661170556E-3</c:v>
                </c:pt>
                <c:pt idx="69">
                  <c:v>6.775827118844697E-3</c:v>
                </c:pt>
                <c:pt idx="70">
                  <c:v>5.882609974254261E-3</c:v>
                </c:pt>
                <c:pt idx="71">
                  <c:v>4.1456676664807469E-3</c:v>
                </c:pt>
                <c:pt idx="72">
                  <c:v>2.5038946242558909E-3</c:v>
                </c:pt>
                <c:pt idx="73">
                  <c:v>2.2447264039670649E-3</c:v>
                </c:pt>
                <c:pt idx="74">
                  <c:v>2.5498361298532195E-3</c:v>
                </c:pt>
                <c:pt idx="75">
                  <c:v>2.5809482062534744E-3</c:v>
                </c:pt>
                <c:pt idx="76">
                  <c:v>1.9475598355907491E-3</c:v>
                </c:pt>
                <c:pt idx="77">
                  <c:v>1.798951780641203E-3</c:v>
                </c:pt>
                <c:pt idx="78">
                  <c:v>2.4453530579935309E-3</c:v>
                </c:pt>
                <c:pt idx="79">
                  <c:v>3.0888313854927933E-3</c:v>
                </c:pt>
                <c:pt idx="80">
                  <c:v>1.9055981656688741E-3</c:v>
                </c:pt>
                <c:pt idx="81">
                  <c:v>-6.4767284310710579E-5</c:v>
                </c:pt>
                <c:pt idx="82">
                  <c:v>-4.2047541894960159E-4</c:v>
                </c:pt>
                <c:pt idx="83">
                  <c:v>-4.5274346421801209E-4</c:v>
                </c:pt>
                <c:pt idx="84">
                  <c:v>-1.1676441539417613E-3</c:v>
                </c:pt>
                <c:pt idx="85">
                  <c:v>-1.4474546754514402E-3</c:v>
                </c:pt>
                <c:pt idx="86">
                  <c:v>-1.1207118178858902E-3</c:v>
                </c:pt>
                <c:pt idx="87">
                  <c:v>-1.8006692201031214E-4</c:v>
                </c:pt>
                <c:pt idx="88">
                  <c:v>1.7148963300697621E-3</c:v>
                </c:pt>
                <c:pt idx="89">
                  <c:v>2.3812463273217054E-3</c:v>
                </c:pt>
                <c:pt idx="90">
                  <c:v>1.8684420234713818E-3</c:v>
                </c:pt>
                <c:pt idx="91">
                  <c:v>9.2925034560147936E-4</c:v>
                </c:pt>
                <c:pt idx="92">
                  <c:v>-4.5213245210190377E-4</c:v>
                </c:pt>
                <c:pt idx="93">
                  <c:v>-2.4630889232023869E-3</c:v>
                </c:pt>
                <c:pt idx="94">
                  <c:v>-4.61497451319839E-3</c:v>
                </c:pt>
                <c:pt idx="95">
                  <c:v>-6.9022240576806625E-3</c:v>
                </c:pt>
                <c:pt idx="96">
                  <c:v>-9.2997034906823414E-3</c:v>
                </c:pt>
                <c:pt idx="97">
                  <c:v>-9.6417711926746665E-3</c:v>
                </c:pt>
                <c:pt idx="98">
                  <c:v>-9.9403249236928136E-3</c:v>
                </c:pt>
                <c:pt idx="99">
                  <c:v>-9.7817755364752734E-3</c:v>
                </c:pt>
                <c:pt idx="100">
                  <c:v>-9.2688226080559766E-3</c:v>
                </c:pt>
                <c:pt idx="101">
                  <c:v>-1.0004349085159509E-2</c:v>
                </c:pt>
                <c:pt idx="102">
                  <c:v>-9.7097917036576709E-3</c:v>
                </c:pt>
                <c:pt idx="103">
                  <c:v>-9.460564815636837E-3</c:v>
                </c:pt>
                <c:pt idx="104">
                  <c:v>-9.3820415017925093E-3</c:v>
                </c:pt>
                <c:pt idx="105">
                  <c:v>-9.3575019341011166E-3</c:v>
                </c:pt>
                <c:pt idx="106">
                  <c:v>-9.3135751171030106E-3</c:v>
                </c:pt>
                <c:pt idx="107">
                  <c:v>-1.0706880907991686E-2</c:v>
                </c:pt>
                <c:pt idx="108">
                  <c:v>-1.0014686749611005E-2</c:v>
                </c:pt>
                <c:pt idx="109">
                  <c:v>-9.0934291030421409E-3</c:v>
                </c:pt>
                <c:pt idx="110">
                  <c:v>-6.4373264065036833E-3</c:v>
                </c:pt>
                <c:pt idx="111">
                  <c:v>-3.8651635636498304E-3</c:v>
                </c:pt>
                <c:pt idx="112">
                  <c:v>-9.549789098435964E-4</c:v>
                </c:pt>
                <c:pt idx="113">
                  <c:v>1.4642327378838918E-3</c:v>
                </c:pt>
                <c:pt idx="114">
                  <c:v>5.191918575402462E-3</c:v>
                </c:pt>
                <c:pt idx="115">
                  <c:v>7.1648601845746016E-3</c:v>
                </c:pt>
                <c:pt idx="116">
                  <c:v>8.7655963319720649E-3</c:v>
                </c:pt>
                <c:pt idx="117">
                  <c:v>9.2013635676660883E-3</c:v>
                </c:pt>
                <c:pt idx="118">
                  <c:v>8.6579921441675579E-3</c:v>
                </c:pt>
                <c:pt idx="119">
                  <c:v>9.2511858258928874E-3</c:v>
                </c:pt>
                <c:pt idx="120">
                  <c:v>9.4729997378924704E-3</c:v>
                </c:pt>
                <c:pt idx="121">
                  <c:v>9.0474215420809651E-3</c:v>
                </c:pt>
                <c:pt idx="122">
                  <c:v>9.4195774623324346E-3</c:v>
                </c:pt>
                <c:pt idx="123">
                  <c:v>9.60577101934533E-3</c:v>
                </c:pt>
                <c:pt idx="124">
                  <c:v>9.6632556997853017E-3</c:v>
                </c:pt>
                <c:pt idx="125">
                  <c:v>9.8269574053875194E-3</c:v>
                </c:pt>
                <c:pt idx="126">
                  <c:v>8.1766632212188547E-3</c:v>
                </c:pt>
                <c:pt idx="127">
                  <c:v>5.8552465397557867E-3</c:v>
                </c:pt>
                <c:pt idx="128">
                  <c:v>5.1343843534394987E-3</c:v>
                </c:pt>
                <c:pt idx="129">
                  <c:v>4.9057171974348189E-3</c:v>
                </c:pt>
                <c:pt idx="130">
                  <c:v>3.6618451535444033E-3</c:v>
                </c:pt>
                <c:pt idx="131">
                  <c:v>8.2602232565614543E-4</c:v>
                </c:pt>
                <c:pt idx="132">
                  <c:v>-1.6311876701586175E-3</c:v>
                </c:pt>
                <c:pt idx="133">
                  <c:v>-3.0834809010163631E-3</c:v>
                </c:pt>
                <c:pt idx="134">
                  <c:v>-3.1303471817083887E-3</c:v>
                </c:pt>
                <c:pt idx="135">
                  <c:v>-4.8364581483783141E-3</c:v>
                </c:pt>
                <c:pt idx="136">
                  <c:v>-6.0540731851156347E-3</c:v>
                </c:pt>
                <c:pt idx="137">
                  <c:v>-5.8101637538893088E-3</c:v>
                </c:pt>
                <c:pt idx="138">
                  <c:v>-3.1851070783870464E-3</c:v>
                </c:pt>
                <c:pt idx="139">
                  <c:v>-5.245291309438644E-4</c:v>
                </c:pt>
                <c:pt idx="140">
                  <c:v>1.7740654222892992E-3</c:v>
                </c:pt>
                <c:pt idx="141">
                  <c:v>2.0402024834702752E-3</c:v>
                </c:pt>
                <c:pt idx="142">
                  <c:v>2.1719664206235243E-3</c:v>
                </c:pt>
                <c:pt idx="143">
                  <c:v>2.3024753058628494E-3</c:v>
                </c:pt>
                <c:pt idx="144">
                  <c:v>1.0015149137157491E-3</c:v>
                </c:pt>
                <c:pt idx="145">
                  <c:v>-9.0520619313957354E-4</c:v>
                </c:pt>
                <c:pt idx="146">
                  <c:v>-3.0372586601223679E-3</c:v>
                </c:pt>
                <c:pt idx="147">
                  <c:v>-5.7531084333147632E-3</c:v>
                </c:pt>
                <c:pt idx="148">
                  <c:v>-5.9211202514118768E-3</c:v>
                </c:pt>
                <c:pt idx="149">
                  <c:v>-5.5063586214405009E-3</c:v>
                </c:pt>
                <c:pt idx="150">
                  <c:v>-4.1945321219307111E-3</c:v>
                </c:pt>
                <c:pt idx="151">
                  <c:v>-4.7935551895208891E-3</c:v>
                </c:pt>
                <c:pt idx="152">
                  <c:v>-5.1004484102323763E-3</c:v>
                </c:pt>
                <c:pt idx="153">
                  <c:v>-5.0933970001350972E-3</c:v>
                </c:pt>
                <c:pt idx="154">
                  <c:v>-4.1891816374544965E-3</c:v>
                </c:pt>
                <c:pt idx="155">
                  <c:v>-2.0130372150635517E-3</c:v>
                </c:pt>
                <c:pt idx="156">
                  <c:v>-8.9762634013109994E-4</c:v>
                </c:pt>
                <c:pt idx="157">
                  <c:v>2.4025987237031427E-4</c:v>
                </c:pt>
                <c:pt idx="158">
                  <c:v>1.5696570986793463E-3</c:v>
                </c:pt>
                <c:pt idx="159">
                  <c:v>1.2519968536509371E-3</c:v>
                </c:pt>
                <c:pt idx="160">
                  <c:v>2.4243639661119514E-3</c:v>
                </c:pt>
                <c:pt idx="161">
                  <c:v>3.7987944367644691E-3</c:v>
                </c:pt>
                <c:pt idx="162">
                  <c:v>1.3897057735558712E-3</c:v>
                </c:pt>
                <c:pt idx="163">
                  <c:v>3.0702863420758622E-3</c:v>
                </c:pt>
                <c:pt idx="164">
                  <c:v>1.9694406748851029E-3</c:v>
                </c:pt>
                <c:pt idx="165">
                  <c:v>1.7736030347419508E-3</c:v>
                </c:pt>
                <c:pt idx="166">
                  <c:v>2.5047368301456736E-3</c:v>
                </c:pt>
                <c:pt idx="167">
                  <c:v>1.2085819657231714E-3</c:v>
                </c:pt>
                <c:pt idx="168">
                  <c:v>1.4428142861358097E-4</c:v>
                </c:pt>
                <c:pt idx="169">
                  <c:v>-1.2903915339214998E-4</c:v>
                </c:pt>
                <c:pt idx="170">
                  <c:v>-2.5073295031790817E-3</c:v>
                </c:pt>
                <c:pt idx="171">
                  <c:v>-3.5627290800019987E-3</c:v>
                </c:pt>
                <c:pt idx="172">
                  <c:v>-6.5693380512716754E-3</c:v>
                </c:pt>
                <c:pt idx="173">
                  <c:v>-5.5820745823188149E-3</c:v>
                </c:pt>
                <c:pt idx="174">
                  <c:v>-4.9524348535578697E-3</c:v>
                </c:pt>
                <c:pt idx="175">
                  <c:v>-5.1141218705610799E-3</c:v>
                </c:pt>
                <c:pt idx="176">
                  <c:v>-3.1321141626926528E-3</c:v>
                </c:pt>
                <c:pt idx="177">
                  <c:v>-2.6312658797095446E-3</c:v>
                </c:pt>
                <c:pt idx="178">
                  <c:v>-2.8760340306665066E-3</c:v>
                </c:pt>
                <c:pt idx="179">
                  <c:v>6.2191125118371218E-5</c:v>
                </c:pt>
                <c:pt idx="180">
                  <c:v>-4.7959496964636219E-4</c:v>
                </c:pt>
                <c:pt idx="181">
                  <c:v>-3.3676675903845677E-4</c:v>
                </c:pt>
                <c:pt idx="182">
                  <c:v>1.5438955067555219E-3</c:v>
                </c:pt>
                <c:pt idx="183">
                  <c:v>4.8263351638605008E-4</c:v>
                </c:pt>
                <c:pt idx="184">
                  <c:v>8.7093997311343984E-5</c:v>
                </c:pt>
                <c:pt idx="185">
                  <c:v>4.8020598176225519E-4</c:v>
                </c:pt>
                <c:pt idx="186">
                  <c:v>1.5593359480689198E-3</c:v>
                </c:pt>
                <c:pt idx="187">
                  <c:v>1.0088635729505486E-3</c:v>
                </c:pt>
                <c:pt idx="188">
                  <c:v>2.3183120793593198E-3</c:v>
                </c:pt>
                <c:pt idx="189">
                  <c:v>7.8303679759380543E-4</c:v>
                </c:pt>
                <c:pt idx="190">
                  <c:v>-1.5250532142008558E-4</c:v>
                </c:pt>
                <c:pt idx="191">
                  <c:v>4.2907913009832492E-4</c:v>
                </c:pt>
                <c:pt idx="192">
                  <c:v>1.1157576655929629E-3</c:v>
                </c:pt>
                <c:pt idx="193">
                  <c:v>4.4494893127693325E-4</c:v>
                </c:pt>
                <c:pt idx="194">
                  <c:v>5.3379339573190305E-4</c:v>
                </c:pt>
                <c:pt idx="195">
                  <c:v>-1.7826195919152462E-3</c:v>
                </c:pt>
                <c:pt idx="196">
                  <c:v>-2.5018469079747456E-3</c:v>
                </c:pt>
                <c:pt idx="197">
                  <c:v>-2.1288818095154161E-3</c:v>
                </c:pt>
                <c:pt idx="198">
                  <c:v>-3.366412538470644E-3</c:v>
                </c:pt>
                <c:pt idx="199">
                  <c:v>-4.7497604832504731E-3</c:v>
                </c:pt>
                <c:pt idx="200">
                  <c:v>-5.6440840551862884E-3</c:v>
                </c:pt>
                <c:pt idx="201">
                  <c:v>-6.4061152470576603E-3</c:v>
                </c:pt>
                <c:pt idx="202">
                  <c:v>-5.941564386541193E-3</c:v>
                </c:pt>
                <c:pt idx="203">
                  <c:v>-5.6542896089100932E-3</c:v>
                </c:pt>
                <c:pt idx="204">
                  <c:v>-3.3544069760804368E-3</c:v>
                </c:pt>
                <c:pt idx="205">
                  <c:v>-2.7703619622565243E-3</c:v>
                </c:pt>
                <c:pt idx="206">
                  <c:v>-2.6994350152615234E-3</c:v>
                </c:pt>
                <c:pt idx="207">
                  <c:v>-2.6013427998595839E-3</c:v>
                </c:pt>
                <c:pt idx="208">
                  <c:v>-1.6458849886280009E-3</c:v>
                </c:pt>
                <c:pt idx="209">
                  <c:v>-1.5056989925762803E-3</c:v>
                </c:pt>
                <c:pt idx="210">
                  <c:v>-1.5449854202600477E-3</c:v>
                </c:pt>
                <c:pt idx="211">
                  <c:v>-3.0504036775400927E-3</c:v>
                </c:pt>
                <c:pt idx="212">
                  <c:v>-2.545443448153409E-3</c:v>
                </c:pt>
                <c:pt idx="213">
                  <c:v>-2.6666220132406347E-3</c:v>
                </c:pt>
                <c:pt idx="214">
                  <c:v>-7.0723991889457584E-3</c:v>
                </c:pt>
                <c:pt idx="215">
                  <c:v>-6.2629402457894589E-3</c:v>
                </c:pt>
                <c:pt idx="216">
                  <c:v>-4.1474841889880031E-3</c:v>
                </c:pt>
                <c:pt idx="217">
                  <c:v>-4.7412723689883723E-3</c:v>
                </c:pt>
                <c:pt idx="218">
                  <c:v>-4.7991533816118467E-3</c:v>
                </c:pt>
                <c:pt idx="219">
                  <c:v>-3.6850140724348189E-3</c:v>
                </c:pt>
                <c:pt idx="220">
                  <c:v>-1.6680961047415817E-3</c:v>
                </c:pt>
                <c:pt idx="221">
                  <c:v>3.9867384609205588E-3</c:v>
                </c:pt>
                <c:pt idx="222">
                  <c:v>3.6683516068892045E-3</c:v>
                </c:pt>
                <c:pt idx="223">
                  <c:v>2.5276084998985698E-3</c:v>
                </c:pt>
                <c:pt idx="224">
                  <c:v>3.666733250473485E-3</c:v>
                </c:pt>
                <c:pt idx="225">
                  <c:v>4.0120541791378887E-3</c:v>
                </c:pt>
                <c:pt idx="226">
                  <c:v>2.5159827558510124E-3</c:v>
                </c:pt>
                <c:pt idx="227">
                  <c:v>8.482829832927182E-4</c:v>
                </c:pt>
                <c:pt idx="228">
                  <c:v>-3.3516491646380609E-4</c:v>
                </c:pt>
                <c:pt idx="229">
                  <c:v>-6.284342183695826E-4</c:v>
                </c:pt>
                <c:pt idx="230">
                  <c:v>-2.0127399659260318E-3</c:v>
                </c:pt>
                <c:pt idx="231">
                  <c:v>-3.2277293019480212E-3</c:v>
                </c:pt>
                <c:pt idx="232">
                  <c:v>-4.7663403795909585E-3</c:v>
                </c:pt>
                <c:pt idx="233">
                  <c:v>-5.5189751959468158E-3</c:v>
                </c:pt>
                <c:pt idx="234">
                  <c:v>-6.7914657262496307E-3</c:v>
                </c:pt>
                <c:pt idx="235">
                  <c:v>-7.9460474319787977E-3</c:v>
                </c:pt>
                <c:pt idx="236">
                  <c:v>-8.853912353515625E-3</c:v>
                </c:pt>
                <c:pt idx="237">
                  <c:v>-9.7263881138392235E-3</c:v>
                </c:pt>
                <c:pt idx="238">
                  <c:v>-9.8017077425342509E-3</c:v>
                </c:pt>
                <c:pt idx="239">
                  <c:v>-9.8348675352154351E-3</c:v>
                </c:pt>
                <c:pt idx="240">
                  <c:v>-1.0480773397338277E-2</c:v>
                </c:pt>
                <c:pt idx="241">
                  <c:v>-1.0190691266741164E-2</c:v>
                </c:pt>
                <c:pt idx="242">
                  <c:v>-1.0194786699303239E-2</c:v>
                </c:pt>
                <c:pt idx="243">
                  <c:v>-1.2268248058500682E-2</c:v>
                </c:pt>
                <c:pt idx="244">
                  <c:v>-1.1558995102391098E-2</c:v>
                </c:pt>
                <c:pt idx="245">
                  <c:v>-1.0218285895013312E-2</c:v>
                </c:pt>
                <c:pt idx="246">
                  <c:v>-9.9802884188565349E-3</c:v>
                </c:pt>
                <c:pt idx="247">
                  <c:v>-9.8223830714370269E-3</c:v>
                </c:pt>
                <c:pt idx="248">
                  <c:v>-9.7129128196022721E-3</c:v>
                </c:pt>
                <c:pt idx="249">
                  <c:v>-1.0121613869935342E-2</c:v>
                </c:pt>
                <c:pt idx="250">
                  <c:v>-7.4595496768043463E-3</c:v>
                </c:pt>
                <c:pt idx="251">
                  <c:v>-7.4279586990156745E-3</c:v>
                </c:pt>
                <c:pt idx="252">
                  <c:v>-1.140939621698301E-2</c:v>
                </c:pt>
                <c:pt idx="253">
                  <c:v>-9.0683445785984841E-3</c:v>
                </c:pt>
                <c:pt idx="254">
                  <c:v>-2.3323009540508258E-2</c:v>
                </c:pt>
                <c:pt idx="255">
                  <c:v>-6.2021693109950565E-3</c:v>
                </c:pt>
                <c:pt idx="256">
                  <c:v>-3.2368614560081537E-3</c:v>
                </c:pt>
                <c:pt idx="257">
                  <c:v>-2.9041240741679271E-3</c:v>
                </c:pt>
                <c:pt idx="258">
                  <c:v>7.7250096705034309E-4</c:v>
                </c:pt>
                <c:pt idx="259">
                  <c:v>5.0041396896562005E-3</c:v>
                </c:pt>
                <c:pt idx="260">
                  <c:v>7.0303219221370464E-3</c:v>
                </c:pt>
                <c:pt idx="261">
                  <c:v>2.3540133521670295E-2</c:v>
                </c:pt>
                <c:pt idx="262">
                  <c:v>9.3367935775164178E-3</c:v>
                </c:pt>
                <c:pt idx="263">
                  <c:v>9.6420849556530398E-3</c:v>
                </c:pt>
                <c:pt idx="264">
                  <c:v>1.0942582960252576E-2</c:v>
                </c:pt>
                <c:pt idx="265">
                  <c:v>8.2182615866393648E-3</c:v>
                </c:pt>
                <c:pt idx="266">
                  <c:v>7.8021293078665817E-3</c:v>
                </c:pt>
                <c:pt idx="267">
                  <c:v>3.2018521131373595E-3</c:v>
                </c:pt>
                <c:pt idx="268">
                  <c:v>7.8982398623527285E-4</c:v>
                </c:pt>
                <c:pt idx="269">
                  <c:v>-2.2334144228980963E-3</c:v>
                </c:pt>
                <c:pt idx="270">
                  <c:v>-4.9309008049242421E-3</c:v>
                </c:pt>
                <c:pt idx="271">
                  <c:v>-7.7231601203159739E-3</c:v>
                </c:pt>
                <c:pt idx="272">
                  <c:v>-9.8498621028223383E-3</c:v>
                </c:pt>
                <c:pt idx="273">
                  <c:v>-1.0086191681040191E-2</c:v>
                </c:pt>
                <c:pt idx="274">
                  <c:v>-1.0181691223408722E-2</c:v>
                </c:pt>
                <c:pt idx="275">
                  <c:v>-7.1999851243320177E-3</c:v>
                </c:pt>
                <c:pt idx="276">
                  <c:v>-5.0670409099364483E-3</c:v>
                </c:pt>
                <c:pt idx="277">
                  <c:v>-2.3216478752367425E-3</c:v>
                </c:pt>
                <c:pt idx="278">
                  <c:v>7.4834121770160004E-4</c:v>
                </c:pt>
                <c:pt idx="279">
                  <c:v>3.7476840989413922E-3</c:v>
                </c:pt>
                <c:pt idx="280">
                  <c:v>6.2737568116291572E-3</c:v>
                </c:pt>
                <c:pt idx="281">
                  <c:v>9.3675093217329541E-3</c:v>
                </c:pt>
                <c:pt idx="282">
                  <c:v>9.166717529296875E-3</c:v>
                </c:pt>
                <c:pt idx="283">
                  <c:v>8.9591550620601815E-3</c:v>
                </c:pt>
                <c:pt idx="284">
                  <c:v>9.699635691457072E-3</c:v>
                </c:pt>
                <c:pt idx="285">
                  <c:v>9.2260682737673096E-3</c:v>
                </c:pt>
                <c:pt idx="286">
                  <c:v>9.8697447673581074E-3</c:v>
                </c:pt>
                <c:pt idx="287">
                  <c:v>9.2685583866003781E-3</c:v>
                </c:pt>
                <c:pt idx="288">
                  <c:v>9.1886313962731524E-3</c:v>
                </c:pt>
                <c:pt idx="289">
                  <c:v>9.1561321572306356E-3</c:v>
                </c:pt>
                <c:pt idx="290">
                  <c:v>1.0188313273640576E-2</c:v>
                </c:pt>
                <c:pt idx="291">
                  <c:v>9.3293623490767041E-3</c:v>
                </c:pt>
                <c:pt idx="292">
                  <c:v>9.0505261441844991E-3</c:v>
                </c:pt>
                <c:pt idx="293">
                  <c:v>8.7184493159835879E-3</c:v>
                </c:pt>
                <c:pt idx="294">
                  <c:v>8.1077674766639306E-3</c:v>
                </c:pt>
                <c:pt idx="295">
                  <c:v>8.975156973966697E-3</c:v>
                </c:pt>
                <c:pt idx="296">
                  <c:v>7.6801911060944876E-3</c:v>
                </c:pt>
                <c:pt idx="297">
                  <c:v>8.252560834347852E-3</c:v>
                </c:pt>
                <c:pt idx="298">
                  <c:v>7.8640892392114938E-3</c:v>
                </c:pt>
                <c:pt idx="299">
                  <c:v>9.0513518362334289E-3</c:v>
                </c:pt>
                <c:pt idx="300">
                  <c:v>8.9844707802775106E-3</c:v>
                </c:pt>
                <c:pt idx="301">
                  <c:v>9.392131458629261E-3</c:v>
                </c:pt>
                <c:pt idx="302">
                  <c:v>8.3868679030117323E-3</c:v>
                </c:pt>
                <c:pt idx="303">
                  <c:v>9.9103027607970844E-3</c:v>
                </c:pt>
                <c:pt idx="304">
                  <c:v>8.7176236239346599E-3</c:v>
                </c:pt>
                <c:pt idx="305">
                  <c:v>7.9026490578921003E-3</c:v>
                </c:pt>
                <c:pt idx="306">
                  <c:v>5.0336334096405203E-3</c:v>
                </c:pt>
                <c:pt idx="307">
                  <c:v>2.572542661196072E-3</c:v>
                </c:pt>
                <c:pt idx="308">
                  <c:v>2.3956794243354916E-3</c:v>
                </c:pt>
                <c:pt idx="309">
                  <c:v>6.098891749526515E-4</c:v>
                </c:pt>
                <c:pt idx="310">
                  <c:v>-8.0042587214279592E-5</c:v>
                </c:pt>
                <c:pt idx="311">
                  <c:v>-2.4671678419083214E-5</c:v>
                </c:pt>
                <c:pt idx="312">
                  <c:v>4.4792142265277568E-4</c:v>
                </c:pt>
                <c:pt idx="313">
                  <c:v>1.1117448022355864E-3</c:v>
                </c:pt>
                <c:pt idx="314">
                  <c:v>1.804731624983059E-3</c:v>
                </c:pt>
                <c:pt idx="315">
                  <c:v>1.232031619910038E-3</c:v>
                </c:pt>
                <c:pt idx="316">
                  <c:v>3.1282003823812597E-3</c:v>
                </c:pt>
                <c:pt idx="317">
                  <c:v>3.4046090526498856E-3</c:v>
                </c:pt>
                <c:pt idx="318">
                  <c:v>2.5951831371752937E-3</c:v>
                </c:pt>
                <c:pt idx="319">
                  <c:v>3.0832166795607659E-3</c:v>
                </c:pt>
                <c:pt idx="320">
                  <c:v>4.0419277174646422E-3</c:v>
                </c:pt>
                <c:pt idx="321">
                  <c:v>4.8503462886398379E-3</c:v>
                </c:pt>
                <c:pt idx="322">
                  <c:v>4.552552194306345E-3</c:v>
                </c:pt>
                <c:pt idx="323">
                  <c:v>3.8879196365158896E-3</c:v>
                </c:pt>
                <c:pt idx="324">
                  <c:v>3.7373794621718198E-3</c:v>
                </c:pt>
                <c:pt idx="325">
                  <c:v>4.1489704346760322E-3</c:v>
                </c:pt>
                <c:pt idx="326">
                  <c:v>3.5144591228270733E-3</c:v>
                </c:pt>
                <c:pt idx="327">
                  <c:v>3.5927512428977275E-3</c:v>
                </c:pt>
                <c:pt idx="328">
                  <c:v>4.5266750054958988E-3</c:v>
                </c:pt>
                <c:pt idx="329">
                  <c:v>5.5833461480738079E-3</c:v>
                </c:pt>
                <c:pt idx="330">
                  <c:v>5.6412601883794209E-3</c:v>
                </c:pt>
                <c:pt idx="331">
                  <c:v>5.8264794287741966E-3</c:v>
                </c:pt>
                <c:pt idx="332">
                  <c:v>5.7794149819908498E-3</c:v>
                </c:pt>
                <c:pt idx="333">
                  <c:v>5.8946815920080985E-3</c:v>
                </c:pt>
                <c:pt idx="334">
                  <c:v>4.5904349455069974E-3</c:v>
                </c:pt>
                <c:pt idx="335">
                  <c:v>3.0164677343327553E-3</c:v>
                </c:pt>
                <c:pt idx="336">
                  <c:v>1.8061518153070272E-3</c:v>
                </c:pt>
                <c:pt idx="337">
                  <c:v>1.5094311206372061E-3</c:v>
                </c:pt>
                <c:pt idx="338">
                  <c:v>1.1380513509114583E-3</c:v>
                </c:pt>
                <c:pt idx="339">
                  <c:v>-2.751205906723485E-4</c:v>
                </c:pt>
                <c:pt idx="340">
                  <c:v>-1.8635043850193083E-3</c:v>
                </c:pt>
                <c:pt idx="341">
                  <c:v>-2.7687931473635808E-3</c:v>
                </c:pt>
                <c:pt idx="342">
                  <c:v>-3.1540775711919214E-3</c:v>
                </c:pt>
                <c:pt idx="343">
                  <c:v>-3.5359436299377089E-3</c:v>
                </c:pt>
                <c:pt idx="344">
                  <c:v>-4.8393810982311648E-3</c:v>
                </c:pt>
                <c:pt idx="345">
                  <c:v>-6.1254129781352076E-3</c:v>
                </c:pt>
                <c:pt idx="346">
                  <c:v>-5.7016513048311753E-3</c:v>
                </c:pt>
                <c:pt idx="347">
                  <c:v>-5.0552665413201312E-3</c:v>
                </c:pt>
                <c:pt idx="348">
                  <c:v>-3.7477501543052376E-3</c:v>
                </c:pt>
                <c:pt idx="349">
                  <c:v>-2.4988413889171957E-3</c:v>
                </c:pt>
                <c:pt idx="350">
                  <c:v>-1.4617886894192432E-3</c:v>
                </c:pt>
                <c:pt idx="351">
                  <c:v>-3.2613184544944164E-4</c:v>
                </c:pt>
                <c:pt idx="352">
                  <c:v>2.0696796896143869E-4</c:v>
                </c:pt>
                <c:pt idx="353">
                  <c:v>-4.3474337755355918E-4</c:v>
                </c:pt>
                <c:pt idx="354">
                  <c:v>-1.2583877101089015E-3</c:v>
                </c:pt>
                <c:pt idx="355">
                  <c:v>-2.606874936586697E-3</c:v>
                </c:pt>
                <c:pt idx="356">
                  <c:v>-4.4473259996026413E-3</c:v>
                </c:pt>
                <c:pt idx="357">
                  <c:v>-5.9632635735846493E-3</c:v>
                </c:pt>
                <c:pt idx="358">
                  <c:v>-8.0080073633234938E-3</c:v>
                </c:pt>
                <c:pt idx="359">
                  <c:v>-8.6927372655827562E-3</c:v>
                </c:pt>
                <c:pt idx="360">
                  <c:v>-8.5222153436569324E-3</c:v>
                </c:pt>
                <c:pt idx="361">
                  <c:v>-8.6823500596084832E-3</c:v>
                </c:pt>
                <c:pt idx="362">
                  <c:v>-6.1323983328682111E-3</c:v>
                </c:pt>
                <c:pt idx="363">
                  <c:v>-5.0201911430854916E-3</c:v>
                </c:pt>
                <c:pt idx="364">
                  <c:v>-3.7492859415162584E-3</c:v>
                </c:pt>
                <c:pt idx="365">
                  <c:v>-2.0780356931479364E-3</c:v>
                </c:pt>
                <c:pt idx="366">
                  <c:v>-2.2017078482228021E-3</c:v>
                </c:pt>
                <c:pt idx="367">
                  <c:v>-2.3339506867642535E-3</c:v>
                </c:pt>
                <c:pt idx="368">
                  <c:v>-7.1220893364457277E-4</c:v>
                </c:pt>
                <c:pt idx="369">
                  <c:v>-1.9495910380310409E-3</c:v>
                </c:pt>
                <c:pt idx="370">
                  <c:v>-1.3828690433914121E-3</c:v>
                </c:pt>
                <c:pt idx="371">
                  <c:v>-6.7107295577141133E-4</c:v>
                </c:pt>
                <c:pt idx="372">
                  <c:v>5.7167614693255609E-4</c:v>
                </c:pt>
                <c:pt idx="373">
                  <c:v>9.8670199835952871E-4</c:v>
                </c:pt>
                <c:pt idx="374">
                  <c:v>-1.8330363483249295E-6</c:v>
                </c:pt>
                <c:pt idx="375">
                  <c:v>-4.6291599025967872E-4</c:v>
                </c:pt>
                <c:pt idx="376">
                  <c:v>-2.026760216915246E-3</c:v>
                </c:pt>
                <c:pt idx="377">
                  <c:v>-3.3426656351462575E-3</c:v>
                </c:pt>
                <c:pt idx="378">
                  <c:v>-5.8223179408480605E-3</c:v>
                </c:pt>
                <c:pt idx="379">
                  <c:v>-9.7936159604556528E-3</c:v>
                </c:pt>
                <c:pt idx="380">
                  <c:v>-9.5025760270817036E-3</c:v>
                </c:pt>
                <c:pt idx="381">
                  <c:v>-9.6844594715992712E-3</c:v>
                </c:pt>
                <c:pt idx="382">
                  <c:v>-1.0479171554763626E-2</c:v>
                </c:pt>
                <c:pt idx="383">
                  <c:v>-1.0110433999594064E-2</c:v>
                </c:pt>
                <c:pt idx="384">
                  <c:v>-1.0371864616096856E-2</c:v>
                </c:pt>
                <c:pt idx="385">
                  <c:v>-1.0329902946174981E-2</c:v>
                </c:pt>
                <c:pt idx="386">
                  <c:v>-8.8386370506120561E-3</c:v>
                </c:pt>
                <c:pt idx="387">
                  <c:v>-1.0239076820802925E-2</c:v>
                </c:pt>
                <c:pt idx="388">
                  <c:v>-1.0043635512843277E-2</c:v>
                </c:pt>
                <c:pt idx="389">
                  <c:v>-1.0213364770402094E-2</c:v>
                </c:pt>
                <c:pt idx="390">
                  <c:v>-1.0195546335988322E-2</c:v>
                </c:pt>
                <c:pt idx="391">
                  <c:v>-2.4918857590976638E-2</c:v>
                </c:pt>
                <c:pt idx="392">
                  <c:v>-9.2707051859272915E-3</c:v>
                </c:pt>
                <c:pt idx="393">
                  <c:v>-9.2090590175613989E-3</c:v>
                </c:pt>
                <c:pt idx="394">
                  <c:v>-1.0759659143753259E-2</c:v>
                </c:pt>
                <c:pt idx="395">
                  <c:v>-6.4195905412946118E-3</c:v>
                </c:pt>
                <c:pt idx="396">
                  <c:v>-4.2915839653511166E-3</c:v>
                </c:pt>
                <c:pt idx="397">
                  <c:v>-2.3569379534039872E-3</c:v>
                </c:pt>
                <c:pt idx="398">
                  <c:v>1.1955228202786827E-2</c:v>
                </c:pt>
                <c:pt idx="399">
                  <c:v>-3.7457354657062306E-3</c:v>
                </c:pt>
                <c:pt idx="400">
                  <c:v>-4.6126460616205791E-3</c:v>
                </c:pt>
                <c:pt idx="401">
                  <c:v>-1.69849808597996E-3</c:v>
                </c:pt>
                <c:pt idx="402">
                  <c:v>-5.1980452104048299E-3</c:v>
                </c:pt>
                <c:pt idx="403">
                  <c:v>-8.0571855817520473E-3</c:v>
                </c:pt>
                <c:pt idx="404">
                  <c:v>-9.4416399538776868E-3</c:v>
                </c:pt>
                <c:pt idx="405">
                  <c:v>-8.499261104699337E-3</c:v>
                </c:pt>
                <c:pt idx="406">
                  <c:v>-7.0539202008926723E-3</c:v>
                </c:pt>
                <c:pt idx="407">
                  <c:v>-4.6762738909042027E-3</c:v>
                </c:pt>
                <c:pt idx="408">
                  <c:v>-2.9883611769902659E-3</c:v>
                </c:pt>
                <c:pt idx="409">
                  <c:v>-4.6719307507265222E-4</c:v>
                </c:pt>
                <c:pt idx="410">
                  <c:v>3.1403710831810804E-3</c:v>
                </c:pt>
                <c:pt idx="411">
                  <c:v>3.9240023790499253E-3</c:v>
                </c:pt>
                <c:pt idx="412">
                  <c:v>5.6493849981399426E-3</c:v>
                </c:pt>
                <c:pt idx="413">
                  <c:v>6.727392023259943E-3</c:v>
                </c:pt>
                <c:pt idx="414">
                  <c:v>7.5730327919964766E-3</c:v>
                </c:pt>
                <c:pt idx="415">
                  <c:v>8.1540557729217703E-3</c:v>
                </c:pt>
                <c:pt idx="416">
                  <c:v>8.7713926901547747E-3</c:v>
                </c:pt>
                <c:pt idx="417">
                  <c:v>7.5438198073086073E-3</c:v>
                </c:pt>
                <c:pt idx="418">
                  <c:v>6.9847932625642893E-3</c:v>
                </c:pt>
                <c:pt idx="419">
                  <c:v>6.0387483406892893E-3</c:v>
                </c:pt>
                <c:pt idx="420">
                  <c:v>5.5840562432358997E-3</c:v>
                </c:pt>
                <c:pt idx="421">
                  <c:v>4.6636573163978869E-3</c:v>
                </c:pt>
                <c:pt idx="422">
                  <c:v>2.3961087842007023E-3</c:v>
                </c:pt>
                <c:pt idx="423">
                  <c:v>1.7851462095848092E-3</c:v>
                </c:pt>
                <c:pt idx="424">
                  <c:v>6.8387118252840912E-4</c:v>
                </c:pt>
                <c:pt idx="425">
                  <c:v>3.6990178095829642E-3</c:v>
                </c:pt>
                <c:pt idx="426">
                  <c:v>5.5150283879530698E-3</c:v>
                </c:pt>
                <c:pt idx="427">
                  <c:v>6.1955802884453405E-3</c:v>
                </c:pt>
                <c:pt idx="428">
                  <c:v>7.631475275213068E-3</c:v>
                </c:pt>
                <c:pt idx="429">
                  <c:v>9.1091667934930579E-3</c:v>
                </c:pt>
                <c:pt idx="430">
                  <c:v>6.8320402335294607E-3</c:v>
                </c:pt>
                <c:pt idx="431">
                  <c:v>5.3364807393127094E-3</c:v>
                </c:pt>
                <c:pt idx="432">
                  <c:v>2.1424396729572818E-3</c:v>
                </c:pt>
                <c:pt idx="433">
                  <c:v>-4.6597765637682014E-3</c:v>
                </c:pt>
                <c:pt idx="434">
                  <c:v>-4.2746242506679823E-3</c:v>
                </c:pt>
                <c:pt idx="435">
                  <c:v>-6.9935786259639103E-3</c:v>
                </c:pt>
                <c:pt idx="436">
                  <c:v>-9.2325416994301895E-3</c:v>
                </c:pt>
                <c:pt idx="437">
                  <c:v>-9.3822561817251144E-3</c:v>
                </c:pt>
                <c:pt idx="438">
                  <c:v>-5.5366119781099041E-3</c:v>
                </c:pt>
                <c:pt idx="439">
                  <c:v>-8.2476892512596232E-3</c:v>
                </c:pt>
                <c:pt idx="440">
                  <c:v>-4.5723027481146391E-3</c:v>
                </c:pt>
                <c:pt idx="441">
                  <c:v>-7.8025091262090155E-3</c:v>
                </c:pt>
                <c:pt idx="442">
                  <c:v>-7.6236642284311356E-3</c:v>
                </c:pt>
                <c:pt idx="443">
                  <c:v>-7.8418781230974819E-3</c:v>
                </c:pt>
                <c:pt idx="444">
                  <c:v>-7.4606726179907946E-3</c:v>
                </c:pt>
                <c:pt idx="445">
                  <c:v>-9.5536368233817889E-3</c:v>
                </c:pt>
                <c:pt idx="446">
                  <c:v>-6.1863820790211471E-3</c:v>
                </c:pt>
                <c:pt idx="447">
                  <c:v>-5.6265793837511069E-3</c:v>
                </c:pt>
                <c:pt idx="448">
                  <c:v>-5.8846576905354072E-3</c:v>
                </c:pt>
                <c:pt idx="449">
                  <c:v>-6.7083020230907491E-3</c:v>
                </c:pt>
                <c:pt idx="450">
                  <c:v>-6.5341140284682769E-3</c:v>
                </c:pt>
                <c:pt idx="451">
                  <c:v>-7.5590620825300384E-3</c:v>
                </c:pt>
                <c:pt idx="452">
                  <c:v>-8.3227611723401228E-3</c:v>
                </c:pt>
                <c:pt idx="453">
                  <c:v>-9.6624712923387233E-3</c:v>
                </c:pt>
                <c:pt idx="454">
                  <c:v>-1.0902545152804583E-2</c:v>
                </c:pt>
                <c:pt idx="455">
                  <c:v>-9.7492102420692357E-3</c:v>
                </c:pt>
                <c:pt idx="456">
                  <c:v>-9.755320363230428E-3</c:v>
                </c:pt>
                <c:pt idx="457">
                  <c:v>-9.5234330082352697E-3</c:v>
                </c:pt>
                <c:pt idx="458">
                  <c:v>-1.0622519951362191E-2</c:v>
                </c:pt>
                <c:pt idx="459">
                  <c:v>-9.3488486814291855E-3</c:v>
                </c:pt>
                <c:pt idx="460">
                  <c:v>-8.721892451827206E-3</c:v>
                </c:pt>
                <c:pt idx="461">
                  <c:v>-7.476922237511837E-3</c:v>
                </c:pt>
                <c:pt idx="462">
                  <c:v>-6.4722531801693481E-3</c:v>
                </c:pt>
                <c:pt idx="463">
                  <c:v>-2.8893854710963021E-3</c:v>
                </c:pt>
                <c:pt idx="464">
                  <c:v>-9.9469469739246665E-4</c:v>
                </c:pt>
                <c:pt idx="465">
                  <c:v>1.0632684220482677E-3</c:v>
                </c:pt>
                <c:pt idx="466">
                  <c:v>-5.660284133183909E-4</c:v>
                </c:pt>
                <c:pt idx="467">
                  <c:v>-1.0044956620121261E-3</c:v>
                </c:pt>
                <c:pt idx="468">
                  <c:v>-1.3581147957674143E-3</c:v>
                </c:pt>
                <c:pt idx="469">
                  <c:v>-2.8934726467380583E-3</c:v>
                </c:pt>
                <c:pt idx="470">
                  <c:v>-7.6898847307477368E-3</c:v>
                </c:pt>
                <c:pt idx="471">
                  <c:v>-1.0004002294499105E-2</c:v>
                </c:pt>
                <c:pt idx="472">
                  <c:v>-8.1606778231534099E-3</c:v>
                </c:pt>
                <c:pt idx="473">
                  <c:v>-5.2796483555914101E-3</c:v>
                </c:pt>
                <c:pt idx="474">
                  <c:v>-4.0205340364794558E-3</c:v>
                </c:pt>
                <c:pt idx="475">
                  <c:v>-4.0877866538571641E-3</c:v>
                </c:pt>
                <c:pt idx="476">
                  <c:v>-2.811663078539299E-3</c:v>
                </c:pt>
                <c:pt idx="477">
                  <c:v>4.2503323905913334E-4</c:v>
                </c:pt>
                <c:pt idx="478">
                  <c:v>2.9142635725276714E-3</c:v>
                </c:pt>
                <c:pt idx="479">
                  <c:v>2.8057098388671875E-3</c:v>
                </c:pt>
                <c:pt idx="480">
                  <c:v>2.566655476888021E-3</c:v>
                </c:pt>
                <c:pt idx="481">
                  <c:v>3.8346790132068606E-3</c:v>
                </c:pt>
                <c:pt idx="482">
                  <c:v>5.7675250164874806E-3</c:v>
                </c:pt>
                <c:pt idx="483">
                  <c:v>7.1964429054425239E-3</c:v>
                </c:pt>
                <c:pt idx="484">
                  <c:v>7.8450900651675336E-3</c:v>
                </c:pt>
                <c:pt idx="485">
                  <c:v>7.8722388197332953E-3</c:v>
                </c:pt>
                <c:pt idx="486">
                  <c:v>7.8185358088770258E-3</c:v>
                </c:pt>
                <c:pt idx="487">
                  <c:v>7.6576249423997537E-3</c:v>
                </c:pt>
                <c:pt idx="488">
                  <c:v>6.9706656716086645E-3</c:v>
                </c:pt>
                <c:pt idx="489">
                  <c:v>7.043714647169191E-3</c:v>
                </c:pt>
                <c:pt idx="490">
                  <c:v>6.5327598935082613E-3</c:v>
                </c:pt>
                <c:pt idx="491">
                  <c:v>6.0851109492314022E-3</c:v>
                </c:pt>
                <c:pt idx="492">
                  <c:v>4.0719746511219748E-3</c:v>
                </c:pt>
                <c:pt idx="493">
                  <c:v>1.9270579020182292E-3</c:v>
                </c:pt>
                <c:pt idx="494">
                  <c:v>-4.5066272025515921E-5</c:v>
                </c:pt>
                <c:pt idx="495">
                  <c:v>-1.618876601710464E-3</c:v>
                </c:pt>
                <c:pt idx="496">
                  <c:v>-3.9381051992440535E-3</c:v>
                </c:pt>
                <c:pt idx="497">
                  <c:v>-6.2936642469266372E-3</c:v>
                </c:pt>
                <c:pt idx="498">
                  <c:v>-8.197255980916824E-3</c:v>
                </c:pt>
                <c:pt idx="499">
                  <c:v>-8.2188560849145113E-3</c:v>
                </c:pt>
                <c:pt idx="500">
                  <c:v>-7.7477079449277935E-3</c:v>
                </c:pt>
                <c:pt idx="501">
                  <c:v>-7.8734443301245512E-3</c:v>
                </c:pt>
                <c:pt idx="502">
                  <c:v>-7.8592919684076466E-3</c:v>
                </c:pt>
                <c:pt idx="503">
                  <c:v>-7.9897925967261137E-3</c:v>
                </c:pt>
                <c:pt idx="504">
                  <c:v>-6.6339236833317036E-3</c:v>
                </c:pt>
                <c:pt idx="505">
                  <c:v>-6.910959879557292E-3</c:v>
                </c:pt>
                <c:pt idx="506">
                  <c:v>-6.1378809280725477E-3</c:v>
                </c:pt>
                <c:pt idx="507">
                  <c:v>-7.1189104220567385E-3</c:v>
                </c:pt>
                <c:pt idx="508">
                  <c:v>-7.2082007602179872E-3</c:v>
                </c:pt>
                <c:pt idx="509">
                  <c:v>-8.167332901067078E-3</c:v>
                </c:pt>
                <c:pt idx="510">
                  <c:v>-7.0259374973577699E-3</c:v>
                </c:pt>
                <c:pt idx="511">
                  <c:v>-8.1207886402740685E-3</c:v>
                </c:pt>
                <c:pt idx="512">
                  <c:v>-7.430336692116477E-3</c:v>
                </c:pt>
                <c:pt idx="513">
                  <c:v>-7.9444703601656425E-3</c:v>
                </c:pt>
                <c:pt idx="514">
                  <c:v>-6.716575457420138E-3</c:v>
                </c:pt>
                <c:pt idx="515">
                  <c:v>-6.1419185621914198E-3</c:v>
                </c:pt>
                <c:pt idx="516">
                  <c:v>-4.8508582177099625E-3</c:v>
                </c:pt>
                <c:pt idx="517">
                  <c:v>-3.8612167556565146E-3</c:v>
                </c:pt>
                <c:pt idx="518">
                  <c:v>-2.5992950835785462E-3</c:v>
                </c:pt>
                <c:pt idx="519">
                  <c:v>-4.0640562643728782E-4</c:v>
                </c:pt>
                <c:pt idx="520">
                  <c:v>7.322071950672871E-4</c:v>
                </c:pt>
                <c:pt idx="521">
                  <c:v>1.4651327422170928E-3</c:v>
                </c:pt>
                <c:pt idx="522">
                  <c:v>2.7511893928825236E-3</c:v>
                </c:pt>
                <c:pt idx="523">
                  <c:v>3.8327716645740481E-3</c:v>
                </c:pt>
                <c:pt idx="524">
                  <c:v>3.7263317025584479E-3</c:v>
                </c:pt>
                <c:pt idx="525">
                  <c:v>3.6029650535418511E-3</c:v>
                </c:pt>
                <c:pt idx="526">
                  <c:v>2.0720494257939017E-3</c:v>
                </c:pt>
                <c:pt idx="527">
                  <c:v>-4.3176262925707459E-4</c:v>
                </c:pt>
                <c:pt idx="528">
                  <c:v>-1.3047007771281299E-3</c:v>
                </c:pt>
                <c:pt idx="529">
                  <c:v>-1.5723736255200186E-3</c:v>
                </c:pt>
                <c:pt idx="530">
                  <c:v>-1.3772625943799194E-3</c:v>
                </c:pt>
                <c:pt idx="531">
                  <c:v>-1.6220802868599808E-3</c:v>
                </c:pt>
                <c:pt idx="532">
                  <c:v>-2.9544500045445322E-3</c:v>
                </c:pt>
                <c:pt idx="533">
                  <c:v>-6.8957671458587449E-3</c:v>
                </c:pt>
                <c:pt idx="534">
                  <c:v>-1.52547431714607E-3</c:v>
                </c:pt>
                <c:pt idx="535">
                  <c:v>-1.3311476934523348E-3</c:v>
                </c:pt>
                <c:pt idx="536">
                  <c:v>-2.0368749445134945E-3</c:v>
                </c:pt>
                <c:pt idx="537">
                  <c:v>-2.7403893408837871E-3</c:v>
                </c:pt>
                <c:pt idx="538">
                  <c:v>-2.4985689105409565E-3</c:v>
                </c:pt>
                <c:pt idx="539">
                  <c:v>-1.5367945551355735E-3</c:v>
                </c:pt>
                <c:pt idx="540">
                  <c:v>1.510554061823547E-3</c:v>
                </c:pt>
                <c:pt idx="541">
                  <c:v>-4.2416626240783344E-3</c:v>
                </c:pt>
                <c:pt idx="542">
                  <c:v>-3.1032562255859375E-3</c:v>
                </c:pt>
                <c:pt idx="543">
                  <c:v>-3.071987267696496E-3</c:v>
                </c:pt>
                <c:pt idx="544">
                  <c:v>-4.6654325543027935E-3</c:v>
                </c:pt>
                <c:pt idx="545">
                  <c:v>-4.7350549078607708E-3</c:v>
                </c:pt>
                <c:pt idx="546">
                  <c:v>-5.5388908881645084E-3</c:v>
                </c:pt>
                <c:pt idx="547">
                  <c:v>-4.5155033920750475E-3</c:v>
                </c:pt>
                <c:pt idx="548">
                  <c:v>-2.1794884751885793E-3</c:v>
                </c:pt>
                <c:pt idx="549">
                  <c:v>-3.9224748487596542E-3</c:v>
                </c:pt>
                <c:pt idx="550">
                  <c:v>-2.7588930996981535E-3</c:v>
                </c:pt>
                <c:pt idx="551">
                  <c:v>4.3134152631207563E-5</c:v>
                </c:pt>
                <c:pt idx="552">
                  <c:v>6.1428185665246212E-4</c:v>
                </c:pt>
                <c:pt idx="553">
                  <c:v>3.230710050244398E-3</c:v>
                </c:pt>
                <c:pt idx="554">
                  <c:v>4.3005344671604587E-3</c:v>
                </c:pt>
                <c:pt idx="555">
                  <c:v>5.3849984041023776E-3</c:v>
                </c:pt>
                <c:pt idx="556">
                  <c:v>7.2368440173920974E-3</c:v>
                </c:pt>
                <c:pt idx="557">
                  <c:v>6.8867175610034187E-3</c:v>
                </c:pt>
                <c:pt idx="558">
                  <c:v>5.0749840674462875E-3</c:v>
                </c:pt>
                <c:pt idx="559">
                  <c:v>2.8732266777004929E-3</c:v>
                </c:pt>
                <c:pt idx="560">
                  <c:v>7.5324582847175088E-4</c:v>
                </c:pt>
                <c:pt idx="561">
                  <c:v>-3.51422792905383E-4</c:v>
                </c:pt>
                <c:pt idx="562">
                  <c:v>-1.2198278914281871E-3</c:v>
                </c:pt>
                <c:pt idx="563">
                  <c:v>-1.7193055256105342E-3</c:v>
                </c:pt>
                <c:pt idx="564">
                  <c:v>-1.3681304403197867E-3</c:v>
                </c:pt>
                <c:pt idx="565">
                  <c:v>-6.5971969009987765E-4</c:v>
                </c:pt>
                <c:pt idx="566">
                  <c:v>-1.4300986285848029E-4</c:v>
                </c:pt>
                <c:pt idx="567">
                  <c:v>-7.0342357024484397E-4</c:v>
                </c:pt>
                <c:pt idx="568">
                  <c:v>-1.5993159570736023E-3</c:v>
                </c:pt>
                <c:pt idx="569">
                  <c:v>-3.240932117808949E-3</c:v>
                </c:pt>
                <c:pt idx="570">
                  <c:v>-4.634625983960701E-3</c:v>
                </c:pt>
                <c:pt idx="571">
                  <c:v>-4.8341627244825333E-3</c:v>
                </c:pt>
                <c:pt idx="572">
                  <c:v>-4.0288239846498061E-3</c:v>
                </c:pt>
                <c:pt idx="573">
                  <c:v>-2.8965855057621263E-3</c:v>
                </c:pt>
                <c:pt idx="574">
                  <c:v>-2.4947789840368273E-3</c:v>
                </c:pt>
                <c:pt idx="575">
                  <c:v>-2.0947972417393189E-3</c:v>
                </c:pt>
                <c:pt idx="576">
                  <c:v>2.8511146446322499E-4</c:v>
                </c:pt>
                <c:pt idx="577">
                  <c:v>2.0720576827144362E-3</c:v>
                </c:pt>
                <c:pt idx="578">
                  <c:v>2.4732449354032001E-3</c:v>
                </c:pt>
                <c:pt idx="579">
                  <c:v>2.4045308430989585E-3</c:v>
                </c:pt>
                <c:pt idx="580">
                  <c:v>2.1715040330762833E-3</c:v>
                </c:pt>
                <c:pt idx="581">
                  <c:v>3.5050214627087789E-3</c:v>
                </c:pt>
                <c:pt idx="582">
                  <c:v>4.8625995586444653E-3</c:v>
                </c:pt>
                <c:pt idx="583">
                  <c:v>3.7846833596498057E-3</c:v>
                </c:pt>
                <c:pt idx="584">
                  <c:v>2.2444952101934985E-3</c:v>
                </c:pt>
                <c:pt idx="585">
                  <c:v>1.1357889546976E-3</c:v>
                </c:pt>
                <c:pt idx="586">
                  <c:v>-9.9578461089537758E-6</c:v>
                </c:pt>
                <c:pt idx="587">
                  <c:v>-5.7656424386163792E-4</c:v>
                </c:pt>
                <c:pt idx="588">
                  <c:v>-2.9121993424055643E-3</c:v>
                </c:pt>
                <c:pt idx="589">
                  <c:v>-2.888535008285985E-3</c:v>
                </c:pt>
                <c:pt idx="590">
                  <c:v>-2.8615926767325086E-3</c:v>
                </c:pt>
                <c:pt idx="591">
                  <c:v>-3.0541027779186652E-3</c:v>
                </c:pt>
                <c:pt idx="592">
                  <c:v>-4.2272955824286087E-3</c:v>
                </c:pt>
                <c:pt idx="593">
                  <c:v>-5.5045255850920682E-3</c:v>
                </c:pt>
                <c:pt idx="594">
                  <c:v>-5.6442657074370784E-3</c:v>
                </c:pt>
                <c:pt idx="595">
                  <c:v>-5.5286357929180347E-3</c:v>
                </c:pt>
                <c:pt idx="596">
                  <c:v>-7.1146498510847259E-3</c:v>
                </c:pt>
                <c:pt idx="597">
                  <c:v>-6.225239146839489E-3</c:v>
                </c:pt>
                <c:pt idx="598">
                  <c:v>-3.9377088670606583E-3</c:v>
                </c:pt>
                <c:pt idx="599">
                  <c:v>-1.9906444466991804E-3</c:v>
                </c:pt>
                <c:pt idx="600">
                  <c:v>-1.2385876147778311E-3</c:v>
                </c:pt>
                <c:pt idx="601">
                  <c:v>-5.7600277326830599E-4</c:v>
                </c:pt>
                <c:pt idx="602">
                  <c:v>1.1562991451906544E-3</c:v>
                </c:pt>
                <c:pt idx="603">
                  <c:v>1.0863960563363341E-3</c:v>
                </c:pt>
                <c:pt idx="604">
                  <c:v>-5.8433400604122085E-4</c:v>
                </c:pt>
                <c:pt idx="605">
                  <c:v>-2.0474272888975952E-3</c:v>
                </c:pt>
                <c:pt idx="606">
                  <c:v>-2.6009960091991804E-3</c:v>
                </c:pt>
                <c:pt idx="607">
                  <c:v>-2.2273538432595742E-3</c:v>
                </c:pt>
                <c:pt idx="608">
                  <c:v>-2.8756789830855687E-3</c:v>
                </c:pt>
                <c:pt idx="609">
                  <c:v>-3.5208252085236497E-3</c:v>
                </c:pt>
                <c:pt idx="610">
                  <c:v>-2.1644195952971886E-3</c:v>
                </c:pt>
                <c:pt idx="611">
                  <c:v>-7.4888617445386296E-4</c:v>
                </c:pt>
                <c:pt idx="612">
                  <c:v>4.6706096434496141E-4</c:v>
                </c:pt>
                <c:pt idx="613">
                  <c:v>1.6633896600631824E-3</c:v>
                </c:pt>
                <c:pt idx="614">
                  <c:v>1.9644369810690766E-3</c:v>
                </c:pt>
                <c:pt idx="615">
                  <c:v>1.5476771763393319E-3</c:v>
                </c:pt>
                <c:pt idx="616">
                  <c:v>1.2404206511261559E-3</c:v>
                </c:pt>
                <c:pt idx="617">
                  <c:v>-4.7014905260785632E-5</c:v>
                </c:pt>
                <c:pt idx="618">
                  <c:v>-1.6256885611133196E-3</c:v>
                </c:pt>
                <c:pt idx="619">
                  <c:v>-3.5897870084424192E-3</c:v>
                </c:pt>
                <c:pt idx="620">
                  <c:v>-4.9095484085412977E-3</c:v>
                </c:pt>
                <c:pt idx="621">
                  <c:v>-5.1452422038817608E-3</c:v>
                </c:pt>
                <c:pt idx="622">
                  <c:v>-4.1219372769971067E-3</c:v>
                </c:pt>
                <c:pt idx="623">
                  <c:v>-3.2936360412861416E-3</c:v>
                </c:pt>
                <c:pt idx="624">
                  <c:v>-3.1555142753568509E-3</c:v>
                </c:pt>
                <c:pt idx="625">
                  <c:v>-1.9089009338642666E-3</c:v>
                </c:pt>
                <c:pt idx="626">
                  <c:v>-9.6289729659172383E-4</c:v>
                </c:pt>
                <c:pt idx="627">
                  <c:v>-6.8423448702998951E-4</c:v>
                </c:pt>
                <c:pt idx="628">
                  <c:v>6.4909303343150464E-4</c:v>
                </c:pt>
                <c:pt idx="629">
                  <c:v>2.1782747078766818E-3</c:v>
                </c:pt>
                <c:pt idx="630">
                  <c:v>3.1747033585718129E-3</c:v>
                </c:pt>
                <c:pt idx="631">
                  <c:v>5.8041857434557014E-3</c:v>
                </c:pt>
                <c:pt idx="632">
                  <c:v>6.7817555877554203E-3</c:v>
                </c:pt>
                <c:pt idx="633">
                  <c:v>7.9131353469121413E-3</c:v>
                </c:pt>
                <c:pt idx="634">
                  <c:v>9.3211136855088118E-3</c:v>
                </c:pt>
                <c:pt idx="635">
                  <c:v>9.5868461575859647E-3</c:v>
                </c:pt>
                <c:pt idx="636">
                  <c:v>8.6824739134156396E-3</c:v>
                </c:pt>
                <c:pt idx="637">
                  <c:v>8.5390099199303456E-3</c:v>
                </c:pt>
                <c:pt idx="638">
                  <c:v>7.3693097927870115E-3</c:v>
                </c:pt>
                <c:pt idx="639">
                  <c:v>6.5544343097901142E-3</c:v>
                </c:pt>
                <c:pt idx="640">
                  <c:v>5.1198026318570594E-3</c:v>
                </c:pt>
                <c:pt idx="641">
                  <c:v>2.3508113184016197E-3</c:v>
                </c:pt>
                <c:pt idx="642">
                  <c:v>-5.9152578378575697E-5</c:v>
                </c:pt>
                <c:pt idx="643">
                  <c:v>-1.5032797148733428E-3</c:v>
                </c:pt>
                <c:pt idx="644">
                  <c:v>-3.1480169915533993E-3</c:v>
                </c:pt>
                <c:pt idx="645">
                  <c:v>-4.0351487857439245E-3</c:v>
                </c:pt>
                <c:pt idx="646">
                  <c:v>-5.7799103972199064E-3</c:v>
                </c:pt>
                <c:pt idx="647">
                  <c:v>-4.4983207405387736E-3</c:v>
                </c:pt>
                <c:pt idx="648">
                  <c:v>-2.8173520967558138E-3</c:v>
                </c:pt>
                <c:pt idx="649">
                  <c:v>-7.6907434504779428E-4</c:v>
                </c:pt>
                <c:pt idx="650">
                  <c:v>8.9708138337894468E-4</c:v>
                </c:pt>
                <c:pt idx="651">
                  <c:v>1.1983764119994742E-3</c:v>
                </c:pt>
                <c:pt idx="652">
                  <c:v>4.7479769884251402E-4</c:v>
                </c:pt>
                <c:pt idx="653">
                  <c:v>8.027790944813496E-4</c:v>
                </c:pt>
                <c:pt idx="654">
                  <c:v>-5.3003649690969666E-4</c:v>
                </c:pt>
                <c:pt idx="655">
                  <c:v>-5.2304288525594313E-4</c:v>
                </c:pt>
                <c:pt idx="656">
                  <c:v>-1.6879539985161784E-3</c:v>
                </c:pt>
                <c:pt idx="657">
                  <c:v>-4.0535617184329492E-3</c:v>
                </c:pt>
                <c:pt idx="658">
                  <c:v>-4.8844556271772158E-3</c:v>
                </c:pt>
                <c:pt idx="659">
                  <c:v>-5.0444664893211791E-3</c:v>
                </c:pt>
                <c:pt idx="660">
                  <c:v>-4.8208773394167988E-3</c:v>
                </c:pt>
                <c:pt idx="661">
                  <c:v>-4.9326099874653032E-3</c:v>
                </c:pt>
                <c:pt idx="662">
                  <c:v>-4.5808321469789819E-3</c:v>
                </c:pt>
                <c:pt idx="663">
                  <c:v>-3.3339958686333659E-3</c:v>
                </c:pt>
                <c:pt idx="664">
                  <c:v>-1.6007196335565015E-3</c:v>
                </c:pt>
                <c:pt idx="665">
                  <c:v>-1.1393972289510466E-3</c:v>
                </c:pt>
                <c:pt idx="666">
                  <c:v>-4.8855372837613141E-4</c:v>
                </c:pt>
                <c:pt idx="667">
                  <c:v>5.370301085626965E-5</c:v>
                </c:pt>
                <c:pt idx="668">
                  <c:v>-3.8615965739983028E-4</c:v>
                </c:pt>
                <c:pt idx="669">
                  <c:v>-2.4047868076341283E-3</c:v>
                </c:pt>
                <c:pt idx="670">
                  <c:v>-4.2838472308534565E-3</c:v>
                </c:pt>
                <c:pt idx="671">
                  <c:v>-6.141249751631786E-3</c:v>
                </c:pt>
                <c:pt idx="672">
                  <c:v>-6.7967171276802933E-3</c:v>
                </c:pt>
                <c:pt idx="673">
                  <c:v>-7.4397991229961597E-3</c:v>
                </c:pt>
                <c:pt idx="674">
                  <c:v>-7.6908425335243565E-3</c:v>
                </c:pt>
                <c:pt idx="675">
                  <c:v>-7.8413414232658615E-3</c:v>
                </c:pt>
                <c:pt idx="676">
                  <c:v>-7.6215917413884945E-3</c:v>
                </c:pt>
                <c:pt idx="677">
                  <c:v>-7.8880755932300897E-3</c:v>
                </c:pt>
                <c:pt idx="678">
                  <c:v>-8.3855467957335318E-3</c:v>
                </c:pt>
                <c:pt idx="679">
                  <c:v>-9.7043999345787831E-3</c:v>
                </c:pt>
                <c:pt idx="680">
                  <c:v>-8.2363607563498004E-3</c:v>
                </c:pt>
                <c:pt idx="681">
                  <c:v>-8.9092667484695371E-3</c:v>
                </c:pt>
                <c:pt idx="682">
                  <c:v>-9.4270664892155687E-3</c:v>
                </c:pt>
                <c:pt idx="683">
                  <c:v>-9.1741982992593653E-3</c:v>
                </c:pt>
                <c:pt idx="684">
                  <c:v>-7.7957632221701129E-3</c:v>
                </c:pt>
                <c:pt idx="685">
                  <c:v>-5.9108403854039072E-3</c:v>
                </c:pt>
                <c:pt idx="686">
                  <c:v>-2.6199126140380108E-3</c:v>
                </c:pt>
                <c:pt idx="687">
                  <c:v>-1.7043770133674766E-3</c:v>
                </c:pt>
                <c:pt idx="688">
                  <c:v>1.1534422507017568E-3</c:v>
                </c:pt>
                <c:pt idx="689">
                  <c:v>4.3532879321606438E-3</c:v>
                </c:pt>
                <c:pt idx="690">
                  <c:v>6.2032179398970174E-3</c:v>
                </c:pt>
                <c:pt idx="691">
                  <c:v>7.5576914337289547E-3</c:v>
                </c:pt>
                <c:pt idx="692">
                  <c:v>8.8862629679890576E-3</c:v>
                </c:pt>
                <c:pt idx="693">
                  <c:v>8.6239075763917834E-3</c:v>
                </c:pt>
                <c:pt idx="694">
                  <c:v>1.0015694093910616E-2</c:v>
                </c:pt>
                <c:pt idx="695">
                  <c:v>8.1098482206269987E-3</c:v>
                </c:pt>
                <c:pt idx="696">
                  <c:v>9.2451913016183187E-3</c:v>
                </c:pt>
                <c:pt idx="697">
                  <c:v>8.8063359776616151E-3</c:v>
                </c:pt>
                <c:pt idx="698">
                  <c:v>9.209942508053532E-3</c:v>
                </c:pt>
                <c:pt idx="699">
                  <c:v>9.6959200772372151E-3</c:v>
                </c:pt>
                <c:pt idx="700">
                  <c:v>1.1085526767747211E-2</c:v>
                </c:pt>
                <c:pt idx="701">
                  <c:v>9.6277426847648107E-3</c:v>
                </c:pt>
                <c:pt idx="702">
                  <c:v>9.8875962294541243E-3</c:v>
                </c:pt>
                <c:pt idx="703">
                  <c:v>9.1907451679180355E-3</c:v>
                </c:pt>
                <c:pt idx="704">
                  <c:v>7.73539687647964E-3</c:v>
                </c:pt>
                <c:pt idx="705">
                  <c:v>8.6896739480814642E-3</c:v>
                </c:pt>
                <c:pt idx="706">
                  <c:v>7.1058314600032898E-3</c:v>
                </c:pt>
                <c:pt idx="707">
                  <c:v>8.6107543020537414E-3</c:v>
                </c:pt>
                <c:pt idx="708">
                  <c:v>8.88806297665546E-3</c:v>
                </c:pt>
                <c:pt idx="709">
                  <c:v>9.6153738178732379E-3</c:v>
                </c:pt>
                <c:pt idx="710">
                  <c:v>1.0368025148069735E-2</c:v>
                </c:pt>
                <c:pt idx="711">
                  <c:v>1.2195603672044086E-2</c:v>
                </c:pt>
                <c:pt idx="712">
                  <c:v>1.2192647694509205E-2</c:v>
                </c:pt>
                <c:pt idx="713">
                  <c:v>1.064303839877578E-2</c:v>
                </c:pt>
                <c:pt idx="714">
                  <c:v>8.3344116871490685E-3</c:v>
                </c:pt>
                <c:pt idx="715">
                  <c:v>9.8934338722393989E-3</c:v>
                </c:pt>
                <c:pt idx="716">
                  <c:v>8.6399012313776568E-3</c:v>
                </c:pt>
                <c:pt idx="717">
                  <c:v>7.1493702017384276E-3</c:v>
                </c:pt>
                <c:pt idx="718">
                  <c:v>8.5466640852229839E-3</c:v>
                </c:pt>
                <c:pt idx="719">
                  <c:v>7.0720689121263162E-3</c:v>
                </c:pt>
                <c:pt idx="720">
                  <c:v>9.0811840899579395E-3</c:v>
                </c:pt>
                <c:pt idx="721">
                  <c:v>9.1882598348509287E-3</c:v>
                </c:pt>
                <c:pt idx="722">
                  <c:v>8.4859757196336025E-3</c:v>
                </c:pt>
                <c:pt idx="723">
                  <c:v>1.114477842917177E-2</c:v>
                </c:pt>
                <c:pt idx="724">
                  <c:v>1.1193122698631075E-2</c:v>
                </c:pt>
                <c:pt idx="725">
                  <c:v>9.6198738395393522E-3</c:v>
                </c:pt>
                <c:pt idx="726">
                  <c:v>8.5791302965833611E-3</c:v>
                </c:pt>
                <c:pt idx="727">
                  <c:v>7.5581538212763028E-3</c:v>
                </c:pt>
                <c:pt idx="728">
                  <c:v>5.3629524263986252E-4</c:v>
                </c:pt>
                <c:pt idx="729">
                  <c:v>3.9180904239803777E-3</c:v>
                </c:pt>
                <c:pt idx="730">
                  <c:v>2.119411121715199E-3</c:v>
                </c:pt>
                <c:pt idx="731">
                  <c:v>7.1509059889485866E-4</c:v>
                </c:pt>
                <c:pt idx="732">
                  <c:v>2.7761418065988107E-4</c:v>
                </c:pt>
                <c:pt idx="733">
                  <c:v>4.5003519429787423E-4</c:v>
                </c:pt>
                <c:pt idx="734">
                  <c:v>8.1727824685898145E-4</c:v>
                </c:pt>
                <c:pt idx="735">
                  <c:v>6.5935060575410612E-3</c:v>
                </c:pt>
                <c:pt idx="736">
                  <c:v>4.1752769833514731E-4</c:v>
                </c:pt>
                <c:pt idx="737">
                  <c:v>-1.9219633820767535E-4</c:v>
                </c:pt>
                <c:pt idx="738">
                  <c:v>3.4509799181126402E-4</c:v>
                </c:pt>
                <c:pt idx="739">
                  <c:v>9.3876231800426137E-4</c:v>
                </c:pt>
                <c:pt idx="740">
                  <c:v>1.0206957400102845E-3</c:v>
                </c:pt>
                <c:pt idx="741">
                  <c:v>3.8496240392910948E-4</c:v>
                </c:pt>
                <c:pt idx="742">
                  <c:v>-6.5666462951922836E-4</c:v>
                </c:pt>
                <c:pt idx="743">
                  <c:v>-1.8335895620899898E-3</c:v>
                </c:pt>
                <c:pt idx="744">
                  <c:v>-3.3961704799106681E-3</c:v>
                </c:pt>
                <c:pt idx="745">
                  <c:v>-3.5626712815585797E-3</c:v>
                </c:pt>
                <c:pt idx="746">
                  <c:v>-4.3533622444450236E-3</c:v>
                </c:pt>
                <c:pt idx="747">
                  <c:v>-4.5635421554764055E-3</c:v>
                </c:pt>
                <c:pt idx="748">
                  <c:v>-3.894401319099195E-3</c:v>
                </c:pt>
                <c:pt idx="749">
                  <c:v>-3.5937668441177657E-3</c:v>
                </c:pt>
                <c:pt idx="750">
                  <c:v>-3.4323770762521829E-3</c:v>
                </c:pt>
                <c:pt idx="751">
                  <c:v>-2.6652843921215813E-3</c:v>
                </c:pt>
                <c:pt idx="752">
                  <c:v>-2.7006983240960899E-3</c:v>
                </c:pt>
                <c:pt idx="753">
                  <c:v>-2.8568284336106908E-3</c:v>
                </c:pt>
                <c:pt idx="754">
                  <c:v>-3.1880630559219273E-3</c:v>
                </c:pt>
                <c:pt idx="755">
                  <c:v>-2.7847455177472114E-3</c:v>
                </c:pt>
                <c:pt idx="756">
                  <c:v>-1.7869131905692886E-3</c:v>
                </c:pt>
                <c:pt idx="757">
                  <c:v>-3.6409716585490145E-4</c:v>
                </c:pt>
                <c:pt idx="758">
                  <c:v>7.4029072022535104E-4</c:v>
                </c:pt>
                <c:pt idx="759">
                  <c:v>2.587223465824386E-4</c:v>
                </c:pt>
                <c:pt idx="760">
                  <c:v>1.166124880572671E-4</c:v>
                </c:pt>
                <c:pt idx="761">
                  <c:v>9.6333491337779179E-5</c:v>
                </c:pt>
                <c:pt idx="762">
                  <c:v>6.9358132102272725E-4</c:v>
                </c:pt>
                <c:pt idx="763">
                  <c:v>2.3318947135627889E-3</c:v>
                </c:pt>
                <c:pt idx="764">
                  <c:v>3.6636781898927279E-3</c:v>
                </c:pt>
                <c:pt idx="765">
                  <c:v>4.8538141952448443E-3</c:v>
                </c:pt>
                <c:pt idx="766">
                  <c:v>5.3012319457480294E-3</c:v>
                </c:pt>
                <c:pt idx="767">
                  <c:v>4.6017799542578891E-3</c:v>
                </c:pt>
                <c:pt idx="768">
                  <c:v>3.5123618650230439E-3</c:v>
                </c:pt>
                <c:pt idx="769">
                  <c:v>1.2065259925214914E-3</c:v>
                </c:pt>
                <c:pt idx="770">
                  <c:v>-1.4146169026692708E-3</c:v>
                </c:pt>
                <c:pt idx="771">
                  <c:v>-3.9825934868354916E-3</c:v>
                </c:pt>
                <c:pt idx="772">
                  <c:v>-6.562022419718907E-3</c:v>
                </c:pt>
                <c:pt idx="773">
                  <c:v>-8.3767366615725234E-3</c:v>
                </c:pt>
                <c:pt idx="774">
                  <c:v>-8.9023887337027277E-3</c:v>
                </c:pt>
                <c:pt idx="775">
                  <c:v>-9.0830996955112864E-3</c:v>
                </c:pt>
                <c:pt idx="776">
                  <c:v>-8.8624830369825325E-3</c:v>
                </c:pt>
                <c:pt idx="777">
                  <c:v>-8.8258470807755923E-3</c:v>
                </c:pt>
                <c:pt idx="778">
                  <c:v>-8.9581394608403593E-3</c:v>
                </c:pt>
                <c:pt idx="779">
                  <c:v>-8.4346754726393088E-3</c:v>
                </c:pt>
                <c:pt idx="780">
                  <c:v>-8.2156689136059554E-3</c:v>
                </c:pt>
                <c:pt idx="781">
                  <c:v>-8.3714439755394037E-3</c:v>
                </c:pt>
                <c:pt idx="782">
                  <c:v>-8.4290277390252511E-3</c:v>
                </c:pt>
                <c:pt idx="783">
                  <c:v>-8.4645737817277741E-3</c:v>
                </c:pt>
                <c:pt idx="784">
                  <c:v>-8.6849344757211414E-3</c:v>
                </c:pt>
                <c:pt idx="785">
                  <c:v>-8.4623939547188304E-3</c:v>
                </c:pt>
                <c:pt idx="786">
                  <c:v>-8.9475293180127317E-3</c:v>
                </c:pt>
                <c:pt idx="787">
                  <c:v>-9.204980098839962E-3</c:v>
                </c:pt>
                <c:pt idx="788">
                  <c:v>-9.320073313527277E-3</c:v>
                </c:pt>
                <c:pt idx="789">
                  <c:v>-9.0333434926483328E-3</c:v>
                </c:pt>
                <c:pt idx="790">
                  <c:v>-1.3820103236607113E-2</c:v>
                </c:pt>
                <c:pt idx="791">
                  <c:v>-8.9790129558348867E-3</c:v>
                </c:pt>
                <c:pt idx="792">
                  <c:v>-9.025276481331123E-3</c:v>
                </c:pt>
                <c:pt idx="793">
                  <c:v>-8.8667931494775375E-3</c:v>
                </c:pt>
                <c:pt idx="794">
                  <c:v>-8.3164611420073909E-3</c:v>
                </c:pt>
                <c:pt idx="795">
                  <c:v>-7.8011219635669704E-3</c:v>
                </c:pt>
                <c:pt idx="796">
                  <c:v>-7.9823613682867226E-3</c:v>
                </c:pt>
                <c:pt idx="797">
                  <c:v>-2.7549545486251566E-3</c:v>
                </c:pt>
                <c:pt idx="798">
                  <c:v>-7.3807869122658092E-3</c:v>
                </c:pt>
                <c:pt idx="799">
                  <c:v>-7.932836359197443E-3</c:v>
                </c:pt>
                <c:pt idx="800">
                  <c:v>-8.1661191337552876E-3</c:v>
                </c:pt>
                <c:pt idx="801">
                  <c:v>-8.842699455492424E-3</c:v>
                </c:pt>
                <c:pt idx="802">
                  <c:v>-9.6105022347850108E-3</c:v>
                </c:pt>
                <c:pt idx="803">
                  <c:v>-1.005741631313839E-2</c:v>
                </c:pt>
                <c:pt idx="804">
                  <c:v>-1.098776482916493E-2</c:v>
                </c:pt>
                <c:pt idx="805">
                  <c:v>-1.141195586233428E-2</c:v>
                </c:pt>
                <c:pt idx="806">
                  <c:v>-9.6448757947782005E-3</c:v>
                </c:pt>
                <c:pt idx="807">
                  <c:v>-8.3983863070929872E-3</c:v>
                </c:pt>
                <c:pt idx="808">
                  <c:v>-1.4575016963017358E-2</c:v>
                </c:pt>
                <c:pt idx="809">
                  <c:v>-8.3944064714176411E-3</c:v>
                </c:pt>
                <c:pt idx="810">
                  <c:v>-7.9005600570083902E-3</c:v>
                </c:pt>
                <c:pt idx="811">
                  <c:v>-1.1050261460341463E-2</c:v>
                </c:pt>
                <c:pt idx="812">
                  <c:v>-8.2407947226519618E-3</c:v>
                </c:pt>
                <c:pt idx="813">
                  <c:v>-9.3253329718783664E-3</c:v>
                </c:pt>
                <c:pt idx="814">
                  <c:v>-1.0639033792338938E-2</c:v>
                </c:pt>
                <c:pt idx="815">
                  <c:v>-4.4210772493700808E-3</c:v>
                </c:pt>
                <c:pt idx="816">
                  <c:v>-1.0204447296274673E-2</c:v>
                </c:pt>
                <c:pt idx="817">
                  <c:v>-1.0594392751718527E-2</c:v>
                </c:pt>
                <c:pt idx="818">
                  <c:v>-7.0624289574560562E-3</c:v>
                </c:pt>
                <c:pt idx="819">
                  <c:v>-1.042351991067198E-2</c:v>
                </c:pt>
                <c:pt idx="820">
                  <c:v>-9.7084458256181359E-3</c:v>
                </c:pt>
                <c:pt idx="821">
                  <c:v>-7.7830516930782433E-3</c:v>
                </c:pt>
                <c:pt idx="822">
                  <c:v>-5.3532835725065486E-3</c:v>
                </c:pt>
                <c:pt idx="823">
                  <c:v>-2.057228253517362E-3</c:v>
                </c:pt>
                <c:pt idx="824">
                  <c:v>6.2484658641736462E-4</c:v>
                </c:pt>
                <c:pt idx="825">
                  <c:v>3.3308788811489231E-3</c:v>
                </c:pt>
                <c:pt idx="826">
                  <c:v>6.5473746427726224E-3</c:v>
                </c:pt>
                <c:pt idx="827">
                  <c:v>7.9305326783811816E-3</c:v>
                </c:pt>
                <c:pt idx="828">
                  <c:v>8.821326416808304E-3</c:v>
                </c:pt>
                <c:pt idx="829">
                  <c:v>8.6348397391183187E-3</c:v>
                </c:pt>
                <c:pt idx="830">
                  <c:v>7.6659644320929872E-3</c:v>
                </c:pt>
                <c:pt idx="831">
                  <c:v>8.4597930247648865E-3</c:v>
                </c:pt>
                <c:pt idx="832">
                  <c:v>7.443465195693025E-3</c:v>
                </c:pt>
                <c:pt idx="833">
                  <c:v>7.6799516554002792E-3</c:v>
                </c:pt>
                <c:pt idx="834">
                  <c:v>7.4576423281714262E-3</c:v>
                </c:pt>
                <c:pt idx="835">
                  <c:v>7.0338558841061133E-3</c:v>
                </c:pt>
                <c:pt idx="836">
                  <c:v>7.995836662523674E-3</c:v>
                </c:pt>
                <c:pt idx="837">
                  <c:v>8.1170565122134653E-3</c:v>
                </c:pt>
                <c:pt idx="838">
                  <c:v>7.8824774011388085E-3</c:v>
                </c:pt>
                <c:pt idx="839">
                  <c:v>9.0236416110745492E-3</c:v>
                </c:pt>
                <c:pt idx="840">
                  <c:v>8.6282507165686036E-3</c:v>
                </c:pt>
                <c:pt idx="841">
                  <c:v>8.6909620276776345E-3</c:v>
                </c:pt>
                <c:pt idx="842">
                  <c:v>9.5271238516936307E-3</c:v>
                </c:pt>
                <c:pt idx="843">
                  <c:v>9.2841804801643522E-3</c:v>
                </c:pt>
                <c:pt idx="844">
                  <c:v>9.2835281834457856E-3</c:v>
                </c:pt>
                <c:pt idx="845">
                  <c:v>8.4341635435690766E-3</c:v>
                </c:pt>
                <c:pt idx="846">
                  <c:v>6.9834473845245939E-3</c:v>
                </c:pt>
                <c:pt idx="847">
                  <c:v>5.3626799480223858E-3</c:v>
                </c:pt>
                <c:pt idx="848">
                  <c:v>5.2040397346793986E-3</c:v>
                </c:pt>
                <c:pt idx="849">
                  <c:v>4.535262202803661E-3</c:v>
                </c:pt>
                <c:pt idx="850">
                  <c:v>4.1362547771239483E-3</c:v>
                </c:pt>
                <c:pt idx="851">
                  <c:v>4.4445599312389773E-3</c:v>
                </c:pt>
                <c:pt idx="852">
                  <c:v>4.4819142395284371E-3</c:v>
                </c:pt>
                <c:pt idx="853">
                  <c:v>5.578936952533144E-3</c:v>
                </c:pt>
                <c:pt idx="854">
                  <c:v>6.8478026947417659E-3</c:v>
                </c:pt>
                <c:pt idx="855">
                  <c:v>6.8239814791327845E-3</c:v>
                </c:pt>
                <c:pt idx="856">
                  <c:v>5.5161100445371685E-3</c:v>
                </c:pt>
                <c:pt idx="857">
                  <c:v>3.956253910477589E-3</c:v>
                </c:pt>
                <c:pt idx="858">
                  <c:v>1.8666007302024148E-3</c:v>
                </c:pt>
                <c:pt idx="859">
                  <c:v>9.2022553150786473E-4</c:v>
                </c:pt>
                <c:pt idx="860">
                  <c:v>1.3548780829364057E-4</c:v>
                </c:pt>
                <c:pt idx="861">
                  <c:v>-4.1514144831413262E-4</c:v>
                </c:pt>
                <c:pt idx="862">
                  <c:v>-8.6614270230905334E-4</c:v>
                </c:pt>
                <c:pt idx="863">
                  <c:v>3.8852939358009888E-4</c:v>
                </c:pt>
                <c:pt idx="864">
                  <c:v>2.0317061122877467E-3</c:v>
                </c:pt>
                <c:pt idx="865">
                  <c:v>3.9427125608765771E-3</c:v>
                </c:pt>
                <c:pt idx="866">
                  <c:v>4.987890070134943E-3</c:v>
                </c:pt>
                <c:pt idx="867">
                  <c:v>5.035747181285511E-3</c:v>
                </c:pt>
                <c:pt idx="868">
                  <c:v>4.418798339315369E-3</c:v>
                </c:pt>
                <c:pt idx="869">
                  <c:v>3.9515144381171595E-3</c:v>
                </c:pt>
                <c:pt idx="870">
                  <c:v>2.2002298594554154E-3</c:v>
                </c:pt>
                <c:pt idx="871">
                  <c:v>9.253448222106208E-4</c:v>
                </c:pt>
                <c:pt idx="872">
                  <c:v>7.7120463053385413E-4</c:v>
                </c:pt>
                <c:pt idx="873">
                  <c:v>2.4722871326267955E-4</c:v>
                </c:pt>
                <c:pt idx="874">
                  <c:v>1.4300986285849106E-3</c:v>
                </c:pt>
                <c:pt idx="875">
                  <c:v>2.9281517127891948E-3</c:v>
                </c:pt>
                <c:pt idx="876">
                  <c:v>3.3859236415846217E-3</c:v>
                </c:pt>
                <c:pt idx="877">
                  <c:v>3.7113949333950707E-3</c:v>
                </c:pt>
                <c:pt idx="878">
                  <c:v>2.8636734206954691E-3</c:v>
                </c:pt>
                <c:pt idx="879">
                  <c:v>3.4990351953553909E-4</c:v>
                </c:pt>
                <c:pt idx="880">
                  <c:v>-1.5857498367112019E-3</c:v>
                </c:pt>
                <c:pt idx="881">
                  <c:v>-4.4742022757921643E-3</c:v>
                </c:pt>
                <c:pt idx="882">
                  <c:v>-7.0413201402276413E-3</c:v>
                </c:pt>
                <c:pt idx="883">
                  <c:v>-8.2983867430583436E-3</c:v>
                </c:pt>
                <c:pt idx="884">
                  <c:v>-9.0523261528511166E-3</c:v>
                </c:pt>
                <c:pt idx="885">
                  <c:v>-8.9213466231441232E-3</c:v>
                </c:pt>
                <c:pt idx="886">
                  <c:v>-8.779170709254892E-3</c:v>
                </c:pt>
                <c:pt idx="887">
                  <c:v>-8.6349966206076129E-3</c:v>
                </c:pt>
                <c:pt idx="888">
                  <c:v>-8.9677174886067714E-3</c:v>
                </c:pt>
                <c:pt idx="889">
                  <c:v>-9.1014052882339019E-3</c:v>
                </c:pt>
                <c:pt idx="890">
                  <c:v>-8.9622183795614735E-3</c:v>
                </c:pt>
                <c:pt idx="891">
                  <c:v>-8.5055281073500369E-3</c:v>
                </c:pt>
                <c:pt idx="892">
                  <c:v>-8.4799811953590338E-3</c:v>
                </c:pt>
                <c:pt idx="893">
                  <c:v>-6.8018116476215532E-3</c:v>
                </c:pt>
                <c:pt idx="894">
                  <c:v>-4.0543708966408092E-3</c:v>
                </c:pt>
                <c:pt idx="895">
                  <c:v>-1.3402715905920406E-3</c:v>
                </c:pt>
                <c:pt idx="896">
                  <c:v>1.5011742001488865E-3</c:v>
                </c:pt>
                <c:pt idx="897">
                  <c:v>2.0111876648741577E-3</c:v>
                </c:pt>
                <c:pt idx="898">
                  <c:v>1.3661652932435557E-3</c:v>
                </c:pt>
                <c:pt idx="899">
                  <c:v>8.3981138287168562E-4</c:v>
                </c:pt>
                <c:pt idx="900">
                  <c:v>-9.8638823538115526E-4</c:v>
                </c:pt>
                <c:pt idx="901">
                  <c:v>-3.6381312779018319E-3</c:v>
                </c:pt>
                <c:pt idx="902">
                  <c:v>-6.3734756403671352E-3</c:v>
                </c:pt>
                <c:pt idx="903">
                  <c:v>-7.6084302101300239E-3</c:v>
                </c:pt>
                <c:pt idx="904">
                  <c:v>-7.1269939472149097E-3</c:v>
                </c:pt>
                <c:pt idx="905">
                  <c:v>-5.6124517927953746E-3</c:v>
                </c:pt>
                <c:pt idx="906">
                  <c:v>-3.0507256974390004E-3</c:v>
                </c:pt>
                <c:pt idx="907">
                  <c:v>1.2732171393152344E-5</c:v>
                </c:pt>
                <c:pt idx="908">
                  <c:v>2.6376402223264399E-3</c:v>
                </c:pt>
                <c:pt idx="909">
                  <c:v>5.7237468240581343E-3</c:v>
                </c:pt>
                <c:pt idx="910">
                  <c:v>7.165900556556028E-3</c:v>
                </c:pt>
                <c:pt idx="911">
                  <c:v>8.6056845528738688E-3</c:v>
                </c:pt>
                <c:pt idx="912">
                  <c:v>9.5160100367163054E-3</c:v>
                </c:pt>
                <c:pt idx="913">
                  <c:v>8.8597417393803651E-3</c:v>
                </c:pt>
                <c:pt idx="914">
                  <c:v>9.3365210991400716E-3</c:v>
                </c:pt>
                <c:pt idx="915">
                  <c:v>9.145092654537907E-3</c:v>
                </c:pt>
                <c:pt idx="916">
                  <c:v>7.0177383753128693E-3</c:v>
                </c:pt>
                <c:pt idx="917">
                  <c:v>4.7821523823262553E-3</c:v>
                </c:pt>
                <c:pt idx="918">
                  <c:v>3.0681477996694832E-3</c:v>
                </c:pt>
                <c:pt idx="919">
                  <c:v>2.1353387213372257E-3</c:v>
                </c:pt>
                <c:pt idx="920">
                  <c:v>1.8536125942742001E-3</c:v>
                </c:pt>
                <c:pt idx="921">
                  <c:v>9.4974402225378788E-4</c:v>
                </c:pt>
                <c:pt idx="922">
                  <c:v>1.0841336601225835E-4</c:v>
                </c:pt>
                <c:pt idx="923">
                  <c:v>2.1723957804844282E-5</c:v>
                </c:pt>
                <c:pt idx="924">
                  <c:v>-6.9027855281969108E-6</c:v>
                </c:pt>
                <c:pt idx="925">
                  <c:v>-1.2533179609293526E-4</c:v>
                </c:pt>
                <c:pt idx="926">
                  <c:v>-6.1728737571022733E-5</c:v>
                </c:pt>
                <c:pt idx="927">
                  <c:v>7.2347137319076524E-5</c:v>
                </c:pt>
                <c:pt idx="928">
                  <c:v>-1.4559345327931148E-3</c:v>
                </c:pt>
                <c:pt idx="929">
                  <c:v>-2.5828060133631873E-3</c:v>
                </c:pt>
                <c:pt idx="930">
                  <c:v>-2.3646829448221818E-3</c:v>
                </c:pt>
                <c:pt idx="931">
                  <c:v>-2.4854899484874002E-3</c:v>
                </c:pt>
                <c:pt idx="932">
                  <c:v>-3.4758910472258244E-3</c:v>
                </c:pt>
                <c:pt idx="933">
                  <c:v>-4.910894286580994E-3</c:v>
                </c:pt>
                <c:pt idx="934">
                  <c:v>-6.4821449709144561E-3</c:v>
                </c:pt>
                <c:pt idx="935">
                  <c:v>-7.7052343459356864E-3</c:v>
                </c:pt>
                <c:pt idx="936">
                  <c:v>-8.6202167329333147E-3</c:v>
                </c:pt>
                <c:pt idx="937">
                  <c:v>-8.7666119331922098E-3</c:v>
                </c:pt>
                <c:pt idx="938">
                  <c:v>-6.3949766613188401E-3</c:v>
                </c:pt>
                <c:pt idx="939">
                  <c:v>-3.6418468921214733E-3</c:v>
                </c:pt>
                <c:pt idx="940">
                  <c:v>-2.3030450333765004E-3</c:v>
                </c:pt>
                <c:pt idx="941">
                  <c:v>5.0896483582341784E-4</c:v>
                </c:pt>
                <c:pt idx="942">
                  <c:v>3.2443257121295751E-3</c:v>
                </c:pt>
                <c:pt idx="943">
                  <c:v>5.2032883549149572E-3</c:v>
                </c:pt>
                <c:pt idx="944">
                  <c:v>5.2888878496178456E-3</c:v>
                </c:pt>
                <c:pt idx="945">
                  <c:v>3.004082353600222E-3</c:v>
                </c:pt>
                <c:pt idx="946">
                  <c:v>4.8715005189301701E-4</c:v>
                </c:pt>
                <c:pt idx="947">
                  <c:v>-4.5479943741958442E-4</c:v>
                </c:pt>
                <c:pt idx="948">
                  <c:v>-2.2762843540737069E-3</c:v>
                </c:pt>
                <c:pt idx="949">
                  <c:v>-3.2002254998013207E-3</c:v>
                </c:pt>
                <c:pt idx="950">
                  <c:v>-2.6406622552252743E-3</c:v>
                </c:pt>
                <c:pt idx="951">
                  <c:v>-1.9256624824556493E-3</c:v>
                </c:pt>
                <c:pt idx="952">
                  <c:v>-1.4449693423845497E-3</c:v>
                </c:pt>
                <c:pt idx="953">
                  <c:v>-1.1096475444310185E-4</c:v>
                </c:pt>
                <c:pt idx="954">
                  <c:v>1.7510533848881776E-3</c:v>
                </c:pt>
                <c:pt idx="955">
                  <c:v>2.079299001982718E-3</c:v>
                </c:pt>
                <c:pt idx="956">
                  <c:v>1.9092229537633898E-3</c:v>
                </c:pt>
                <c:pt idx="957">
                  <c:v>1.5329468301880258E-3</c:v>
                </c:pt>
                <c:pt idx="958">
                  <c:v>2.0893311603766975E-4</c:v>
                </c:pt>
                <c:pt idx="959">
                  <c:v>-3.4528790098248106E-4</c:v>
                </c:pt>
                <c:pt idx="960">
                  <c:v>7.7375601896491304E-5</c:v>
                </c:pt>
                <c:pt idx="961">
                  <c:v>-9.879653071945254E-4</c:v>
                </c:pt>
                <c:pt idx="962">
                  <c:v>-2.3973308084330263E-3</c:v>
                </c:pt>
                <c:pt idx="963">
                  <c:v>-1.9532488538073715E-3</c:v>
                </c:pt>
                <c:pt idx="964">
                  <c:v>-2.0497309697139108E-3</c:v>
                </c:pt>
                <c:pt idx="965">
                  <c:v>-2.2469227448169704E-3</c:v>
                </c:pt>
                <c:pt idx="966">
                  <c:v>-3.3082177628686879E-3</c:v>
                </c:pt>
                <c:pt idx="967">
                  <c:v>-3.8012549990698637E-3</c:v>
                </c:pt>
                <c:pt idx="968">
                  <c:v>-3.821690877278646E-3</c:v>
                </c:pt>
                <c:pt idx="969">
                  <c:v>-1.5394615404533617E-3</c:v>
                </c:pt>
                <c:pt idx="970">
                  <c:v>-1.7485432810597913E-3</c:v>
                </c:pt>
                <c:pt idx="971">
                  <c:v>-1.7127495307427409E-3</c:v>
                </c:pt>
                <c:pt idx="972">
                  <c:v>5.3367779884506592E-4</c:v>
                </c:pt>
                <c:pt idx="973">
                  <c:v>2.376085752016492E-3</c:v>
                </c:pt>
                <c:pt idx="974">
                  <c:v>1.2609721262217754E-3</c:v>
                </c:pt>
                <c:pt idx="975">
                  <c:v>8.2262047441498487E-4</c:v>
                </c:pt>
                <c:pt idx="976">
                  <c:v>-9.6414409158554395E-4</c:v>
                </c:pt>
                <c:pt idx="977">
                  <c:v>-2.1580039680778361E-3</c:v>
                </c:pt>
                <c:pt idx="978">
                  <c:v>-3.4019503242525241E-3</c:v>
                </c:pt>
                <c:pt idx="979">
                  <c:v>-4.9734982577237215E-3</c:v>
                </c:pt>
                <c:pt idx="980">
                  <c:v>-5.3889452120959086E-3</c:v>
                </c:pt>
                <c:pt idx="981">
                  <c:v>-5.2100590297153556E-3</c:v>
                </c:pt>
                <c:pt idx="982">
                  <c:v>-3.7197179092473436E-3</c:v>
                </c:pt>
                <c:pt idx="983">
                  <c:v>-2.249226425633286E-3</c:v>
                </c:pt>
                <c:pt idx="984">
                  <c:v>-6.2604796834835259E-4</c:v>
                </c:pt>
                <c:pt idx="985">
                  <c:v>1.7054669268721099E-4</c:v>
                </c:pt>
                <c:pt idx="986">
                  <c:v>-8.6862803538531015E-6</c:v>
                </c:pt>
                <c:pt idx="987">
                  <c:v>2.9882620939449282E-4</c:v>
                </c:pt>
                <c:pt idx="988">
                  <c:v>2.0994046033717348E-4</c:v>
                </c:pt>
                <c:pt idx="989">
                  <c:v>-1.9908095851089015E-3</c:v>
                </c:pt>
                <c:pt idx="990">
                  <c:v>-3.9502263585209901E-3</c:v>
                </c:pt>
                <c:pt idx="991">
                  <c:v>-6.2690668807917193E-3</c:v>
                </c:pt>
                <c:pt idx="992">
                  <c:v>-7.5493932286382851E-3</c:v>
                </c:pt>
                <c:pt idx="993">
                  <c:v>-6.5992281034394987E-3</c:v>
                </c:pt>
                <c:pt idx="994">
                  <c:v>-5.4674024705762833E-3</c:v>
                </c:pt>
                <c:pt idx="995">
                  <c:v>-3.7849393241849759E-3</c:v>
                </c:pt>
                <c:pt idx="996">
                  <c:v>-2.3026487011929973E-3</c:v>
                </c:pt>
                <c:pt idx="997">
                  <c:v>-4.5744165197598448E-4</c:v>
                </c:pt>
                <c:pt idx="998">
                  <c:v>7.5107425838323377E-4</c:v>
                </c:pt>
                <c:pt idx="999">
                  <c:v>1.8338868112275095E-3</c:v>
                </c:pt>
                <c:pt idx="1000">
                  <c:v>1.6241610308230488E-3</c:v>
                </c:pt>
                <c:pt idx="1001">
                  <c:v>4.6047194179513786E-4</c:v>
                </c:pt>
                <c:pt idx="1002">
                  <c:v>-8.72640898733428E-4</c:v>
                </c:pt>
                <c:pt idx="1003">
                  <c:v>-2.1339845863771029E-3</c:v>
                </c:pt>
                <c:pt idx="1004">
                  <c:v>-3.7948311149299764E-3</c:v>
                </c:pt>
                <c:pt idx="1005">
                  <c:v>-4.8478114140498478E-3</c:v>
                </c:pt>
                <c:pt idx="1006">
                  <c:v>-5.9039788844781676E-3</c:v>
                </c:pt>
                <c:pt idx="1007">
                  <c:v>-6.9854455592828551E-3</c:v>
                </c:pt>
                <c:pt idx="1008">
                  <c:v>-7.7472290435394841E-3</c:v>
                </c:pt>
                <c:pt idx="1009">
                  <c:v>-8.031490045192392E-3</c:v>
                </c:pt>
                <c:pt idx="1010">
                  <c:v>-7.2644799302667038E-3</c:v>
                </c:pt>
                <c:pt idx="1011">
                  <c:v>-6.0238280853667659E-3</c:v>
                </c:pt>
                <c:pt idx="1012">
                  <c:v>-4.3695870932046778E-3</c:v>
                </c:pt>
                <c:pt idx="1013">
                  <c:v>-2.6434365805092577E-3</c:v>
                </c:pt>
                <c:pt idx="1014">
                  <c:v>-1.7866819967956144E-3</c:v>
                </c:pt>
                <c:pt idx="1015">
                  <c:v>-1.9583062176063881E-3</c:v>
                </c:pt>
                <c:pt idx="1016">
                  <c:v>-2.8624926810657098E-3</c:v>
                </c:pt>
                <c:pt idx="1017">
                  <c:v>-3.6334330901439133E-3</c:v>
                </c:pt>
                <c:pt idx="1018">
                  <c:v>-3.8123151440640911E-3</c:v>
                </c:pt>
                <c:pt idx="1019">
                  <c:v>-3.9715003141592873E-3</c:v>
                </c:pt>
                <c:pt idx="1020">
                  <c:v>-4.4745036533900056E-3</c:v>
                </c:pt>
                <c:pt idx="1021">
                  <c:v>-4.9411352578696485E-3</c:v>
                </c:pt>
                <c:pt idx="1022">
                  <c:v>-4.5905587993143159E-3</c:v>
                </c:pt>
                <c:pt idx="1023">
                  <c:v>-2.9961020399481395E-3</c:v>
                </c:pt>
                <c:pt idx="1024">
                  <c:v>-1.4143898373558637E-3</c:v>
                </c:pt>
                <c:pt idx="1025">
                  <c:v>-9.236067404478506E-4</c:v>
                </c:pt>
                <c:pt idx="1026">
                  <c:v>-8.1897917247956173E-4</c:v>
                </c:pt>
                <c:pt idx="1027">
                  <c:v>-1.0350421393588354E-3</c:v>
                </c:pt>
                <c:pt idx="1028">
                  <c:v>-5.2496674772982465E-4</c:v>
                </c:pt>
                <c:pt idx="1029">
                  <c:v>1.4556950820991213E-4</c:v>
                </c:pt>
                <c:pt idx="1030">
                  <c:v>-5.0215287642045451E-4</c:v>
                </c:pt>
                <c:pt idx="1031">
                  <c:v>-1.7073742755047609E-3</c:v>
                </c:pt>
                <c:pt idx="1032">
                  <c:v>-2.6647848484319886E-3</c:v>
                </c:pt>
                <c:pt idx="1033">
                  <c:v>-3.1274407456963918E-3</c:v>
                </c:pt>
                <c:pt idx="1034">
                  <c:v>-3.2238155216365743E-3</c:v>
                </c:pt>
                <c:pt idx="1035">
                  <c:v>-3.2881823453036222E-3</c:v>
                </c:pt>
                <c:pt idx="1036">
                  <c:v>-3.5442500919490743E-3</c:v>
                </c:pt>
                <c:pt idx="1037">
                  <c:v>-3.5060122931674293E-3</c:v>
                </c:pt>
                <c:pt idx="1038">
                  <c:v>-3.373889179972867E-3</c:v>
                </c:pt>
                <c:pt idx="1039">
                  <c:v>-3.0424274923481157E-3</c:v>
                </c:pt>
                <c:pt idx="1040">
                  <c:v>-3.7098426323433041E-3</c:v>
                </c:pt>
                <c:pt idx="1041">
                  <c:v>-4.6175878285329734E-3</c:v>
                </c:pt>
                <c:pt idx="1042">
                  <c:v>-5.4085223705736775E-3</c:v>
                </c:pt>
                <c:pt idx="1043">
                  <c:v>-6.155934684720421E-3</c:v>
                </c:pt>
                <c:pt idx="1044">
                  <c:v>-6.8370315419647391E-3</c:v>
                </c:pt>
                <c:pt idx="1045">
                  <c:v>-7.4656350272042024E-3</c:v>
                </c:pt>
                <c:pt idx="1046">
                  <c:v>-8.3093023919439696E-3</c:v>
                </c:pt>
                <c:pt idx="1047">
                  <c:v>-8.6698903665914633E-3</c:v>
                </c:pt>
                <c:pt idx="1048">
                  <c:v>-8.9131433726389025E-3</c:v>
                </c:pt>
                <c:pt idx="1049">
                  <c:v>-9.0664372299656178E-3</c:v>
                </c:pt>
                <c:pt idx="1050">
                  <c:v>-8.9519591558547325E-3</c:v>
                </c:pt>
                <c:pt idx="1051">
                  <c:v>-8.029912973379183E-3</c:v>
                </c:pt>
                <c:pt idx="1052">
                  <c:v>-6.7663316602830917E-3</c:v>
                </c:pt>
                <c:pt idx="1053">
                  <c:v>-5.7262569278865739E-3</c:v>
                </c:pt>
                <c:pt idx="1054">
                  <c:v>-5.6071425929214019E-3</c:v>
                </c:pt>
                <c:pt idx="1055">
                  <c:v>-5.4042205149993161E-3</c:v>
                </c:pt>
                <c:pt idx="1056">
                  <c:v>-5.0788854623769865E-3</c:v>
                </c:pt>
                <c:pt idx="1057">
                  <c:v>-5.2563638398141575E-3</c:v>
                </c:pt>
                <c:pt idx="1058">
                  <c:v>-5.8755007657137785E-3</c:v>
                </c:pt>
                <c:pt idx="1059">
                  <c:v>-8.3979321764661198E-3</c:v>
                </c:pt>
                <c:pt idx="1060">
                  <c:v>-8.1980775445054319E-3</c:v>
                </c:pt>
                <c:pt idx="1061">
                  <c:v>-7.6815328556738092E-3</c:v>
                </c:pt>
                <c:pt idx="1062">
                  <c:v>-5.5368390434232034E-3</c:v>
                </c:pt>
                <c:pt idx="1063">
                  <c:v>-3.3143485263312689E-3</c:v>
                </c:pt>
                <c:pt idx="1064">
                  <c:v>-1.0777758313463802E-3</c:v>
                </c:pt>
                <c:pt idx="1065">
                  <c:v>6.0329189548250872E-4</c:v>
                </c:pt>
                <c:pt idx="1066">
                  <c:v>1.4585230773661482E-3</c:v>
                </c:pt>
                <c:pt idx="1067">
                  <c:v>8.0459974544903423E-4</c:v>
                </c:pt>
                <c:pt idx="1068">
                  <c:v>2.214398735013336E-3</c:v>
                </c:pt>
                <c:pt idx="1069">
                  <c:v>2.7615559565556205E-3</c:v>
                </c:pt>
                <c:pt idx="1070">
                  <c:v>2.9809960039147206E-3</c:v>
                </c:pt>
                <c:pt idx="1071">
                  <c:v>3.0814125424339887E-3</c:v>
                </c:pt>
                <c:pt idx="1072">
                  <c:v>2.8282223325787168E-3</c:v>
                </c:pt>
                <c:pt idx="1073">
                  <c:v>4.4639636943866528E-3</c:v>
                </c:pt>
                <c:pt idx="1074">
                  <c:v>4.9301989666827393E-3</c:v>
                </c:pt>
                <c:pt idx="1075">
                  <c:v>2.9369164338875335E-3</c:v>
                </c:pt>
                <c:pt idx="1076">
                  <c:v>1.2327128158503666E-3</c:v>
                </c:pt>
                <c:pt idx="1077">
                  <c:v>6.4249162550093308E-4</c:v>
                </c:pt>
                <c:pt idx="1078">
                  <c:v>6.710027719472987E-4</c:v>
                </c:pt>
                <c:pt idx="1079">
                  <c:v>9.4683345778163129E-4</c:v>
                </c:pt>
                <c:pt idx="1080">
                  <c:v>1.5493203035164935E-3</c:v>
                </c:pt>
                <c:pt idx="1081">
                  <c:v>2.3256524816735844E-3</c:v>
                </c:pt>
                <c:pt idx="1082">
                  <c:v>4.4406956924504682E-3</c:v>
                </c:pt>
                <c:pt idx="1083">
                  <c:v>5.9135403984036721E-3</c:v>
                </c:pt>
                <c:pt idx="1084">
                  <c:v>5.8763966415867662E-3</c:v>
                </c:pt>
                <c:pt idx="1085">
                  <c:v>4.8776932092971905E-3</c:v>
                </c:pt>
                <c:pt idx="1086">
                  <c:v>4.0563443006375209E-3</c:v>
                </c:pt>
                <c:pt idx="1087">
                  <c:v>3.4413440919025943E-3</c:v>
                </c:pt>
                <c:pt idx="1088">
                  <c:v>2.3544195926550665E-3</c:v>
                </c:pt>
                <c:pt idx="1089">
                  <c:v>1.3803754534039872E-3</c:v>
                </c:pt>
                <c:pt idx="1090">
                  <c:v>6.7925556397556647E-5</c:v>
                </c:pt>
                <c:pt idx="1091">
                  <c:v>-9.9645754991673288E-4</c:v>
                </c:pt>
                <c:pt idx="1092">
                  <c:v>-1.0670831193139467E-3</c:v>
                </c:pt>
                <c:pt idx="1093">
                  <c:v>-1.0050984172078076E-3</c:v>
                </c:pt>
                <c:pt idx="1094">
                  <c:v>-1.0158571846040868E-3</c:v>
                </c:pt>
                <c:pt idx="1095">
                  <c:v>-6.8600972493489587E-4</c:v>
                </c:pt>
                <c:pt idx="1096">
                  <c:v>-5.7351881635485586E-4</c:v>
                </c:pt>
                <c:pt idx="1097">
                  <c:v>-5.4095489810209699E-4</c:v>
                </c:pt>
                <c:pt idx="1098">
                  <c:v>-1.6857638503565931E-4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A-4E25-8E47-38CF255E0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648079"/>
        <c:axId val="1664392143"/>
      </c:lineChart>
      <c:catAx>
        <c:axId val="245648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92143"/>
        <c:crosses val="autoZero"/>
        <c:auto val="1"/>
        <c:lblAlgn val="ctr"/>
        <c:lblOffset val="100"/>
        <c:noMultiLvlLbl val="0"/>
      </c:catAx>
      <c:valAx>
        <c:axId val="166439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4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568AFE4E-5134-9948-837E-A50FD71E2FD8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9E8843A-0CE4-5242-88E9-B688A6AED330}">
          <cx:dataId val="0"/>
          <cx:layoutPr>
            <cx:binning intervalClosed="r">
              <cx:binSize val="0.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515121</xdr:colOff>
      <xdr:row>11</xdr:row>
      <xdr:rowOff>34897</xdr:rowOff>
    </xdr:from>
    <xdr:to>
      <xdr:col>23</xdr:col>
      <xdr:colOff>351326</xdr:colOff>
      <xdr:row>25</xdr:row>
      <xdr:rowOff>119405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87E082A-8E99-64D4-2F97-37B1BC13AE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86616" y="214760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497319</xdr:colOff>
      <xdr:row>26</xdr:row>
      <xdr:rowOff>58633</xdr:rowOff>
    </xdr:from>
    <xdr:to>
      <xdr:col>23</xdr:col>
      <xdr:colOff>333524</xdr:colOff>
      <xdr:row>40</xdr:row>
      <xdr:rowOff>143141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923433E-2D02-5FEE-CF9D-272888031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68814" y="501994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316759</xdr:colOff>
      <xdr:row>2</xdr:row>
      <xdr:rowOff>69231</xdr:rowOff>
    </xdr:from>
    <xdr:to>
      <xdr:col>23</xdr:col>
      <xdr:colOff>168706</xdr:colOff>
      <xdr:row>28</xdr:row>
      <xdr:rowOff>91070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641AC8-DCBC-4A61-AC8B-EC973510F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596811</xdr:colOff>
      <xdr:row>33</xdr:row>
      <xdr:rowOff>61259</xdr:rowOff>
    </xdr:from>
    <xdr:to>
      <xdr:col>30</xdr:col>
      <xdr:colOff>252833</xdr:colOff>
      <xdr:row>49</xdr:row>
      <xdr:rowOff>138669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EE3D5B-D289-4446-ABD8-C075C3292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DD5AFC-3311-9F4A-A006-03186C408742}" name="Table13" displayName="Table13" ref="A1:P95" totalsRowShown="0" headerRowBorderDxfId="20" headerRowCellStyle="STYLE0">
  <autoFilter ref="A1:P95" xr:uid="{7DDFFF7F-7878-4DF4-87C0-AB81D016B932}">
    <filterColumn colId="13">
      <filters>
        <filter val="TRUE"/>
      </filters>
    </filterColumn>
  </autoFilter>
  <sortState xmlns:xlrd2="http://schemas.microsoft.com/office/spreadsheetml/2017/richdata2" ref="A2:P95">
    <sortCondition ref="A1:A95"/>
  </sortState>
  <tableColumns count="16">
    <tableColumn id="4" xr3:uid="{F74AF393-58F0-0A44-94E3-35265A61CF11}" name="ORIG_SEQ"/>
    <tableColumn id="17" xr3:uid="{2CFCD798-920F-B248-BEB3-9B50281C5363}" name="Node_Type"/>
    <tableColumn id="11" xr3:uid="{178A171A-560A-434B-8D0C-DFD68880CE77}" name="Distance_Feet" dataDxfId="11">
      <calculatedColumnFormula>(Table13[[#This Row],[ORIG_SEQ]]-A1)*0.1*528</calculatedColumnFormula>
    </tableColumn>
    <tableColumn id="5" xr3:uid="{C8DF70A1-2CF6-9941-B436-8BE5E1AFEC88}" name="RASTERVALU" dataDxfId="16"/>
    <tableColumn id="8" xr3:uid="{2AD9730D-5C04-3E44-B05D-EDDF7C6FDF09}" name="Smoothing" dataDxfId="17">
      <calculatedColumnFormula>AVERAGE(D1:D5)</calculatedColumnFormula>
    </tableColumn>
    <tableColumn id="9" xr3:uid="{A2D5C4B3-962A-8245-9526-F1F09B2A6B2C}" name="Change"/>
    <tableColumn id="10" xr3:uid="{4101D292-290D-584F-B862-E8BD14E8D7CD}" name="Increasing_Grade" dataDxfId="19">
      <calculatedColumnFormula>IF(Table13[[#This Row],[Change]]&lt;0,"TRUE","FALSE")</calculatedColumnFormula>
    </tableColumn>
    <tableColumn id="12" xr3:uid="{B02D023E-6445-3444-A47C-99B8C6B087AB}" name="Local_MinMax" dataDxfId="15">
      <calculatedColumnFormula>Table13[[#This Row],[Increasing_Grade]]=G1</calculatedColumnFormula>
    </tableColumn>
    <tableColumn id="13" xr3:uid="{DD6374B0-4654-7442-ABBE-35C6D52D0154}" name="Local_MinMAx_Value" dataDxfId="13"/>
    <tableColumn id="1" xr3:uid="{1AE2AA3E-B6D3-2549-8DFB-53A7475633F2}" name="Peak_Valley" dataDxfId="14">
      <calculatedColumnFormula>Table13[[#This Row],[Local_MinMAx_Value]]-I1</calculatedColumnFormula>
    </tableColumn>
    <tableColumn id="2" xr3:uid="{639C6D93-7E76-8D4A-B5FD-87F49DF22321}" name="Abs_Diff" dataDxfId="18">
      <calculatedColumnFormula>ABS(Table13[[#This Row],[Peak_Valley]])</calculatedColumnFormula>
    </tableColumn>
    <tableColumn id="3" xr3:uid="{501DCC9A-A147-544D-B208-46ADF557B59D}" name="Slope" dataDxfId="12">
      <calculatedColumnFormula>Table13[[#This Row],[Abs_Diff]]/Table13[[#This Row],[Distance_Feet]]</calculatedColumnFormula>
    </tableColumn>
    <tableColumn id="14" xr3:uid="{BD01C295-A95A-EB40-9FDA-1FEAAA4B5758}" name="Slope&gt;3" dataDxfId="9">
      <calculatedColumnFormula>Table13[[#This Row],[Slope]]&gt;$R$3</calculatedColumnFormula>
    </tableColumn>
    <tableColumn id="15" xr3:uid="{0C628D8C-8DA8-FE4E-85B8-68052B0C7579}" name="Pairing_Nodes" dataDxfId="10">
      <calculatedColumnFormula>IF(OR(Table13[[#This Row],[Slope&gt;3]]=TRUE,M3=TRUE),"TRUE","FALSE")</calculatedColumnFormula>
    </tableColumn>
    <tableColumn id="6" xr3:uid="{DD6744DF-D7F9-D64D-BC73-6B9D22B00410}" name="x_coordinate"/>
    <tableColumn id="7" xr3:uid="{7CFE5EFC-32A7-F44A-8639-E385D4E366C2}" name="y_coordinat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DFFF7F-7878-4DF4-87C0-AB81D016B932}" name="Table1" displayName="Table1" ref="A1:N1101" totalsRowShown="0" headerRowBorderDxfId="26" headerRowCellStyle="STYLE0">
  <autoFilter ref="A1:N1101" xr:uid="{7DDFFF7F-7878-4DF4-87C0-AB81D016B932}"/>
  <sortState xmlns:xlrd2="http://schemas.microsoft.com/office/spreadsheetml/2017/richdata2" ref="A2:N1101">
    <sortCondition ref="D1:D1101"/>
  </sortState>
  <tableColumns count="14">
    <tableColumn id="1" xr3:uid="{CD407E36-42EB-44A6-846A-E4F170881B73}" name="OBJECTID"/>
    <tableColumn id="2" xr3:uid="{AB7543F0-BDB7-4322-86A3-D1A8A4AF4E02}" name="ORIG_FID"/>
    <tableColumn id="3" xr3:uid="{46DB6679-CCE5-4414-AD9F-CAE9505A9023}" name="ORIG_LEN"/>
    <tableColumn id="4" xr3:uid="{6091BC2F-3493-4CEF-9552-200BED6FDCD6}" name="ORIG_SEQ"/>
    <tableColumn id="5" xr3:uid="{787C8A7E-37A0-4AF3-874C-CF08F37C8FCA}" name="RASTERVALU"/>
    <tableColumn id="8" xr3:uid="{342847C6-CDA4-4B13-940C-C3DDD3CC1AE7}" name="Smoothing" dataDxfId="25">
      <calculatedColumnFormula>AVERAGE(E1:E5)</calculatedColumnFormula>
    </tableColumn>
    <tableColumn id="9" xr3:uid="{A151FB29-7C40-4CF3-8746-D9E19E8929EE}" name="Change"/>
    <tableColumn id="10" xr3:uid="{D903B658-78CC-48BA-AF30-9DA3E5B244A4}" name="Increasing_Grade" dataDxfId="24">
      <calculatedColumnFormula>IF(Table1[[#This Row],[Change]]&lt;0,"TRUE","FALSE")</calculatedColumnFormula>
    </tableColumn>
    <tableColumn id="12" xr3:uid="{EF3C8661-4175-401F-8046-E9472DBB6C02}" name="Local_MinMax" dataDxfId="23">
      <calculatedColumnFormula>Table1[[#This Row],[Increasing_Grade]]=H1</calculatedColumnFormula>
    </tableColumn>
    <tableColumn id="13" xr3:uid="{6F4A3E68-3234-48B2-96C1-DBC9447AD3F6}" name="Local_MinMAx_Value" dataDxfId="22"/>
    <tableColumn id="14" xr3:uid="{993552DF-9B05-432D-B45E-208684251434}" name="Column5"/>
    <tableColumn id="11" xr3:uid="{277FE9D5-2F47-4407-86F5-9E82986C53E8}" name="Column3" dataDxfId="21">
      <calculatedColumnFormula>Table1[[#This Row],[Change]]/528</calculatedColumnFormula>
    </tableColumn>
    <tableColumn id="6" xr3:uid="{B9C50EF4-4E63-4FD9-A5DA-391065690F65}" name="x_coordinate"/>
    <tableColumn id="7" xr3:uid="{ABCE21CD-7DD7-4EE7-9C45-F7591145EB00}" name="y_coordin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5B41-3213-7347-ADAA-F8CDA6B66DFB}">
  <dimension ref="A1:T106"/>
  <sheetViews>
    <sheetView tabSelected="1" zoomScale="107" zoomScaleNormal="160" workbookViewId="0">
      <pane ySplit="1" topLeftCell="A2" activePane="bottomLeft" state="frozen"/>
      <selection activeCell="B1" sqref="B1"/>
      <selection pane="bottomLeft" activeCell="A2" sqref="A2:B94"/>
    </sheetView>
  </sheetViews>
  <sheetFormatPr baseColWidth="10" defaultColWidth="8.83203125" defaultRowHeight="15" x14ac:dyDescent="0.2"/>
  <cols>
    <col min="1" max="2" width="13" customWidth="1"/>
    <col min="3" max="3" width="9.5" customWidth="1"/>
    <col min="4" max="5" width="15.6640625" customWidth="1"/>
    <col min="6" max="6" width="15.6640625" hidden="1" customWidth="1"/>
    <col min="7" max="8" width="21.6640625" hidden="1" customWidth="1"/>
    <col min="9" max="9" width="21.6640625" customWidth="1"/>
    <col min="10" max="10" width="16" customWidth="1"/>
    <col min="11" max="14" width="13.1640625" customWidth="1"/>
    <col min="15" max="15" width="16" customWidth="1"/>
    <col min="16" max="16" width="16.1640625" customWidth="1"/>
  </cols>
  <sheetData>
    <row r="1" spans="1:20" ht="17" thickBot="1" x14ac:dyDescent="0.25">
      <c r="A1" s="1" t="s">
        <v>3</v>
      </c>
      <c r="B1" s="1" t="s">
        <v>31</v>
      </c>
      <c r="C1" s="1" t="s">
        <v>30</v>
      </c>
      <c r="D1" s="1" t="s">
        <v>4</v>
      </c>
      <c r="E1" s="1" t="s">
        <v>19</v>
      </c>
      <c r="F1" s="1" t="s">
        <v>20</v>
      </c>
      <c r="G1" s="1" t="s">
        <v>9</v>
      </c>
      <c r="H1" s="1" t="s">
        <v>16</v>
      </c>
      <c r="I1" s="1" t="s">
        <v>21</v>
      </c>
      <c r="J1" s="1" t="s">
        <v>22</v>
      </c>
      <c r="K1" s="1" t="s">
        <v>23</v>
      </c>
      <c r="L1" s="1" t="s">
        <v>25</v>
      </c>
      <c r="M1" s="1" t="s">
        <v>26</v>
      </c>
      <c r="N1" s="1" t="s">
        <v>27</v>
      </c>
      <c r="O1" s="1" t="s">
        <v>5</v>
      </c>
      <c r="P1" s="1" t="s">
        <v>6</v>
      </c>
    </row>
    <row r="2" spans="1:20" x14ac:dyDescent="0.2">
      <c r="A2">
        <v>13</v>
      </c>
      <c r="B2" t="s">
        <v>32</v>
      </c>
      <c r="C2" t="e">
        <f>(Table13[[#This Row],[ORIG_SEQ]]-A1)*0.1*528</f>
        <v>#VALUE!</v>
      </c>
      <c r="D2" s="7">
        <v>813.893310546875</v>
      </c>
      <c r="E2" s="7">
        <f>AVERAGE(D2:D3)</f>
        <v>814.16690063476562</v>
      </c>
      <c r="F2" t="e">
        <f>Table13[[#This Row],[Smoothing]]-#REF!</f>
        <v>#REF!</v>
      </c>
      <c r="G2" t="e">
        <f>IF(Table13[[#This Row],[Change]]&lt;0,TRUE,FALSE)</f>
        <v>#REF!</v>
      </c>
      <c r="H2" t="e">
        <f>Table13[[#This Row],[Increasing_Grade]]=#REF!</f>
        <v>#REF!</v>
      </c>
      <c r="I2" s="7">
        <v>811.16104561941961</v>
      </c>
      <c r="J2" s="7" t="s">
        <v>24</v>
      </c>
      <c r="K2" s="7" t="s">
        <v>24</v>
      </c>
      <c r="L2" s="7" t="s">
        <v>24</v>
      </c>
      <c r="M2" s="7" t="b">
        <f>Table13[[#This Row],[Slope]]&gt;$R$3</f>
        <v>1</v>
      </c>
      <c r="N2" s="7" t="str">
        <f>IF(OR(Table13[[#This Row],[Slope&gt;3]]=TRUE,M3=TRUE),"TRUE","FALSE")</f>
        <v>TRUE</v>
      </c>
      <c r="O2">
        <v>-79.769956879999995</v>
      </c>
      <c r="P2">
        <v>36.071710549999999</v>
      </c>
      <c r="R2" t="s">
        <v>28</v>
      </c>
      <c r="T2" t="s">
        <v>29</v>
      </c>
    </row>
    <row r="3" spans="1:20" hidden="1" x14ac:dyDescent="0.2">
      <c r="A3">
        <v>16</v>
      </c>
      <c r="B3" t="s">
        <v>32</v>
      </c>
      <c r="C3">
        <f>(Table13[[#This Row],[ORIG_SEQ]]-A2)*0.1*528</f>
        <v>158.40000000000003</v>
      </c>
      <c r="D3" s="7">
        <v>814.44049072265625</v>
      </c>
      <c r="E3" s="7">
        <f>AVERAGE(D2:D4)</f>
        <v>811.31357828776038</v>
      </c>
      <c r="F3" t="e">
        <f>Table13[[#This Row],[Smoothing]]-#REF!</f>
        <v>#REF!</v>
      </c>
      <c r="G3" t="e">
        <f>IF(Table13[[#This Row],[Change]]&lt;0,TRUE,FALSE)</f>
        <v>#REF!</v>
      </c>
      <c r="H3" t="e">
        <f>Table13[[#This Row],[Increasing_Grade]]=#REF!</f>
        <v>#REF!</v>
      </c>
      <c r="I3" s="7">
        <v>811.37449428013394</v>
      </c>
      <c r="J3" s="7">
        <f>Table13[[#This Row],[Local_MinMAx_Value]]-I2</f>
        <v>0.21344866071433444</v>
      </c>
      <c r="K3" s="7">
        <f>ABS(Table13[[#This Row],[Peak_Valley]])</f>
        <v>0.21344866071433444</v>
      </c>
      <c r="L3" s="5">
        <f>Table13[[#This Row],[Abs_Diff]]/Table13[[#This Row],[Distance_Feet]]</f>
        <v>1.347529423701606E-3</v>
      </c>
      <c r="M3" s="5" t="b">
        <f>Table13[[#This Row],[Slope]]&gt;$R$3</f>
        <v>0</v>
      </c>
      <c r="N3" s="5" t="str">
        <f>IF(OR(Table13[[#This Row],[Slope&gt;3]]=TRUE,M4=TRUE),"TRUE","FALSE")</f>
        <v>FALSE</v>
      </c>
      <c r="O3">
        <v>-79.764826290000002</v>
      </c>
      <c r="P3">
        <v>36.07295396</v>
      </c>
      <c r="R3">
        <v>0.03</v>
      </c>
      <c r="T3">
        <f>COUNTIF(M:M,"TRUE")</f>
        <v>42</v>
      </c>
    </row>
    <row r="4" spans="1:20" x14ac:dyDescent="0.2">
      <c r="A4">
        <v>19</v>
      </c>
      <c r="B4" t="s">
        <v>32</v>
      </c>
      <c r="C4">
        <f>(Table13[[#This Row],[ORIG_SEQ]]-A3)*0.1*528</f>
        <v>158.40000000000003</v>
      </c>
      <c r="D4" s="7">
        <v>805.60693359375</v>
      </c>
      <c r="E4" s="7">
        <f>AVERAGE(D3:D5)</f>
        <v>808.48048909505212</v>
      </c>
      <c r="F4" t="e">
        <f>Table13[[#This Row],[Smoothing]]-#REF!</f>
        <v>#REF!</v>
      </c>
      <c r="G4" t="e">
        <f>IF(Table13[[#This Row],[Change]]&lt;0,TRUE,FALSE)</f>
        <v>#REF!</v>
      </c>
      <c r="H4" t="e">
        <f>Table13[[#This Row],[Increasing_Grade]]=#REF!</f>
        <v>#REF!</v>
      </c>
      <c r="I4" s="7">
        <v>808.4716796875</v>
      </c>
      <c r="J4" s="7">
        <f>Table13[[#This Row],[Local_MinMAx_Value]]-I3</f>
        <v>-2.9028145926339448</v>
      </c>
      <c r="K4" s="7">
        <f>ABS(Table13[[#This Row],[Peak_Valley]])</f>
        <v>2.9028145926339448</v>
      </c>
      <c r="L4" s="5">
        <f>Table13[[#This Row],[Abs_Diff]]/Table13[[#This Row],[Distance_Feet]]</f>
        <v>1.8325849700971869E-2</v>
      </c>
      <c r="M4" s="5" t="b">
        <f>Table13[[#This Row],[Slope]]&gt;$R$3</f>
        <v>0</v>
      </c>
      <c r="N4" s="5" t="str">
        <f>IF(OR(Table13[[#This Row],[Slope&gt;3]]=TRUE,M5=TRUE),"TRUE","FALSE")</f>
        <v>TRUE</v>
      </c>
      <c r="O4">
        <v>-79.759755780000006</v>
      </c>
      <c r="P4">
        <v>36.07435546</v>
      </c>
    </row>
    <row r="5" spans="1:20" x14ac:dyDescent="0.2">
      <c r="A5">
        <v>20</v>
      </c>
      <c r="B5" t="s">
        <v>32</v>
      </c>
      <c r="C5">
        <f>(Table13[[#This Row],[ORIG_SEQ]]-A4)*0.1*528</f>
        <v>52.800000000000004</v>
      </c>
      <c r="D5" s="7">
        <v>805.39404296875</v>
      </c>
      <c r="E5" s="7">
        <f>AVERAGE(D4:D6)</f>
        <v>803.24538167317712</v>
      </c>
      <c r="F5">
        <f>Table13[[#This Row],[Smoothing]]-E4</f>
        <v>-5.235107421875</v>
      </c>
      <c r="G5" t="b">
        <f>IF(Table13[[#This Row],[Change]]&lt;0,TRUE,FALSE)</f>
        <v>1</v>
      </c>
      <c r="H5" t="e">
        <f>Table13[[#This Row],[Increasing_Grade]]=G4</f>
        <v>#REF!</v>
      </c>
      <c r="I5" s="7">
        <v>806.22806222098211</v>
      </c>
      <c r="J5" s="7">
        <f>Table13[[#This Row],[Local_MinMAx_Value]]-I4</f>
        <v>-2.2436174665178896</v>
      </c>
      <c r="K5" s="7">
        <f>ABS(Table13[[#This Row],[Peak_Valley]])</f>
        <v>2.2436174665178896</v>
      </c>
      <c r="L5" s="5">
        <f>Table13[[#This Row],[Abs_Diff]]/Table13[[#This Row],[Distance_Feet]]</f>
        <v>4.2492755047687299E-2</v>
      </c>
      <c r="M5" s="5" t="b">
        <f>Table13[[#This Row],[Slope]]&gt;$R$3</f>
        <v>1</v>
      </c>
      <c r="N5" s="5" t="str">
        <f>IF(OR(Table13[[#This Row],[Slope&gt;3]]=TRUE,M6=TRUE),"TRUE","FALSE")</f>
        <v>TRUE</v>
      </c>
      <c r="O5">
        <v>-79.758040940000001</v>
      </c>
      <c r="P5">
        <v>36.074759559999997</v>
      </c>
    </row>
    <row r="6" spans="1:20" hidden="1" x14ac:dyDescent="0.2">
      <c r="A6">
        <v>23</v>
      </c>
      <c r="B6" t="s">
        <v>32</v>
      </c>
      <c r="C6">
        <f>(Table13[[#This Row],[ORIG_SEQ]]-A5)*0.1*528</f>
        <v>158.40000000000003</v>
      </c>
      <c r="D6" s="7">
        <v>798.73516845703125</v>
      </c>
      <c r="E6" s="7">
        <f>AVERAGE(D5:D6)</f>
        <v>802.06460571289062</v>
      </c>
      <c r="F6" t="e">
        <f>Table13[[#This Row],[Smoothing]]-#REF!</f>
        <v>#REF!</v>
      </c>
      <c r="G6" t="e">
        <f>IF(Table13[[#This Row],[Change]]&lt;0,TRUE,FALSE)</f>
        <v>#REF!</v>
      </c>
      <c r="H6" t="e">
        <f>Table13[[#This Row],[Increasing_Grade]]=#REF!</f>
        <v>#REF!</v>
      </c>
      <c r="I6" s="7">
        <v>804.07794189453125</v>
      </c>
      <c r="J6" s="7">
        <f>Table13[[#This Row],[Local_MinMAx_Value]]-I5</f>
        <v>-2.1501203264508604</v>
      </c>
      <c r="K6" s="7">
        <f>ABS(Table13[[#This Row],[Peak_Valley]])</f>
        <v>2.1501203264508604</v>
      </c>
      <c r="L6" s="5">
        <f>Table13[[#This Row],[Abs_Diff]]/Table13[[#This Row],[Distance_Feet]]</f>
        <v>1.3573991959917046E-2</v>
      </c>
      <c r="M6" s="5" t="b">
        <f>Table13[[#This Row],[Slope]]&gt;$R$3</f>
        <v>0</v>
      </c>
      <c r="N6" s="5" t="str">
        <f>IF(OR(Table13[[#This Row],[Slope&gt;3]]=TRUE,M7=TRUE),"TRUE","FALSE")</f>
        <v>FALSE</v>
      </c>
      <c r="O6">
        <v>-79.753326279999996</v>
      </c>
      <c r="P6">
        <v>36.076737299999998</v>
      </c>
    </row>
    <row r="7" spans="1:20" x14ac:dyDescent="0.2">
      <c r="A7">
        <v>31</v>
      </c>
      <c r="B7" t="s">
        <v>32</v>
      </c>
      <c r="C7">
        <f>(Table13[[#This Row],[ORIG_SEQ]]-A6)*0.1*528</f>
        <v>422.40000000000003</v>
      </c>
      <c r="D7" s="7">
        <v>808.212646484375</v>
      </c>
      <c r="E7" s="7">
        <f>AVERAGE(D7:D7)</f>
        <v>808.212646484375</v>
      </c>
      <c r="F7" t="e">
        <f>Table13[[#This Row],[Smoothing]]-#REF!</f>
        <v>#REF!</v>
      </c>
      <c r="G7" t="e">
        <f>IF(Table13[[#This Row],[Change]]&lt;0,TRUE,FALSE)</f>
        <v>#REF!</v>
      </c>
      <c r="H7" t="e">
        <f>Table13[[#This Row],[Increasing_Grade]]=#REF!</f>
        <v>#REF!</v>
      </c>
      <c r="I7" s="7">
        <v>807.66777692522317</v>
      </c>
      <c r="J7" s="7">
        <f>Table13[[#This Row],[Local_MinMAx_Value]]-I6</f>
        <v>3.5898350306919156</v>
      </c>
      <c r="K7" s="7">
        <f>ABS(Table13[[#This Row],[Peak_Valley]])</f>
        <v>3.5898350306919156</v>
      </c>
      <c r="L7" s="5">
        <f>Table13[[#This Row],[Abs_Diff]]/Table13[[#This Row],[Distance_Feet]]</f>
        <v>8.4986624779638149E-3</v>
      </c>
      <c r="M7" s="5" t="b">
        <f>Table13[[#This Row],[Slope]]&gt;$R$3</f>
        <v>0</v>
      </c>
      <c r="N7" s="5" t="str">
        <f>IF(OR(Table13[[#This Row],[Slope&gt;3]]=TRUE,M8=TRUE),"TRUE","FALSE")</f>
        <v>TRUE</v>
      </c>
      <c r="O7">
        <v>-79.741629399999994</v>
      </c>
      <c r="P7">
        <v>36.083337200000003</v>
      </c>
    </row>
    <row r="8" spans="1:20" x14ac:dyDescent="0.2">
      <c r="A8">
        <v>65</v>
      </c>
      <c r="B8" t="s">
        <v>32</v>
      </c>
      <c r="C8">
        <f>(Table13[[#This Row],[ORIG_SEQ]]-A7)*0.1*528</f>
        <v>1795.2000000000003</v>
      </c>
      <c r="D8" s="7">
        <v>704.00592041015625</v>
      </c>
      <c r="E8" s="7">
        <f>AVERAGE(D8:D8)</f>
        <v>704.00592041015625</v>
      </c>
      <c r="F8" t="e">
        <f>Table13[[#This Row],[Smoothing]]-#REF!</f>
        <v>#REF!</v>
      </c>
      <c r="G8" t="e">
        <f>IF(Table13[[#This Row],[Change]]&lt;0,TRUE,FALSE)</f>
        <v>#REF!</v>
      </c>
      <c r="H8" t="e">
        <f>Table13[[#This Row],[Increasing_Grade]]=#REF!</f>
        <v>#REF!</v>
      </c>
      <c r="I8" s="7">
        <v>710.66976492745539</v>
      </c>
      <c r="J8" s="7">
        <f>Table13[[#This Row],[Local_MinMAx_Value]]-I7</f>
        <v>-96.998011997767776</v>
      </c>
      <c r="K8" s="7">
        <f>ABS(Table13[[#This Row],[Peak_Valley]])</f>
        <v>96.998011997767776</v>
      </c>
      <c r="L8" s="5">
        <f>Table13[[#This Row],[Abs_Diff]]/Table13[[#This Row],[Distance_Feet]]</f>
        <v>5.403186942834657E-2</v>
      </c>
      <c r="M8" s="5" t="b">
        <f>Table13[[#This Row],[Slope]]&gt;$R$3</f>
        <v>1</v>
      </c>
      <c r="N8" s="5" t="str">
        <f>IF(OR(Table13[[#This Row],[Slope&gt;3]]=TRUE,M9=TRUE),"TRUE","FALSE")</f>
        <v>TRUE</v>
      </c>
      <c r="O8">
        <v>-79.683805660000004</v>
      </c>
      <c r="P8">
        <v>36.09396297</v>
      </c>
    </row>
    <row r="9" spans="1:20" x14ac:dyDescent="0.2">
      <c r="A9">
        <v>83</v>
      </c>
      <c r="B9" t="s">
        <v>32</v>
      </c>
      <c r="C9">
        <f>(Table13[[#This Row],[ORIG_SEQ]]-A8)*0.1*528</f>
        <v>950.4</v>
      </c>
      <c r="D9" s="7">
        <v>748.588623046875</v>
      </c>
      <c r="E9" s="7">
        <f>AVERAGE(D9:D9)</f>
        <v>748.588623046875</v>
      </c>
      <c r="F9" t="e">
        <f>Table13[[#This Row],[Smoothing]]-#REF!</f>
        <v>#REF!</v>
      </c>
      <c r="G9" t="e">
        <f>IF(Table13[[#This Row],[Change]]&lt;0,TRUE,FALSE)</f>
        <v>#REF!</v>
      </c>
      <c r="H9" t="e">
        <f>Table13[[#This Row],[Increasing_Grade]]=#REF!</f>
        <v>#REF!</v>
      </c>
      <c r="I9" s="7">
        <v>747.81392124720981</v>
      </c>
      <c r="J9" s="7">
        <f>Table13[[#This Row],[Local_MinMAx_Value]]-I8</f>
        <v>37.144156319754416</v>
      </c>
      <c r="K9" s="7">
        <f>ABS(Table13[[#This Row],[Peak_Valley]])</f>
        <v>37.144156319754416</v>
      </c>
      <c r="L9" s="5">
        <f>Table13[[#This Row],[Abs_Diff]]/Table13[[#This Row],[Distance_Feet]]</f>
        <v>3.9082656060347658E-2</v>
      </c>
      <c r="M9" s="5" t="b">
        <f>Table13[[#This Row],[Slope]]&gt;$R$3</f>
        <v>1</v>
      </c>
      <c r="N9" s="5" t="str">
        <f>IF(OR(Table13[[#This Row],[Slope&gt;3]]=TRUE,M10=TRUE),"TRUE","FALSE")</f>
        <v>TRUE</v>
      </c>
      <c r="O9">
        <v>-79.656301830000004</v>
      </c>
      <c r="P9">
        <v>36.106843060000003</v>
      </c>
    </row>
    <row r="10" spans="1:20" hidden="1" x14ac:dyDescent="0.2">
      <c r="A10">
        <v>90</v>
      </c>
      <c r="B10" t="s">
        <v>32</v>
      </c>
      <c r="C10">
        <f>(Table13[[#This Row],[ORIG_SEQ]]-A9)*0.1*528</f>
        <v>369.6</v>
      </c>
      <c r="D10" s="7">
        <v>743.23883056640625</v>
      </c>
      <c r="E10" s="7">
        <f>AVERAGE(D10:D10)</f>
        <v>743.23883056640625</v>
      </c>
      <c r="F10" t="e">
        <f>Table13[[#This Row],[Smoothing]]-#REF!</f>
        <v>#REF!</v>
      </c>
      <c r="G10" t="e">
        <f>IF(Table13[[#This Row],[Change]]&lt;0,TRUE,FALSE)</f>
        <v>#REF!</v>
      </c>
      <c r="H10" t="e">
        <f>Table13[[#This Row],[Increasing_Grade]]=#REF!</f>
        <v>#REF!</v>
      </c>
      <c r="I10" s="7">
        <v>746.19074358258933</v>
      </c>
      <c r="J10" s="7">
        <f>Table13[[#This Row],[Local_MinMAx_Value]]-I9</f>
        <v>-1.6231776646204708</v>
      </c>
      <c r="K10" s="7">
        <f>ABS(Table13[[#This Row],[Peak_Valley]])</f>
        <v>1.6231776646204708</v>
      </c>
      <c r="L10" s="5">
        <f>Table13[[#This Row],[Abs_Diff]]/Table13[[#This Row],[Distance_Feet]]</f>
        <v>4.3917144605532211E-3</v>
      </c>
      <c r="M10" s="5" t="b">
        <f>Table13[[#This Row],[Slope]]&gt;$R$3</f>
        <v>0</v>
      </c>
      <c r="N10" s="5" t="str">
        <f>IF(OR(Table13[[#This Row],[Slope&gt;3]]=TRUE,M11=TRUE),"TRUE","FALSE")</f>
        <v>FALSE</v>
      </c>
      <c r="O10">
        <v>-79.644392420000003</v>
      </c>
      <c r="P10">
        <v>36.109287500000001</v>
      </c>
    </row>
    <row r="11" spans="1:20" x14ac:dyDescent="0.2">
      <c r="A11">
        <v>94</v>
      </c>
      <c r="B11" t="s">
        <v>32</v>
      </c>
      <c r="C11">
        <f>(Table13[[#This Row],[ORIG_SEQ]]-A10)*0.1*528</f>
        <v>211.20000000000002</v>
      </c>
      <c r="D11" s="7">
        <v>754.38348388671875</v>
      </c>
      <c r="E11" s="7">
        <f>AVERAGE(D11:D11)</f>
        <v>754.38348388671875</v>
      </c>
      <c r="F11" t="e">
        <f>Table13[[#This Row],[Smoothing]]-#REF!</f>
        <v>#REF!</v>
      </c>
      <c r="G11" t="e">
        <f>IF(Table13[[#This Row],[Change]]&lt;0,TRUE,FALSE)</f>
        <v>#REF!</v>
      </c>
      <c r="H11" t="e">
        <f>Table13[[#This Row],[Increasing_Grade]]=#REF!</f>
        <v>#REF!</v>
      </c>
      <c r="I11" s="7">
        <v>748.68649727957586</v>
      </c>
      <c r="J11" s="7">
        <f>Table13[[#This Row],[Local_MinMAx_Value]]-I10</f>
        <v>2.4957536969865259</v>
      </c>
      <c r="K11" s="7">
        <f>ABS(Table13[[#This Row],[Peak_Valley]])</f>
        <v>2.4957536969865259</v>
      </c>
      <c r="L11" s="5">
        <f>Table13[[#This Row],[Abs_Diff]]/Table13[[#This Row],[Distance_Feet]]</f>
        <v>1.1817015610731656E-2</v>
      </c>
      <c r="M11" s="5" t="b">
        <f>Table13[[#This Row],[Slope]]&gt;$R$3</f>
        <v>0</v>
      </c>
      <c r="N11" s="5" t="str">
        <f>IF(OR(Table13[[#This Row],[Slope&gt;3]]=TRUE,M12=TRUE),"TRUE","FALSE")</f>
        <v>TRUE</v>
      </c>
      <c r="O11">
        <v>-79.637267519999995</v>
      </c>
      <c r="P11">
        <v>36.108864769999997</v>
      </c>
    </row>
    <row r="12" spans="1:20" x14ac:dyDescent="0.2">
      <c r="A12">
        <v>115</v>
      </c>
      <c r="B12" t="s">
        <v>32</v>
      </c>
      <c r="C12">
        <f>(Table13[[#This Row],[ORIG_SEQ]]-A11)*0.1*528</f>
        <v>1108.8</v>
      </c>
      <c r="D12" s="7">
        <v>661.253173828125</v>
      </c>
      <c r="E12" s="7">
        <f>AVERAGE(D12:D12)</f>
        <v>661.253173828125</v>
      </c>
      <c r="F12" t="e">
        <f>Table13[[#This Row],[Smoothing]]-#REF!</f>
        <v>#REF!</v>
      </c>
      <c r="G12" t="e">
        <f>IF(Table13[[#This Row],[Change]]&lt;0,TRUE,FALSE)</f>
        <v>#REF!</v>
      </c>
      <c r="H12" t="e">
        <f>Table13[[#This Row],[Increasing_Grade]]=#REF!</f>
        <v>#REF!</v>
      </c>
      <c r="I12" s="7">
        <v>664.86716134207586</v>
      </c>
      <c r="J12" s="7">
        <f>Table13[[#This Row],[Local_MinMAx_Value]]-I11</f>
        <v>-83.8193359375</v>
      </c>
      <c r="K12" s="7">
        <f>ABS(Table13[[#This Row],[Peak_Valley]])</f>
        <v>83.8193359375</v>
      </c>
      <c r="L12" s="5">
        <f>Table13[[#This Row],[Abs_Diff]]/Table13[[#This Row],[Distance_Feet]]</f>
        <v>7.5594639193272015E-2</v>
      </c>
      <c r="M12" s="5" t="b">
        <f>Table13[[#This Row],[Slope]]&gt;$R$3</f>
        <v>1</v>
      </c>
      <c r="N12" s="5" t="str">
        <f>IF(OR(Table13[[#This Row],[Slope&gt;3]]=TRUE,M13=TRUE),"TRUE","FALSE")</f>
        <v>TRUE</v>
      </c>
      <c r="O12">
        <v>-79.601297250000002</v>
      </c>
      <c r="P12">
        <v>36.113563980000002</v>
      </c>
    </row>
    <row r="13" spans="1:20" x14ac:dyDescent="0.2">
      <c r="A13">
        <v>134</v>
      </c>
      <c r="B13" t="s">
        <v>32</v>
      </c>
      <c r="C13">
        <f>(Table13[[#This Row],[ORIG_SEQ]]-A12)*0.1*528</f>
        <v>1003.2</v>
      </c>
      <c r="D13" s="7">
        <v>736.87371826171875</v>
      </c>
      <c r="E13" s="7">
        <f>AVERAGE(D13:D13)</f>
        <v>736.87371826171875</v>
      </c>
      <c r="F13" t="e">
        <f>Table13[[#This Row],[Smoothing]]-#REF!</f>
        <v>#REF!</v>
      </c>
      <c r="G13" t="e">
        <f>IF(Table13[[#This Row],[Change]]&lt;0,TRUE,FALSE)</f>
        <v>#REF!</v>
      </c>
      <c r="H13" t="e">
        <f>Table13[[#This Row],[Increasing_Grade]]=#REF!</f>
        <v>#REF!</v>
      </c>
      <c r="I13" s="7">
        <v>734.66748918805808</v>
      </c>
      <c r="J13" s="7">
        <f>Table13[[#This Row],[Local_MinMAx_Value]]-I12</f>
        <v>69.800327845982224</v>
      </c>
      <c r="K13" s="7">
        <f>ABS(Table13[[#This Row],[Peak_Valley]])</f>
        <v>69.800327845982224</v>
      </c>
      <c r="L13" s="5">
        <f>Table13[[#This Row],[Abs_Diff]]/Table13[[#This Row],[Distance_Feet]]</f>
        <v>6.957767927231083E-2</v>
      </c>
      <c r="M13" s="5" t="b">
        <f>Table13[[#This Row],[Slope]]&gt;$R$3</f>
        <v>1</v>
      </c>
      <c r="N13" s="5" t="str">
        <f>IF(OR(Table13[[#This Row],[Slope&gt;3]]=TRUE,M14=TRUE),"TRUE","FALSE")</f>
        <v>TRUE</v>
      </c>
      <c r="O13">
        <v>-79.567520259999995</v>
      </c>
      <c r="P13">
        <v>36.112305069999998</v>
      </c>
    </row>
    <row r="14" spans="1:20" x14ac:dyDescent="0.2">
      <c r="A14">
        <v>142</v>
      </c>
      <c r="B14" t="s">
        <v>32</v>
      </c>
      <c r="C14">
        <f>(Table13[[#This Row],[ORIG_SEQ]]-A13)*0.1*528</f>
        <v>422.40000000000003</v>
      </c>
      <c r="D14" s="7">
        <v>717.17633056640625</v>
      </c>
      <c r="E14" s="7">
        <f>AVERAGE(D14:D14)</f>
        <v>717.17633056640625</v>
      </c>
      <c r="F14" t="e">
        <f>Table13[[#This Row],[Smoothing]]-#REF!</f>
        <v>#REF!</v>
      </c>
      <c r="G14" t="e">
        <f>IF(Table13[[#This Row],[Change]]&lt;0,TRUE,FALSE)</f>
        <v>#REF!</v>
      </c>
      <c r="H14" t="e">
        <f>Table13[[#This Row],[Increasing_Grade]]=#REF!</f>
        <v>#REF!</v>
      </c>
      <c r="I14" s="7">
        <v>721.54663957868308</v>
      </c>
      <c r="J14" s="7">
        <f>Table13[[#This Row],[Local_MinMAx_Value]]-I13</f>
        <v>-13.120849609375</v>
      </c>
      <c r="K14" s="7">
        <f>ABS(Table13[[#This Row],[Peak_Valley]])</f>
        <v>13.120849609375</v>
      </c>
      <c r="L14" s="5">
        <f>Table13[[#This Row],[Abs_Diff]]/Table13[[#This Row],[Distance_Feet]]</f>
        <v>3.1062617446437023E-2</v>
      </c>
      <c r="M14" s="5" t="b">
        <f>Table13[[#This Row],[Slope]]&gt;$R$3</f>
        <v>1</v>
      </c>
      <c r="N14" s="5" t="str">
        <f>IF(OR(Table13[[#This Row],[Slope&gt;3]]=TRUE,M15=TRUE),"TRUE","FALSE")</f>
        <v>TRUE</v>
      </c>
      <c r="O14">
        <v>-79.553596089999999</v>
      </c>
      <c r="P14">
        <v>36.109885130000002</v>
      </c>
    </row>
    <row r="15" spans="1:20" x14ac:dyDescent="0.2">
      <c r="A15">
        <v>147</v>
      </c>
      <c r="B15" t="s">
        <v>32</v>
      </c>
      <c r="C15">
        <f>(Table13[[#This Row],[ORIG_SEQ]]-A14)*0.1*528</f>
        <v>264</v>
      </c>
      <c r="D15" s="7">
        <v>724.280517578125</v>
      </c>
      <c r="E15" s="7">
        <f>AVERAGE(D15:D15)</f>
        <v>724.280517578125</v>
      </c>
      <c r="F15" t="e">
        <f>Table13[[#This Row],[Smoothing]]-#REF!</f>
        <v>#REF!</v>
      </c>
      <c r="G15" t="e">
        <f>IF(Table13[[#This Row],[Change]]&lt;0,TRUE,FALSE)</f>
        <v>#REF!</v>
      </c>
      <c r="H15" t="e">
        <f>Table13[[#This Row],[Increasing_Grade]]=#REF!</f>
        <v>#REF!</v>
      </c>
      <c r="I15" s="7">
        <v>725.03722272600442</v>
      </c>
      <c r="J15" s="7">
        <f>Table13[[#This Row],[Local_MinMAx_Value]]-I14</f>
        <v>3.4905831473213311</v>
      </c>
      <c r="K15" s="7">
        <f>ABS(Table13[[#This Row],[Peak_Valley]])</f>
        <v>3.4905831473213311</v>
      </c>
      <c r="L15" s="5">
        <f>Table13[[#This Row],[Abs_Diff]]/Table13[[#This Row],[Distance_Feet]]</f>
        <v>1.3221905861065648E-2</v>
      </c>
      <c r="M15" s="5" t="b">
        <f>Table13[[#This Row],[Slope]]&gt;$R$3</f>
        <v>0</v>
      </c>
      <c r="N15" s="5" t="str">
        <f>IF(OR(Table13[[#This Row],[Slope&gt;3]]=TRUE,M16=TRUE),"TRUE","FALSE")</f>
        <v>TRUE</v>
      </c>
      <c r="O15">
        <v>-79.545582980000006</v>
      </c>
      <c r="P15">
        <v>36.106698620000003</v>
      </c>
    </row>
    <row r="16" spans="1:20" x14ac:dyDescent="0.2">
      <c r="A16">
        <v>159</v>
      </c>
      <c r="B16" t="s">
        <v>32</v>
      </c>
      <c r="C16">
        <f>(Table13[[#This Row],[ORIG_SEQ]]-A15)*0.1*528</f>
        <v>633.60000000000014</v>
      </c>
      <c r="D16" s="7">
        <v>694.6298828125</v>
      </c>
      <c r="E16" s="7">
        <f>AVERAGE(D16:D16)</f>
        <v>694.6298828125</v>
      </c>
      <c r="F16" t="e">
        <f>Table13[[#This Row],[Smoothing]]-#REF!</f>
        <v>#REF!</v>
      </c>
      <c r="G16" t="e">
        <f>IF(Table13[[#This Row],[Change]]&lt;0,TRUE,FALSE)</f>
        <v>#REF!</v>
      </c>
      <c r="H16" t="e">
        <f>Table13[[#This Row],[Increasing_Grade]]=#REF!</f>
        <v>#REF!</v>
      </c>
      <c r="I16" s="7">
        <v>700.61227852957586</v>
      </c>
      <c r="J16" s="7">
        <f>Table13[[#This Row],[Local_MinMAx_Value]]-I15</f>
        <v>-24.424944196428555</v>
      </c>
      <c r="K16" s="7">
        <f>ABS(Table13[[#This Row],[Peak_Valley]])</f>
        <v>24.424944196428555</v>
      </c>
      <c r="L16" s="5">
        <f>Table13[[#This Row],[Abs_Diff]]/Table13[[#This Row],[Distance_Feet]]</f>
        <v>3.8549470006989502E-2</v>
      </c>
      <c r="M16" s="5" t="b">
        <f>Table13[[#This Row],[Slope]]&gt;$R$3</f>
        <v>1</v>
      </c>
      <c r="N16" s="5" t="str">
        <f>IF(OR(Table13[[#This Row],[Slope&gt;3]]=TRUE,M17=TRUE),"TRUE","FALSE")</f>
        <v>TRUE</v>
      </c>
      <c r="O16">
        <v>-79.525379049999998</v>
      </c>
      <c r="P16">
        <v>36.102594570000001</v>
      </c>
    </row>
    <row r="17" spans="1:16" x14ac:dyDescent="0.2">
      <c r="A17">
        <v>171</v>
      </c>
      <c r="B17" t="s">
        <v>32</v>
      </c>
      <c r="C17">
        <f>(Table13[[#This Row],[ORIG_SEQ]]-A16)*0.1*528</f>
        <v>633.60000000000014</v>
      </c>
      <c r="D17" s="7">
        <v>713.94561767578125</v>
      </c>
      <c r="E17" s="7">
        <f>AVERAGE(D17:D17)</f>
        <v>713.94561767578125</v>
      </c>
      <c r="F17" t="e">
        <f>Table13[[#This Row],[Smoothing]]-#REF!</f>
        <v>#REF!</v>
      </c>
      <c r="G17" t="e">
        <f>IF(Table13[[#This Row],[Change]]&lt;0,TRUE,FALSE)</f>
        <v>#REF!</v>
      </c>
      <c r="H17" t="e">
        <f>Table13[[#This Row],[Increasing_Grade]]=#REF!</f>
        <v>#REF!</v>
      </c>
      <c r="I17" s="7">
        <v>711.68782261439731</v>
      </c>
      <c r="J17" s="7">
        <f>Table13[[#This Row],[Local_MinMAx_Value]]-I16</f>
        <v>11.075544084821445</v>
      </c>
      <c r="K17" s="7">
        <f>ABS(Table13[[#This Row],[Peak_Valley]])</f>
        <v>11.075544084821445</v>
      </c>
      <c r="L17" s="5">
        <f>Table13[[#This Row],[Abs_Diff]]/Table13[[#This Row],[Distance_Feet]]</f>
        <v>1.7480341042963136E-2</v>
      </c>
      <c r="M17" s="5" t="b">
        <f>Table13[[#This Row],[Slope]]&gt;$R$3</f>
        <v>0</v>
      </c>
      <c r="N17" s="5" t="str">
        <f>IF(OR(Table13[[#This Row],[Slope&gt;3]]=TRUE,M18=TRUE),"TRUE","FALSE")</f>
        <v>TRUE</v>
      </c>
      <c r="O17">
        <v>-79.504443069999994</v>
      </c>
      <c r="P17">
        <v>36.100576230000001</v>
      </c>
    </row>
    <row r="18" spans="1:16" x14ac:dyDescent="0.2">
      <c r="A18">
        <v>181</v>
      </c>
      <c r="B18" t="s">
        <v>32</v>
      </c>
      <c r="C18">
        <f>(Table13[[#This Row],[ORIG_SEQ]]-A17)*0.1*528</f>
        <v>528</v>
      </c>
      <c r="D18" s="7">
        <v>692.78564453125</v>
      </c>
      <c r="E18" s="7">
        <f>AVERAGE(D18:D20)</f>
        <v>692.40659586588538</v>
      </c>
      <c r="F18" t="e">
        <f>Table13[[#This Row],[Smoothing]]-#REF!</f>
        <v>#REF!</v>
      </c>
      <c r="G18" t="e">
        <f>IF(Table13[[#This Row],[Change]]&lt;0,TRUE,FALSE)</f>
        <v>#REF!</v>
      </c>
      <c r="H18" t="e">
        <f>Table13[[#This Row],[Increasing_Grade]]=#REF!</f>
        <v>#REF!</v>
      </c>
      <c r="I18" s="7">
        <v>692.22297014508933</v>
      </c>
      <c r="J18" s="7">
        <f>Table13[[#This Row],[Local_MinMAx_Value]]-I17</f>
        <v>-19.464852469307971</v>
      </c>
      <c r="K18" s="7">
        <f>ABS(Table13[[#This Row],[Peak_Valley]])</f>
        <v>19.464852469307971</v>
      </c>
      <c r="L18" s="5">
        <f>Table13[[#This Row],[Abs_Diff]]/Table13[[#This Row],[Distance_Feet]]</f>
        <v>3.686525088884085E-2</v>
      </c>
      <c r="M18" s="5" t="b">
        <f>Table13[[#This Row],[Slope]]&gt;$R$3</f>
        <v>1</v>
      </c>
      <c r="N18" s="5" t="str">
        <f>IF(OR(Table13[[#This Row],[Slope&gt;3]]=TRUE,M19=TRUE),"TRUE","FALSE")</f>
        <v>TRUE</v>
      </c>
      <c r="O18">
        <v>-79.487687129999998</v>
      </c>
      <c r="P18">
        <v>36.10379167</v>
      </c>
    </row>
    <row r="19" spans="1:16" hidden="1" x14ac:dyDescent="0.2">
      <c r="A19">
        <v>182</v>
      </c>
      <c r="B19" t="s">
        <v>32</v>
      </c>
      <c r="C19">
        <f>(Table13[[#This Row],[ORIG_SEQ]]-A18)*0.1*528</f>
        <v>52.800000000000004</v>
      </c>
      <c r="D19" s="7">
        <v>692.9669189453125</v>
      </c>
      <c r="E19" s="7">
        <f>AVERAGE(D18:D20)</f>
        <v>692.40659586588538</v>
      </c>
      <c r="F19">
        <f>Table13[[#This Row],[Smoothing]]-E18</f>
        <v>0</v>
      </c>
      <c r="G19" t="b">
        <f>IF(Table13[[#This Row],[Change]]&lt;0,TRUE,FALSE)</f>
        <v>0</v>
      </c>
      <c r="H19" t="e">
        <f>Table13[[#This Row],[Increasing_Grade]]=G18</f>
        <v>#REF!</v>
      </c>
      <c r="I19" s="7">
        <v>691.96974400111606</v>
      </c>
      <c r="J19" s="7">
        <f>Table13[[#This Row],[Local_MinMAx_Value]]-I18</f>
        <v>-0.25322614397327925</v>
      </c>
      <c r="K19" s="7">
        <f>ABS(Table13[[#This Row],[Peak_Valley]])</f>
        <v>0.25322614397327925</v>
      </c>
      <c r="L19" s="5">
        <f>Table13[[#This Row],[Abs_Diff]]/Table13[[#This Row],[Distance_Feet]]</f>
        <v>4.7959496964636219E-3</v>
      </c>
      <c r="M19" s="5" t="b">
        <f>Table13[[#This Row],[Slope]]&gt;$R$3</f>
        <v>0</v>
      </c>
      <c r="N19" s="5" t="str">
        <f>IF(OR(Table13[[#This Row],[Slope&gt;3]]=TRUE,M20=TRUE),"TRUE","FALSE")</f>
        <v>FALSE</v>
      </c>
      <c r="O19">
        <v>-79.486460879999996</v>
      </c>
      <c r="P19">
        <v>36.104840899999999</v>
      </c>
    </row>
    <row r="20" spans="1:16" hidden="1" x14ac:dyDescent="0.2">
      <c r="A20">
        <v>184</v>
      </c>
      <c r="B20" t="s">
        <v>32</v>
      </c>
      <c r="C20">
        <f>(Table13[[#This Row],[ORIG_SEQ]]-A19)*0.1*528</f>
        <v>105.60000000000001</v>
      </c>
      <c r="D20" s="7">
        <v>691.46722412109375</v>
      </c>
      <c r="E20" s="7">
        <f>AVERAGE(D18:D20)</f>
        <v>692.40659586588538</v>
      </c>
      <c r="F20" t="e">
        <f>Table13[[#This Row],[Smoothing]]-#REF!</f>
        <v>#REF!</v>
      </c>
      <c r="G20" t="e">
        <f>IF(Table13[[#This Row],[Change]]&lt;0,TRUE,FALSE)</f>
        <v>#REF!</v>
      </c>
      <c r="H20" t="e">
        <f>Table13[[#This Row],[Increasing_Grade]]=#REF!</f>
        <v>#REF!</v>
      </c>
      <c r="I20" s="7">
        <v>692.60710797991067</v>
      </c>
      <c r="J20" s="7">
        <f>Table13[[#This Row],[Local_MinMAx_Value]]-I19</f>
        <v>0.63736397879461038</v>
      </c>
      <c r="K20" s="7">
        <f>ABS(Table13[[#This Row],[Peak_Valley]])</f>
        <v>0.63736397879461038</v>
      </c>
      <c r="L20" s="5">
        <f>Table13[[#This Row],[Abs_Diff]]/Table13[[#This Row],[Distance_Feet]]</f>
        <v>6.0356437385853251E-3</v>
      </c>
      <c r="M20" s="5" t="b">
        <f>Table13[[#This Row],[Slope]]&gt;$R$3</f>
        <v>0</v>
      </c>
      <c r="N20" s="5" t="str">
        <f>IF(OR(Table13[[#This Row],[Slope&gt;3]]=TRUE,M21=TRUE),"TRUE","FALSE")</f>
        <v>FALSE</v>
      </c>
      <c r="O20">
        <v>-79.484069169999998</v>
      </c>
      <c r="P20">
        <v>36.106985100000003</v>
      </c>
    </row>
    <row r="21" spans="1:16" hidden="1" x14ac:dyDescent="0.2">
      <c r="A21">
        <v>192</v>
      </c>
      <c r="B21" t="s">
        <v>32</v>
      </c>
      <c r="C21">
        <f>(Table13[[#This Row],[ORIG_SEQ]]-A20)*0.1*528</f>
        <v>422.40000000000003</v>
      </c>
      <c r="D21" s="7">
        <v>695.27044677734375</v>
      </c>
      <c r="E21" s="7">
        <f>AVERAGE(D21:D22)</f>
        <v>697.7225341796875</v>
      </c>
      <c r="F21" t="e">
        <f>Table13[[#This Row],[Smoothing]]-#REF!</f>
        <v>#REF!</v>
      </c>
      <c r="G21" t="e">
        <f>IF(Table13[[#This Row],[Change]]&lt;0,TRUE,FALSE)</f>
        <v>#REF!</v>
      </c>
      <c r="H21" t="e">
        <f>Table13[[#This Row],[Increasing_Grade]]=#REF!</f>
        <v>#REF!</v>
      </c>
      <c r="I21" s="7">
        <v>696.07447160993308</v>
      </c>
      <c r="J21" s="7">
        <f>Table13[[#This Row],[Local_MinMAx_Value]]-I20</f>
        <v>3.4673636300224189</v>
      </c>
      <c r="K21" s="7">
        <f>ABS(Table13[[#This Row],[Peak_Valley]])</f>
        <v>3.4673636300224189</v>
      </c>
      <c r="L21" s="5">
        <f>Table13[[#This Row],[Abs_Diff]]/Table13[[#This Row],[Distance_Feet]]</f>
        <v>8.2087207150151956E-3</v>
      </c>
      <c r="M21" s="5" t="b">
        <f>Table13[[#This Row],[Slope]]&gt;$R$3</f>
        <v>0</v>
      </c>
      <c r="N21" s="5" t="str">
        <f>IF(OR(Table13[[#This Row],[Slope&gt;3]]=TRUE,M22=TRUE),"TRUE","FALSE")</f>
        <v>FALSE</v>
      </c>
      <c r="O21">
        <v>-79.472076670000007</v>
      </c>
      <c r="P21">
        <v>36.112378929999998</v>
      </c>
    </row>
    <row r="22" spans="1:16" hidden="1" x14ac:dyDescent="0.2">
      <c r="A22">
        <v>193</v>
      </c>
      <c r="B22" t="s">
        <v>32</v>
      </c>
      <c r="C22">
        <f>(Table13[[#This Row],[ORIG_SEQ]]-A21)*0.1*528</f>
        <v>52.800000000000004</v>
      </c>
      <c r="D22" s="7">
        <v>700.17462158203125</v>
      </c>
      <c r="E22" s="7">
        <f>AVERAGE(D21:D22)</f>
        <v>697.7225341796875</v>
      </c>
      <c r="F22">
        <f>Table13[[#This Row],[Smoothing]]-E21</f>
        <v>0</v>
      </c>
      <c r="G22" t="b">
        <f>IF(Table13[[#This Row],[Change]]&lt;0,TRUE,FALSE)</f>
        <v>0</v>
      </c>
      <c r="H22" t="e">
        <f>Table13[[#This Row],[Increasing_Grade]]=G21</f>
        <v>#REF!</v>
      </c>
      <c r="I22" s="7">
        <v>696.301025390625</v>
      </c>
      <c r="J22" s="7">
        <f>Table13[[#This Row],[Local_MinMAx_Value]]-I21</f>
        <v>0.22655378069191556</v>
      </c>
      <c r="K22" s="7">
        <f>ABS(Table13[[#This Row],[Peak_Valley]])</f>
        <v>0.22655378069191556</v>
      </c>
      <c r="L22" s="5">
        <f>Table13[[#This Row],[Abs_Diff]]/Table13[[#This Row],[Distance_Feet]]</f>
        <v>4.2907913009832491E-3</v>
      </c>
      <c r="M22" s="5" t="b">
        <f>Table13[[#This Row],[Slope]]&gt;$R$3</f>
        <v>0</v>
      </c>
      <c r="N22" s="5" t="str">
        <f>IF(OR(Table13[[#This Row],[Slope&gt;3]]=TRUE,M23=TRUE),"TRUE","FALSE")</f>
        <v>FALSE</v>
      </c>
      <c r="O22">
        <v>-79.470297840000001</v>
      </c>
      <c r="P22">
        <v>36.112265499999999</v>
      </c>
    </row>
    <row r="23" spans="1:16" x14ac:dyDescent="0.2">
      <c r="A23">
        <v>197</v>
      </c>
      <c r="B23" t="s">
        <v>32</v>
      </c>
      <c r="C23">
        <f>(Table13[[#This Row],[ORIG_SEQ]]-A22)*0.1*528</f>
        <v>211.20000000000002</v>
      </c>
      <c r="D23" s="7">
        <v>697.77288818359375</v>
      </c>
      <c r="E23" s="7">
        <f>AVERAGE(D23:D23)</f>
        <v>697.77288818359375</v>
      </c>
      <c r="F23" t="e">
        <f>Table13[[#This Row],[Smoothing]]-#REF!</f>
        <v>#REF!</v>
      </c>
      <c r="G23" t="e">
        <f>IF(Table13[[#This Row],[Change]]&lt;0,TRUE,FALSE)</f>
        <v>#REF!</v>
      </c>
      <c r="H23" t="e">
        <f>Table13[[#This Row],[Increasing_Grade]]=#REF!</f>
        <v>#REF!</v>
      </c>
      <c r="I23" s="7">
        <v>696.4656982421875</v>
      </c>
      <c r="J23" s="7">
        <f>Table13[[#This Row],[Local_MinMAx_Value]]-I22</f>
        <v>0.1646728515625</v>
      </c>
      <c r="K23" s="7">
        <f>ABS(Table13[[#This Row],[Peak_Valley]])</f>
        <v>0.1646728515625</v>
      </c>
      <c r="L23" s="5">
        <f>Table13[[#This Row],[Abs_Diff]]/Table13[[#This Row],[Distance_Feet]]</f>
        <v>7.7970100171638251E-4</v>
      </c>
      <c r="M23" s="5" t="b">
        <f>Table13[[#This Row],[Slope]]&gt;$R$3</f>
        <v>0</v>
      </c>
      <c r="N23" s="5" t="str">
        <f>IF(OR(Table13[[#This Row],[Slope&gt;3]]=TRUE,M24=TRUE),"TRUE","FALSE")</f>
        <v>TRUE</v>
      </c>
      <c r="O23">
        <v>-79.46376076</v>
      </c>
      <c r="P23">
        <v>36.110043990000001</v>
      </c>
    </row>
    <row r="24" spans="1:16" x14ac:dyDescent="0.2">
      <c r="A24">
        <v>223</v>
      </c>
      <c r="B24" t="s">
        <v>32</v>
      </c>
      <c r="C24">
        <f>(Table13[[#This Row],[ORIG_SEQ]]-A23)*0.1*528</f>
        <v>1372.8</v>
      </c>
      <c r="D24" s="7">
        <v>644.72760009765625</v>
      </c>
      <c r="E24" s="7">
        <f>AVERAGE(D24:D24)</f>
        <v>644.72760009765625</v>
      </c>
      <c r="F24" t="e">
        <f>Table13[[#This Row],[Smoothing]]-#REF!</f>
        <v>#REF!</v>
      </c>
      <c r="G24" t="e">
        <f>IF(Table13[[#This Row],[Change]]&lt;0,TRUE,FALSE)</f>
        <v>#REF!</v>
      </c>
      <c r="H24" t="e">
        <f>Table13[[#This Row],[Increasing_Grade]]=#REF!</f>
        <v>#REF!</v>
      </c>
      <c r="I24" s="7">
        <v>649.38543701171875</v>
      </c>
      <c r="J24" s="7">
        <f>Table13[[#This Row],[Local_MinMAx_Value]]-I23</f>
        <v>-47.08026123046875</v>
      </c>
      <c r="K24" s="7">
        <f>ABS(Table13[[#This Row],[Peak_Valley]])</f>
        <v>47.08026123046875</v>
      </c>
      <c r="L24" s="5">
        <f>Table13[[#This Row],[Abs_Diff]]/Table13[[#This Row],[Distance_Feet]]</f>
        <v>3.4295062085131667E-2</v>
      </c>
      <c r="M24" s="5" t="b">
        <f>Table13[[#This Row],[Slope]]&gt;$R$3</f>
        <v>1</v>
      </c>
      <c r="N24" s="5" t="str">
        <f>IF(OR(Table13[[#This Row],[Slope&gt;3]]=TRUE,M25=TRUE),"TRUE","FALSE")</f>
        <v>TRUE</v>
      </c>
      <c r="O24">
        <v>-79.427859960000006</v>
      </c>
      <c r="P24">
        <v>36.087475570000002</v>
      </c>
    </row>
    <row r="25" spans="1:16" x14ac:dyDescent="0.2">
      <c r="A25">
        <v>230</v>
      </c>
      <c r="B25" t="s">
        <v>32</v>
      </c>
      <c r="C25">
        <f>(Table13[[#This Row],[ORIG_SEQ]]-A24)*0.1*528</f>
        <v>369.6</v>
      </c>
      <c r="D25" s="7">
        <v>659.55615234375</v>
      </c>
      <c r="E25" s="7">
        <f>AVERAGE(D25:D25)</f>
        <v>659.55615234375</v>
      </c>
      <c r="F25" t="e">
        <f>Table13[[#This Row],[Smoothing]]-#REF!</f>
        <v>#REF!</v>
      </c>
      <c r="G25" t="e">
        <f>IF(Table13[[#This Row],[Change]]&lt;0,TRUE,FALSE)</f>
        <v>#REF!</v>
      </c>
      <c r="H25" t="e">
        <f>Table13[[#This Row],[Increasing_Grade]]=#REF!</f>
        <v>#REF!</v>
      </c>
      <c r="I25" s="7">
        <v>658.3106689453125</v>
      </c>
      <c r="J25" s="7">
        <f>Table13[[#This Row],[Local_MinMAx_Value]]-I24</f>
        <v>8.92523193359375</v>
      </c>
      <c r="K25" s="7">
        <f>ABS(Table13[[#This Row],[Peak_Valley]])</f>
        <v>8.92523193359375</v>
      </c>
      <c r="L25" s="5">
        <f>Table13[[#This Row],[Abs_Diff]]/Table13[[#This Row],[Distance_Feet]]</f>
        <v>2.4148354798684386E-2</v>
      </c>
      <c r="M25" s="5" t="b">
        <f>Table13[[#This Row],[Slope]]&gt;$R$3</f>
        <v>0</v>
      </c>
      <c r="N25" s="5" t="str">
        <f>IF(OR(Table13[[#This Row],[Slope&gt;3]]=TRUE,M26=TRUE),"TRUE","FALSE")</f>
        <v>TRUE</v>
      </c>
      <c r="O25">
        <v>-79.415856239999997</v>
      </c>
      <c r="P25">
        <v>36.085068769999999</v>
      </c>
    </row>
    <row r="26" spans="1:16" x14ac:dyDescent="0.2">
      <c r="A26">
        <v>260</v>
      </c>
      <c r="B26" t="s">
        <v>32</v>
      </c>
      <c r="C26">
        <f>(Table13[[#This Row],[ORIG_SEQ]]-A25)*0.1*528</f>
        <v>1584</v>
      </c>
      <c r="D26" s="7">
        <v>535.7666015625</v>
      </c>
      <c r="E26" s="7">
        <f>AVERAGE(D26:D26)</f>
        <v>535.7666015625</v>
      </c>
      <c r="F26" t="e">
        <f>Table13[[#This Row],[Smoothing]]-#REF!</f>
        <v>#REF!</v>
      </c>
      <c r="G26" t="e">
        <f>IF(Table13[[#This Row],[Change]]&lt;0,TRUE,FALSE)</f>
        <v>#REF!</v>
      </c>
      <c r="H26" t="e">
        <f>Table13[[#This Row],[Increasing_Grade]]=#REF!</f>
        <v>#REF!</v>
      </c>
      <c r="I26" s="7">
        <v>529.52275739397317</v>
      </c>
      <c r="J26" s="7">
        <f>Table13[[#This Row],[Local_MinMAx_Value]]-I25</f>
        <v>-128.78791155133933</v>
      </c>
      <c r="K26" s="7">
        <f>ABS(Table13[[#This Row],[Peak_Valley]])</f>
        <v>128.78791155133933</v>
      </c>
      <c r="L26" s="5">
        <f>Table13[[#This Row],[Abs_Diff]]/Table13[[#This Row],[Distance_Feet]]</f>
        <v>8.1305499716754631E-2</v>
      </c>
      <c r="M26" s="5" t="b">
        <f>Table13[[#This Row],[Slope]]&gt;$R$3</f>
        <v>1</v>
      </c>
      <c r="N26" s="5" t="str">
        <f>IF(OR(Table13[[#This Row],[Slope&gt;3]]=TRUE,M27=TRUE),"TRUE","FALSE")</f>
        <v>TRUE</v>
      </c>
      <c r="O26">
        <v>-79.365952239999999</v>
      </c>
      <c r="P26">
        <v>36.089204049999999</v>
      </c>
    </row>
    <row r="27" spans="1:16" x14ac:dyDescent="0.2">
      <c r="A27">
        <v>271</v>
      </c>
      <c r="B27" t="s">
        <v>32</v>
      </c>
      <c r="C27">
        <f>(Table13[[#This Row],[ORIG_SEQ]]-A26)*0.1*528</f>
        <v>580.80000000000007</v>
      </c>
      <c r="D27" s="7">
        <v>578.314453125</v>
      </c>
      <c r="E27" s="7">
        <f>AVERAGE(D27:D27)</f>
        <v>578.314453125</v>
      </c>
      <c r="F27" t="e">
        <f>Table13[[#This Row],[Smoothing]]-#REF!</f>
        <v>#REF!</v>
      </c>
      <c r="G27" t="e">
        <f>IF(Table13[[#This Row],[Change]]&lt;0,TRUE,FALSE)</f>
        <v>#REF!</v>
      </c>
      <c r="H27" t="e">
        <f>Table13[[#This Row],[Increasing_Grade]]=#REF!</f>
        <v>#REF!</v>
      </c>
      <c r="I27" s="7">
        <v>573.49180385044644</v>
      </c>
      <c r="J27" s="7">
        <f>Table13[[#This Row],[Local_MinMAx_Value]]-I26</f>
        <v>43.969046456473279</v>
      </c>
      <c r="K27" s="7">
        <f>ABS(Table13[[#This Row],[Peak_Valley]])</f>
        <v>43.969046456473279</v>
      </c>
      <c r="L27" s="5">
        <f>Table13[[#This Row],[Abs_Diff]]/Table13[[#This Row],[Distance_Feet]]</f>
        <v>7.5704281088969136E-2</v>
      </c>
      <c r="M27" s="5" t="b">
        <f>Table13[[#This Row],[Slope]]&gt;$R$3</f>
        <v>1</v>
      </c>
      <c r="N27" s="5" t="str">
        <f>IF(OR(Table13[[#This Row],[Slope&gt;3]]=TRUE,M28=TRUE),"TRUE","FALSE")</f>
        <v>TRUE</v>
      </c>
      <c r="O27">
        <v>-79.347130410000005</v>
      </c>
      <c r="P27">
        <v>36.092820850000003</v>
      </c>
    </row>
    <row r="28" spans="1:16" x14ac:dyDescent="0.2">
      <c r="A28">
        <v>280</v>
      </c>
      <c r="B28" t="s">
        <v>32</v>
      </c>
      <c r="C28">
        <f>(Table13[[#This Row],[ORIG_SEQ]]-A27)*0.1*528</f>
        <v>475.2</v>
      </c>
      <c r="D28" s="7">
        <v>540.13641357421875</v>
      </c>
      <c r="E28" s="7">
        <f>AVERAGE(D28:D28)</f>
        <v>540.13641357421875</v>
      </c>
      <c r="F28" t="e">
        <f>Table13[[#This Row],[Smoothing]]-#REF!</f>
        <v>#REF!</v>
      </c>
      <c r="G28" t="e">
        <f>IF(Table13[[#This Row],[Change]]&lt;0,TRUE,FALSE)</f>
        <v>#REF!</v>
      </c>
      <c r="H28" t="e">
        <f>Table13[[#This Row],[Increasing_Grade]]=#REF!</f>
        <v>#REF!</v>
      </c>
      <c r="I28" s="7">
        <v>543.60059465680808</v>
      </c>
      <c r="J28" s="7">
        <f>Table13[[#This Row],[Local_MinMAx_Value]]-I27</f>
        <v>-29.89120919363836</v>
      </c>
      <c r="K28" s="7">
        <f>ABS(Table13[[#This Row],[Peak_Valley]])</f>
        <v>29.89120919363836</v>
      </c>
      <c r="L28" s="5">
        <f>Table13[[#This Row],[Abs_Diff]]/Table13[[#This Row],[Distance_Feet]]</f>
        <v>6.2902376249238973E-2</v>
      </c>
      <c r="M28" s="5" t="b">
        <f>Table13[[#This Row],[Slope]]&gt;$R$3</f>
        <v>1</v>
      </c>
      <c r="N28" s="5" t="str">
        <f>IF(OR(Table13[[#This Row],[Slope&gt;3]]=TRUE,M29=TRUE),"TRUE","FALSE")</f>
        <v>TRUE</v>
      </c>
      <c r="O28">
        <v>-79.331462979999998</v>
      </c>
      <c r="P28">
        <v>36.090643329999999</v>
      </c>
    </row>
    <row r="29" spans="1:16" x14ac:dyDescent="0.2">
      <c r="A29">
        <v>312</v>
      </c>
      <c r="B29" t="s">
        <v>32</v>
      </c>
      <c r="C29">
        <f>(Table13[[#This Row],[ORIG_SEQ]]-A28)*0.1*528</f>
        <v>1689.6000000000001</v>
      </c>
      <c r="D29" s="7">
        <v>668.60321044921875</v>
      </c>
      <c r="E29" s="7">
        <f>AVERAGE(D29:D30)</f>
        <v>669.49191284179688</v>
      </c>
      <c r="F29" t="e">
        <f>Table13[[#This Row],[Smoothing]]-#REF!</f>
        <v>#REF!</v>
      </c>
      <c r="G29" t="e">
        <f>IF(Table13[[#This Row],[Change]]&lt;0,TRUE,FALSE)</f>
        <v>#REF!</v>
      </c>
      <c r="H29" t="e">
        <f>Table13[[#This Row],[Increasing_Grade]]=#REF!</f>
        <v>#REF!</v>
      </c>
      <c r="I29" s="7">
        <v>672.94322858537942</v>
      </c>
      <c r="J29" s="7">
        <f>Table13[[#This Row],[Local_MinMAx_Value]]-I28</f>
        <v>129.34263392857133</v>
      </c>
      <c r="K29" s="7">
        <f>ABS(Table13[[#This Row],[Peak_Valley]])</f>
        <v>129.34263392857133</v>
      </c>
      <c r="L29" s="5">
        <f>Table13[[#This Row],[Abs_Diff]]/Table13[[#This Row],[Distance_Feet]]</f>
        <v>7.6552221785376018E-2</v>
      </c>
      <c r="M29" s="5" t="b">
        <f>Table13[[#This Row],[Slope]]&gt;$R$3</f>
        <v>1</v>
      </c>
      <c r="N29" s="5" t="str">
        <f>IF(OR(Table13[[#This Row],[Slope&gt;3]]=TRUE,M30=TRUE),"TRUE","FALSE")</f>
        <v>TRUE</v>
      </c>
      <c r="O29">
        <v>-79.277127669999999</v>
      </c>
      <c r="P29">
        <v>36.097881530000002</v>
      </c>
    </row>
    <row r="30" spans="1:16" x14ac:dyDescent="0.2">
      <c r="A30">
        <v>314</v>
      </c>
      <c r="B30" t="s">
        <v>32</v>
      </c>
      <c r="C30">
        <f>(Table13[[#This Row],[ORIG_SEQ]]-A29)*0.1*528</f>
        <v>105.60000000000001</v>
      </c>
      <c r="D30" s="7">
        <v>670.380615234375</v>
      </c>
      <c r="E30" s="7">
        <f>AVERAGE(D29:D30)</f>
        <v>669.49191284179688</v>
      </c>
      <c r="F30" t="e">
        <f>Table13[[#This Row],[Smoothing]]-#REF!</f>
        <v>#REF!</v>
      </c>
      <c r="G30" t="e">
        <f>IF(Table13[[#This Row],[Change]]&lt;0,TRUE,FALSE)</f>
        <v>#REF!</v>
      </c>
      <c r="H30" t="e">
        <f>Table13[[#This Row],[Increasing_Grade]]=#REF!</f>
        <v>#REF!</v>
      </c>
      <c r="I30" s="7">
        <v>673.16670445033481</v>
      </c>
      <c r="J30" s="7">
        <f>Table13[[#This Row],[Local_MinMAx_Value]]-I29</f>
        <v>0.22347586495538962</v>
      </c>
      <c r="K30" s="7">
        <f>ABS(Table13[[#This Row],[Peak_Valley]])</f>
        <v>0.22347586495538962</v>
      </c>
      <c r="L30" s="5">
        <f>Table13[[#This Row],[Abs_Diff]]/Table13[[#This Row],[Distance_Feet]]</f>
        <v>2.116248721168462E-3</v>
      </c>
      <c r="M30" s="5" t="b">
        <f>Table13[[#This Row],[Slope]]&gt;$R$3</f>
        <v>0</v>
      </c>
      <c r="N30" s="5" t="str">
        <f>IF(OR(Table13[[#This Row],[Slope&gt;3]]=TRUE,M31=TRUE),"TRUE","FALSE")</f>
        <v>TRUE</v>
      </c>
      <c r="O30">
        <v>-79.273583400000007</v>
      </c>
      <c r="P30">
        <v>36.097535350000001</v>
      </c>
    </row>
    <row r="31" spans="1:16" x14ac:dyDescent="0.2">
      <c r="A31">
        <v>341</v>
      </c>
      <c r="B31" t="s">
        <v>32</v>
      </c>
      <c r="C31">
        <f>(Table13[[#This Row],[ORIG_SEQ]]-A30)*0.1*528</f>
        <v>1425.6000000000001</v>
      </c>
      <c r="D31" s="7">
        <v>720.70574951171875</v>
      </c>
      <c r="E31" s="7">
        <f>AVERAGE(D31:D31)</f>
        <v>720.70574951171875</v>
      </c>
      <c r="F31" t="e">
        <f>Table13[[#This Row],[Smoothing]]-#REF!</f>
        <v>#REF!</v>
      </c>
      <c r="G31" t="e">
        <f>IF(Table13[[#This Row],[Change]]&lt;0,TRUE,FALSE)</f>
        <v>#REF!</v>
      </c>
      <c r="H31" t="e">
        <f>Table13[[#This Row],[Increasing_Grade]]=#REF!</f>
        <v>#REF!</v>
      </c>
      <c r="I31" s="7">
        <v>722.65260532924106</v>
      </c>
      <c r="J31" s="7">
        <f>Table13[[#This Row],[Local_MinMAx_Value]]-I30</f>
        <v>49.48590087890625</v>
      </c>
      <c r="K31" s="7">
        <f>ABS(Table13[[#This Row],[Peak_Valley]])</f>
        <v>49.48590087890625</v>
      </c>
      <c r="L31" s="5">
        <f>Table13[[#This Row],[Abs_Diff]]/Table13[[#This Row],[Distance_Feet]]</f>
        <v>3.4712332266348379E-2</v>
      </c>
      <c r="M31" s="5" t="b">
        <f>Table13[[#This Row],[Slope]]&gt;$R$3</f>
        <v>1</v>
      </c>
      <c r="N31" s="5" t="str">
        <f>IF(OR(Table13[[#This Row],[Slope&gt;3]]=TRUE,M32=TRUE),"TRUE","FALSE")</f>
        <v>TRUE</v>
      </c>
      <c r="O31">
        <v>-79.228271960000001</v>
      </c>
      <c r="P31">
        <v>36.084903349999998</v>
      </c>
    </row>
    <row r="32" spans="1:16" x14ac:dyDescent="0.2">
      <c r="A32">
        <v>354</v>
      </c>
      <c r="B32" t="s">
        <v>32</v>
      </c>
      <c r="C32">
        <f>(Table13[[#This Row],[ORIG_SEQ]]-A31)*0.1*528</f>
        <v>686.4</v>
      </c>
      <c r="D32" s="7">
        <v>700.1866455078125</v>
      </c>
      <c r="E32" s="7">
        <f>AVERAGE(D32:D33)</f>
        <v>701.21038818359375</v>
      </c>
      <c r="F32" t="e">
        <f>Table13[[#This Row],[Smoothing]]-#REF!</f>
        <v>#REF!</v>
      </c>
      <c r="G32" t="e">
        <f>IF(Table13[[#This Row],[Change]]&lt;0,TRUE,FALSE)</f>
        <v>#REF!</v>
      </c>
      <c r="H32" t="e">
        <f>Table13[[#This Row],[Increasing_Grade]]=#REF!</f>
        <v>#REF!</v>
      </c>
      <c r="I32" s="7">
        <v>701.07241385323664</v>
      </c>
      <c r="J32" s="7">
        <f>Table13[[#This Row],[Local_MinMAx_Value]]-I31</f>
        <v>-21.580191476004416</v>
      </c>
      <c r="K32" s="7">
        <f>ABS(Table13[[#This Row],[Peak_Valley]])</f>
        <v>21.580191476004416</v>
      </c>
      <c r="L32" s="5">
        <f>Table13[[#This Row],[Abs_Diff]]/Table13[[#This Row],[Distance_Feet]]</f>
        <v>3.1439672896276832E-2</v>
      </c>
      <c r="M32" s="5" t="b">
        <f>Table13[[#This Row],[Slope]]&gt;$R$3</f>
        <v>1</v>
      </c>
      <c r="N32" s="5" t="str">
        <f>IF(OR(Table13[[#This Row],[Slope&gt;3]]=TRUE,M33=TRUE),"TRUE","FALSE")</f>
        <v>TRUE</v>
      </c>
      <c r="O32">
        <v>-79.205285579999995</v>
      </c>
      <c r="P32">
        <v>36.082238519999997</v>
      </c>
    </row>
    <row r="33" spans="1:16" x14ac:dyDescent="0.2">
      <c r="A33">
        <v>355</v>
      </c>
      <c r="B33" t="s">
        <v>32</v>
      </c>
      <c r="C33">
        <f>(Table13[[#This Row],[ORIG_SEQ]]-A32)*0.1*528</f>
        <v>52.800000000000004</v>
      </c>
      <c r="D33" s="7">
        <v>702.234130859375</v>
      </c>
      <c r="E33" s="7">
        <f>AVERAGE(D32:D33)</f>
        <v>701.21038818359375</v>
      </c>
      <c r="F33">
        <f>Table13[[#This Row],[Smoothing]]-E32</f>
        <v>0</v>
      </c>
      <c r="G33" t="b">
        <f>IF(Table13[[#This Row],[Change]]&lt;0,TRUE,FALSE)</f>
        <v>0</v>
      </c>
      <c r="H33" t="e">
        <f>Table13[[#This Row],[Increasing_Grade]]=G32</f>
        <v>#REF!</v>
      </c>
      <c r="I33" s="7">
        <v>700.84286934988836</v>
      </c>
      <c r="J33" s="7">
        <f>Table13[[#This Row],[Local_MinMAx_Value]]-I32</f>
        <v>-0.22954450334827925</v>
      </c>
      <c r="K33" s="7">
        <f>ABS(Table13[[#This Row],[Peak_Valley]])</f>
        <v>0.22954450334827925</v>
      </c>
      <c r="L33" s="5">
        <f>Table13[[#This Row],[Abs_Diff]]/Table13[[#This Row],[Distance_Feet]]</f>
        <v>4.3474337755355918E-3</v>
      </c>
      <c r="M33" s="5" t="b">
        <f>Table13[[#This Row],[Slope]]&gt;$R$3</f>
        <v>0</v>
      </c>
      <c r="N33" s="5" t="str">
        <f>IF(OR(Table13[[#This Row],[Slope&gt;3]]=TRUE,M34=TRUE),"TRUE","FALSE")</f>
        <v>TRUE</v>
      </c>
      <c r="O33">
        <v>-79.203517919999996</v>
      </c>
      <c r="P33">
        <v>36.082030430000003</v>
      </c>
    </row>
    <row r="34" spans="1:16" x14ac:dyDescent="0.2">
      <c r="A34">
        <v>374</v>
      </c>
      <c r="B34" t="s">
        <v>32</v>
      </c>
      <c r="C34">
        <f>(Table13[[#This Row],[ORIG_SEQ]]-A33)*0.1*528</f>
        <v>1003.2</v>
      </c>
      <c r="D34" s="7">
        <v>659.17431640625</v>
      </c>
      <c r="E34" s="7">
        <f>AVERAGE(D34:D35)</f>
        <v>661.51528930664062</v>
      </c>
      <c r="F34" t="e">
        <f>Table13[[#This Row],[Smoothing]]-#REF!</f>
        <v>#REF!</v>
      </c>
      <c r="G34" t="e">
        <f>IF(Table13[[#This Row],[Change]]&lt;0,TRUE,FALSE)</f>
        <v>#REF!</v>
      </c>
      <c r="H34" t="e">
        <f>Table13[[#This Row],[Increasing_Grade]]=#REF!</f>
        <v>#REF!</v>
      </c>
      <c r="I34" s="7">
        <v>661.85492815290183</v>
      </c>
      <c r="J34" s="7">
        <f>Table13[[#This Row],[Local_MinMAx_Value]]-I33</f>
        <v>-38.987941196986526</v>
      </c>
      <c r="K34" s="7">
        <f>ABS(Table13[[#This Row],[Peak_Valley]])</f>
        <v>38.987941196986526</v>
      </c>
      <c r="L34" s="5">
        <f>Table13[[#This Row],[Abs_Diff]]/Table13[[#This Row],[Distance_Feet]]</f>
        <v>3.886357774819231E-2</v>
      </c>
      <c r="M34" s="5" t="b">
        <f>Table13[[#This Row],[Slope]]&gt;$R$3</f>
        <v>1</v>
      </c>
      <c r="N34" s="5" t="str">
        <f>IF(OR(Table13[[#This Row],[Slope&gt;3]]=TRUE,M35=TRUE),"TRUE","FALSE")</f>
        <v>TRUE</v>
      </c>
      <c r="O34">
        <v>-79.170827169999995</v>
      </c>
      <c r="P34">
        <v>36.079308750000003</v>
      </c>
    </row>
    <row r="35" spans="1:16" x14ac:dyDescent="0.2">
      <c r="A35">
        <v>376</v>
      </c>
      <c r="B35" t="s">
        <v>32</v>
      </c>
      <c r="C35">
        <f>(Table13[[#This Row],[ORIG_SEQ]]-A34)*0.1*528</f>
        <v>105.60000000000001</v>
      </c>
      <c r="D35" s="7">
        <v>663.85626220703125</v>
      </c>
      <c r="E35" s="7">
        <f>AVERAGE(D34:D35)</f>
        <v>661.51528930664062</v>
      </c>
      <c r="F35" t="e">
        <f>Table13[[#This Row],[Smoothing]]-#REF!</f>
        <v>#REF!</v>
      </c>
      <c r="G35" t="e">
        <f>IF(Table13[[#This Row],[Change]]&lt;0,TRUE,FALSE)</f>
        <v>#REF!</v>
      </c>
      <c r="H35" t="e">
        <f>Table13[[#This Row],[Increasing_Grade]]=#REF!</f>
        <v>#REF!</v>
      </c>
      <c r="I35" s="7">
        <v>662.37493896484375</v>
      </c>
      <c r="J35" s="7">
        <f>Table13[[#This Row],[Local_MinMAx_Value]]-I34</f>
        <v>0.52001081194191556</v>
      </c>
      <c r="K35" s="7">
        <f>ABS(Table13[[#This Row],[Peak_Valley]])</f>
        <v>0.52001081194191556</v>
      </c>
      <c r="L35" s="5">
        <f>Table13[[#This Row],[Abs_Diff]]/Table13[[#This Row],[Distance_Feet]]</f>
        <v>4.9243448100560186E-3</v>
      </c>
      <c r="M35" s="5" t="b">
        <f>Table13[[#This Row],[Slope]]&gt;$R$3</f>
        <v>0</v>
      </c>
      <c r="N35" s="5" t="str">
        <f>IF(OR(Table13[[#This Row],[Slope&gt;3]]=TRUE,M36=TRUE),"TRUE","FALSE")</f>
        <v>TRUE</v>
      </c>
      <c r="O35">
        <v>-79.167254549999996</v>
      </c>
      <c r="P35">
        <v>36.079316550000001</v>
      </c>
    </row>
    <row r="36" spans="1:16" x14ac:dyDescent="0.2">
      <c r="A36">
        <v>400</v>
      </c>
      <c r="B36" t="s">
        <v>32</v>
      </c>
      <c r="C36">
        <f>(Table13[[#This Row],[ORIG_SEQ]]-A35)*0.1*528</f>
        <v>1267.2000000000003</v>
      </c>
      <c r="D36" s="7">
        <v>562.50970458984375</v>
      </c>
      <c r="E36" s="7">
        <f>AVERAGE(D36:D37)</f>
        <v>564.0557861328125</v>
      </c>
      <c r="F36" t="e">
        <f>Table13[[#This Row],[Smoothing]]-#REF!</f>
        <v>#REF!</v>
      </c>
      <c r="G36" t="e">
        <f>IF(Table13[[#This Row],[Change]]&lt;0,TRUE,FALSE)</f>
        <v>#REF!</v>
      </c>
      <c r="H36" t="e">
        <f>Table13[[#This Row],[Increasing_Grade]]=#REF!</f>
        <v>#REF!</v>
      </c>
      <c r="I36" s="7">
        <v>563.78249686104914</v>
      </c>
      <c r="J36" s="7">
        <f>Table13[[#This Row],[Local_MinMAx_Value]]-I35</f>
        <v>-98.59244210379461</v>
      </c>
      <c r="K36" s="7">
        <f>ABS(Table13[[#This Row],[Peak_Valley]])</f>
        <v>98.59244210379461</v>
      </c>
      <c r="L36" s="5">
        <f>Table13[[#This Row],[Abs_Diff]]/Table13[[#This Row],[Distance_Feet]]</f>
        <v>7.7803379185443958E-2</v>
      </c>
      <c r="M36" s="5" t="b">
        <f>Table13[[#This Row],[Slope]]&gt;$R$3</f>
        <v>1</v>
      </c>
      <c r="N36" s="5" t="str">
        <f>IF(OR(Table13[[#This Row],[Slope&gt;3]]=TRUE,M37=TRUE),"TRUE","FALSE")</f>
        <v>TRUE</v>
      </c>
      <c r="O36">
        <v>-79.127473519999995</v>
      </c>
      <c r="P36">
        <v>36.071382550000003</v>
      </c>
    </row>
    <row r="37" spans="1:16" x14ac:dyDescent="0.2">
      <c r="A37">
        <v>401</v>
      </c>
      <c r="B37" t="s">
        <v>32</v>
      </c>
      <c r="C37">
        <f>(Table13[[#This Row],[ORIG_SEQ]]-A36)*0.1*528</f>
        <v>52.800000000000004</v>
      </c>
      <c r="D37" s="7">
        <v>565.60186767578125</v>
      </c>
      <c r="E37" s="7">
        <f>AVERAGE(D36:D37)</f>
        <v>564.0557861328125</v>
      </c>
      <c r="F37">
        <f>Table13[[#This Row],[Smoothing]]-E36</f>
        <v>0</v>
      </c>
      <c r="G37" t="b">
        <f>IF(Table13[[#This Row],[Change]]&lt;0,TRUE,FALSE)</f>
        <v>0</v>
      </c>
      <c r="H37" t="e">
        <f>Table13[[#This Row],[Increasing_Grade]]=G36</f>
        <v>#REF!</v>
      </c>
      <c r="I37" s="7">
        <v>561.80474853515625</v>
      </c>
      <c r="J37" s="7">
        <f>Table13[[#This Row],[Local_MinMAx_Value]]-I36</f>
        <v>-1.9777483258928896</v>
      </c>
      <c r="K37" s="7">
        <f>ABS(Table13[[#This Row],[Peak_Valley]])</f>
        <v>1.9777483258928896</v>
      </c>
      <c r="L37" s="5">
        <f>Table13[[#This Row],[Abs_Diff]]/Table13[[#This Row],[Distance_Feet]]</f>
        <v>3.7457354657062299E-2</v>
      </c>
      <c r="M37" s="5" t="b">
        <f>Table13[[#This Row],[Slope]]&gt;$R$3</f>
        <v>1</v>
      </c>
      <c r="N37" s="5" t="str">
        <f>IF(OR(Table13[[#This Row],[Slope&gt;3]]=TRUE,M38=TRUE),"TRUE","FALSE")</f>
        <v>TRUE</v>
      </c>
      <c r="O37">
        <v>-79.126187389999998</v>
      </c>
      <c r="P37">
        <v>36.07038137</v>
      </c>
    </row>
    <row r="38" spans="1:16" x14ac:dyDescent="0.2">
      <c r="A38">
        <v>412</v>
      </c>
      <c r="B38" t="s">
        <v>32</v>
      </c>
      <c r="C38">
        <f>(Table13[[#This Row],[ORIG_SEQ]]-A37)*0.1*528</f>
        <v>580.80000000000007</v>
      </c>
      <c r="D38" s="7">
        <v>531.2509765625</v>
      </c>
      <c r="E38" s="7">
        <f>AVERAGE(D38:D38)</f>
        <v>531.2509765625</v>
      </c>
      <c r="F38" t="e">
        <f>Table13[[#This Row],[Smoothing]]-#REF!</f>
        <v>#REF!</v>
      </c>
      <c r="G38" t="e">
        <f>IF(Table13[[#This Row],[Change]]&lt;0,TRUE,FALSE)</f>
        <v>#REF!</v>
      </c>
      <c r="H38" t="e">
        <f>Table13[[#This Row],[Increasing_Grade]]=#REF!</f>
        <v>#REF!</v>
      </c>
      <c r="I38" s="7">
        <v>535.64094761439731</v>
      </c>
      <c r="J38" s="7">
        <f>Table13[[#This Row],[Local_MinMAx_Value]]-I37</f>
        <v>-26.163800920758945</v>
      </c>
      <c r="K38" s="7">
        <f>ABS(Table13[[#This Row],[Peak_Valley]])</f>
        <v>26.163800920758945</v>
      </c>
      <c r="L38" s="5">
        <f>Table13[[#This Row],[Abs_Diff]]/Table13[[#This Row],[Distance_Feet]]</f>
        <v>4.5047866599102863E-2</v>
      </c>
      <c r="M38" s="5" t="b">
        <f>Table13[[#This Row],[Slope]]&gt;$R$3</f>
        <v>1</v>
      </c>
      <c r="N38" s="5" t="str">
        <f>IF(OR(Table13[[#This Row],[Slope&gt;3]]=TRUE,M39=TRUE),"TRUE","FALSE")</f>
        <v>TRUE</v>
      </c>
      <c r="O38">
        <v>-79.107368890000004</v>
      </c>
      <c r="P38">
        <v>36.071527430000003</v>
      </c>
    </row>
    <row r="39" spans="1:16" x14ac:dyDescent="0.2">
      <c r="A39">
        <v>435</v>
      </c>
      <c r="B39" t="s">
        <v>32</v>
      </c>
      <c r="C39">
        <f>(Table13[[#This Row],[ORIG_SEQ]]-A38)*0.1*528</f>
        <v>1214.4000000000001</v>
      </c>
      <c r="D39" s="7">
        <v>605.83917236328125</v>
      </c>
      <c r="E39" s="7">
        <f>AVERAGE(D39:D39)</f>
        <v>605.83917236328125</v>
      </c>
      <c r="F39" t="e">
        <f>Table13[[#This Row],[Smoothing]]-#REF!</f>
        <v>#REF!</v>
      </c>
      <c r="G39" t="e">
        <f>IF(Table13[[#This Row],[Change]]&lt;0,TRUE,FALSE)</f>
        <v>#REF!</v>
      </c>
      <c r="H39" t="e">
        <f>Table13[[#This Row],[Increasing_Grade]]=#REF!</f>
        <v>#REF!</v>
      </c>
      <c r="I39" s="7">
        <v>598.09327043805808</v>
      </c>
      <c r="J39" s="7">
        <f>Table13[[#This Row],[Local_MinMAx_Value]]-I38</f>
        <v>62.452322823660779</v>
      </c>
      <c r="K39" s="7">
        <f>ABS(Table13[[#This Row],[Peak_Valley]])</f>
        <v>62.452322823660779</v>
      </c>
      <c r="L39" s="5">
        <f>Table13[[#This Row],[Abs_Diff]]/Table13[[#This Row],[Distance_Feet]]</f>
        <v>5.1426484538587593E-2</v>
      </c>
      <c r="M39" s="5" t="b">
        <f>Table13[[#This Row],[Slope]]&gt;$R$3</f>
        <v>1</v>
      </c>
      <c r="N39" s="5" t="str">
        <f>IF(OR(Table13[[#This Row],[Slope&gt;3]]=TRUE,M40=TRUE),"TRUE","FALSE")</f>
        <v>TRUE</v>
      </c>
      <c r="O39">
        <v>-79.077521379999993</v>
      </c>
      <c r="P39">
        <v>36.052552300000002</v>
      </c>
    </row>
    <row r="40" spans="1:16" x14ac:dyDescent="0.2">
      <c r="A40">
        <v>467</v>
      </c>
      <c r="B40" t="s">
        <v>32</v>
      </c>
      <c r="C40">
        <f>(Table13[[#This Row],[ORIG_SEQ]]-A39)*0.1*528</f>
        <v>1689.6000000000001</v>
      </c>
      <c r="D40" s="7">
        <v>472.03826904296881</v>
      </c>
      <c r="E40" s="7">
        <f>AVERAGE(D40:D41)</f>
        <v>475.58396911621094</v>
      </c>
      <c r="F40" t="e">
        <f>Table13[[#This Row],[Smoothing]]-#REF!</f>
        <v>#REF!</v>
      </c>
      <c r="G40" t="e">
        <f>IF(Table13[[#This Row],[Change]]&lt;0,TRUE,FALSE)</f>
        <v>#REF!</v>
      </c>
      <c r="H40" t="e">
        <f>Table13[[#This Row],[Increasing_Grade]]=#REF!</f>
        <v>#REF!</v>
      </c>
      <c r="I40" s="7">
        <v>476.44204275948658</v>
      </c>
      <c r="J40" s="7">
        <f>Table13[[#This Row],[Local_MinMAx_Value]]-I39</f>
        <v>-121.6512276785715</v>
      </c>
      <c r="K40" s="7">
        <f>ABS(Table13[[#This Row],[Peak_Valley]])</f>
        <v>121.6512276785715</v>
      </c>
      <c r="L40" s="5">
        <f>Table13[[#This Row],[Abs_Diff]]/Table13[[#This Row],[Distance_Feet]]</f>
        <v>7.2000016381730286E-2</v>
      </c>
      <c r="M40" s="5" t="b">
        <f>Table13[[#This Row],[Slope]]&gt;$R$3</f>
        <v>1</v>
      </c>
      <c r="N40" s="5" t="str">
        <f>IF(OR(Table13[[#This Row],[Slope&gt;3]]=TRUE,M41=TRUE),"TRUE","FALSE")</f>
        <v>TRUE</v>
      </c>
      <c r="O40">
        <v>-79.032488790000002</v>
      </c>
      <c r="P40">
        <v>36.035837870000002</v>
      </c>
    </row>
    <row r="41" spans="1:16" x14ac:dyDescent="0.2">
      <c r="A41">
        <v>468</v>
      </c>
      <c r="B41" t="s">
        <v>32</v>
      </c>
      <c r="C41">
        <f>(Table13[[#This Row],[ORIG_SEQ]]-A40)*0.1*528</f>
        <v>52.800000000000004</v>
      </c>
      <c r="D41" s="7">
        <v>479.12966918945312</v>
      </c>
      <c r="E41" s="7">
        <f>AVERAGE(D40:D41)</f>
        <v>475.58396911621094</v>
      </c>
      <c r="F41">
        <f>Table13[[#This Row],[Smoothing]]-E40</f>
        <v>0</v>
      </c>
      <c r="G41" t="b">
        <f>IF(Table13[[#This Row],[Change]]&lt;0,TRUE,FALSE)</f>
        <v>0</v>
      </c>
      <c r="H41" t="e">
        <f>Table13[[#This Row],[Increasing_Grade]]=G40</f>
        <v>#REF!</v>
      </c>
      <c r="I41" s="7">
        <v>476.14317975725447</v>
      </c>
      <c r="J41" s="7">
        <f>Table13[[#This Row],[Local_MinMAx_Value]]-I40</f>
        <v>-0.29886300223211038</v>
      </c>
      <c r="K41" s="7">
        <f>ABS(Table13[[#This Row],[Peak_Valley]])</f>
        <v>0.29886300223211038</v>
      </c>
      <c r="L41" s="5">
        <f>Table13[[#This Row],[Abs_Diff]]/Table13[[#This Row],[Distance_Feet]]</f>
        <v>5.6602841331839081E-3</v>
      </c>
      <c r="M41" s="5" t="b">
        <f>Table13[[#This Row],[Slope]]&gt;$R$3</f>
        <v>0</v>
      </c>
      <c r="N41" s="5" t="str">
        <f>IF(OR(Table13[[#This Row],[Slope&gt;3]]=TRUE,M42=TRUE),"TRUE","FALSE")</f>
        <v>TRUE</v>
      </c>
      <c r="O41">
        <v>-79.030851949999999</v>
      </c>
      <c r="P41">
        <v>36.035260100000002</v>
      </c>
    </row>
    <row r="42" spans="1:16" x14ac:dyDescent="0.2">
      <c r="A42">
        <v>479</v>
      </c>
      <c r="B42" t="s">
        <v>32</v>
      </c>
      <c r="C42">
        <f>(Table13[[#This Row],[ORIG_SEQ]]-A41)*0.1*528</f>
        <v>580.80000000000007</v>
      </c>
      <c r="D42" s="7">
        <v>455.064453125</v>
      </c>
      <c r="E42" s="7">
        <f>AVERAGE(D42:D42)</f>
        <v>455.064453125</v>
      </c>
      <c r="F42" t="e">
        <f>Table13[[#This Row],[Smoothing]]-#REF!</f>
        <v>#REF!</v>
      </c>
      <c r="G42" t="e">
        <f>IF(Table13[[#This Row],[Change]]&lt;0,TRUE,FALSE)</f>
        <v>#REF!</v>
      </c>
      <c r="H42" t="e">
        <f>Table13[[#This Row],[Increasing_Grade]]=#REF!</f>
        <v>#REF!</v>
      </c>
      <c r="I42" s="7">
        <v>451.38776942661832</v>
      </c>
      <c r="J42" s="7">
        <f>Table13[[#This Row],[Local_MinMAx_Value]]-I41</f>
        <v>-24.755410330636153</v>
      </c>
      <c r="K42" s="7">
        <f>ABS(Table13[[#This Row],[Peak_Valley]])</f>
        <v>24.755410330636153</v>
      </c>
      <c r="L42" s="5">
        <f>Table13[[#This Row],[Abs_Diff]]/Table13[[#This Row],[Distance_Feet]]</f>
        <v>4.2622951671205493E-2</v>
      </c>
      <c r="M42" s="5" t="b">
        <f>Table13[[#This Row],[Slope]]&gt;$R$3</f>
        <v>1</v>
      </c>
      <c r="N42" s="5" t="str">
        <f>IF(OR(Table13[[#This Row],[Slope&gt;3]]=TRUE,M43=TRUE),"TRUE","FALSE")</f>
        <v>TRUE</v>
      </c>
      <c r="O42">
        <v>-79.012456080000007</v>
      </c>
      <c r="P42">
        <v>36.030252779999998</v>
      </c>
    </row>
    <row r="43" spans="1:16" x14ac:dyDescent="0.2">
      <c r="A43">
        <v>496</v>
      </c>
      <c r="B43" t="s">
        <v>32</v>
      </c>
      <c r="C43">
        <f>(Table13[[#This Row],[ORIG_SEQ]]-A42)*0.1*528</f>
        <v>897.60000000000014</v>
      </c>
      <c r="D43" s="7">
        <v>503.76480102539062</v>
      </c>
      <c r="E43" s="7">
        <f>AVERAGE(D43:D43)</f>
        <v>503.76480102539062</v>
      </c>
      <c r="F43" t="e">
        <f>Table13[[#This Row],[Smoothing]]-#REF!</f>
        <v>#REF!</v>
      </c>
      <c r="G43" t="e">
        <f>IF(Table13[[#This Row],[Change]]&lt;0,TRUE,FALSE)</f>
        <v>#REF!</v>
      </c>
      <c r="H43" t="e">
        <f>Table13[[#This Row],[Increasing_Grade]]=#REF!</f>
        <v>#REF!</v>
      </c>
      <c r="I43" s="7">
        <v>498.30848039899553</v>
      </c>
      <c r="J43" s="7">
        <f>Table13[[#This Row],[Local_MinMAx_Value]]-I42</f>
        <v>46.920710972377208</v>
      </c>
      <c r="K43" s="7">
        <f>ABS(Table13[[#This Row],[Peak_Valley]])</f>
        <v>46.920710972377208</v>
      </c>
      <c r="L43" s="5">
        <f>Table13[[#This Row],[Abs_Diff]]/Table13[[#This Row],[Distance_Feet]]</f>
        <v>5.2273519354252673E-2</v>
      </c>
      <c r="M43" s="5" t="b">
        <f>Table13[[#This Row],[Slope]]&gt;$R$3</f>
        <v>1</v>
      </c>
      <c r="N43" s="5" t="str">
        <f>IF(OR(Table13[[#This Row],[Slope&gt;3]]=TRUE,M44=TRUE),"TRUE","FALSE")</f>
        <v>TRUE</v>
      </c>
      <c r="O43">
        <v>-78.983631520000003</v>
      </c>
      <c r="P43">
        <v>36.02856147</v>
      </c>
    </row>
    <row r="44" spans="1:16" x14ac:dyDescent="0.2">
      <c r="A44">
        <v>522</v>
      </c>
      <c r="B44" t="s">
        <v>32</v>
      </c>
      <c r="C44">
        <f>(Table13[[#This Row],[ORIG_SEQ]]-A43)*0.1*528</f>
        <v>1372.8</v>
      </c>
      <c r="D44" s="7">
        <v>413.70050048828119</v>
      </c>
      <c r="E44" s="7">
        <f>AVERAGE(D44:D44)</f>
        <v>413.70050048828119</v>
      </c>
      <c r="F44" t="e">
        <f>Table13[[#This Row],[Smoothing]]-#REF!</f>
        <v>#REF!</v>
      </c>
      <c r="G44" t="e">
        <f>IF(Table13[[#This Row],[Change]]&lt;0,TRUE,FALSE)</f>
        <v>#REF!</v>
      </c>
      <c r="H44" t="e">
        <f>Table13[[#This Row],[Increasing_Grade]]=#REF!</f>
        <v>#REF!</v>
      </c>
      <c r="I44" s="7">
        <v>415.7927464076451</v>
      </c>
      <c r="J44" s="7">
        <f>Table13[[#This Row],[Local_MinMAx_Value]]-I43</f>
        <v>-82.51573399135043</v>
      </c>
      <c r="K44" s="7">
        <f>ABS(Table13[[#This Row],[Peak_Valley]])</f>
        <v>82.51573399135043</v>
      </c>
      <c r="L44" s="5">
        <f>Table13[[#This Row],[Abs_Diff]]/Table13[[#This Row],[Distance_Feet]]</f>
        <v>6.0107615086939417E-2</v>
      </c>
      <c r="M44" s="5" t="b">
        <f>Table13[[#This Row],[Slope]]&gt;$R$3</f>
        <v>1</v>
      </c>
      <c r="N44" s="5" t="str">
        <f>IF(OR(Table13[[#This Row],[Slope&gt;3]]=TRUE,M45=TRUE),"TRUE","FALSE")</f>
        <v>TRUE</v>
      </c>
      <c r="O44">
        <v>-78.945551760000001</v>
      </c>
      <c r="P44">
        <v>36.017363439999997</v>
      </c>
    </row>
    <row r="45" spans="1:16" hidden="1" x14ac:dyDescent="0.2">
      <c r="A45">
        <v>529</v>
      </c>
      <c r="B45" t="s">
        <v>32</v>
      </c>
      <c r="C45">
        <f>(Table13[[#This Row],[ORIG_SEQ]]-A44)*0.1*528</f>
        <v>369.6</v>
      </c>
      <c r="D45" s="7">
        <v>427.4730224609375</v>
      </c>
      <c r="E45" s="7">
        <f>AVERAGE(D45:D45)</f>
        <v>427.4730224609375</v>
      </c>
      <c r="F45" t="e">
        <f>Table13[[#This Row],[Smoothing]]-#REF!</f>
        <v>#REF!</v>
      </c>
      <c r="G45" t="e">
        <f>IF(Table13[[#This Row],[Change]]&lt;0,TRUE,FALSE)</f>
        <v>#REF!</v>
      </c>
      <c r="H45" t="e">
        <f>Table13[[#This Row],[Increasing_Grade]]=#REF!</f>
        <v>#REF!</v>
      </c>
      <c r="I45" s="7">
        <v>424.77860804966519</v>
      </c>
      <c r="J45" s="7">
        <f>Table13[[#This Row],[Local_MinMAx_Value]]-I44</f>
        <v>8.9858616420200974</v>
      </c>
      <c r="K45" s="7">
        <f>ABS(Table13[[#This Row],[Peak_Valley]])</f>
        <v>8.9858616420200974</v>
      </c>
      <c r="L45" s="5">
        <f>Table13[[#This Row],[Abs_Diff]]/Table13[[#This Row],[Distance_Feet]]</f>
        <v>2.4312396217586841E-2</v>
      </c>
      <c r="M45" s="5" t="b">
        <f>Table13[[#This Row],[Slope]]&gt;$R$3</f>
        <v>0</v>
      </c>
      <c r="N45" s="5" t="str">
        <f>IF(OR(Table13[[#This Row],[Slope&gt;3]]=TRUE,M46=TRUE),"TRUE","FALSE")</f>
        <v>FALSE</v>
      </c>
      <c r="O45">
        <v>-78.934442669999996</v>
      </c>
      <c r="P45">
        <v>36.013495579999997</v>
      </c>
    </row>
    <row r="46" spans="1:16" x14ac:dyDescent="0.2">
      <c r="A46">
        <v>542</v>
      </c>
      <c r="B46" t="s">
        <v>32</v>
      </c>
      <c r="C46">
        <f>(Table13[[#This Row],[ORIG_SEQ]]-A45)*0.1*528</f>
        <v>686.4</v>
      </c>
      <c r="D46" s="7">
        <v>410.80154418945312</v>
      </c>
      <c r="E46" s="7">
        <f>AVERAGE(D46:D47)</f>
        <v>411.52232360839844</v>
      </c>
      <c r="F46" t="e">
        <f>Table13[[#This Row],[Smoothing]]-#REF!</f>
        <v>#REF!</v>
      </c>
      <c r="G46" t="e">
        <f>IF(Table13[[#This Row],[Change]]&lt;0,TRUE,FALSE)</f>
        <v>#REF!</v>
      </c>
      <c r="H46" t="e">
        <f>Table13[[#This Row],[Increasing_Grade]]=#REF!</f>
        <v>#REF!</v>
      </c>
      <c r="I46" s="7">
        <v>411.11115373883928</v>
      </c>
      <c r="J46" s="7">
        <f>Table13[[#This Row],[Local_MinMAx_Value]]-I45</f>
        <v>-13.667454310825917</v>
      </c>
      <c r="K46" s="7">
        <f>ABS(Table13[[#This Row],[Peak_Valley]])</f>
        <v>13.667454310825917</v>
      </c>
      <c r="L46" s="5">
        <f>Table13[[#This Row],[Abs_Diff]]/Table13[[#This Row],[Distance_Feet]]</f>
        <v>1.991179241087692E-2</v>
      </c>
      <c r="M46" s="5" t="b">
        <f>Table13[[#This Row],[Slope]]&gt;$R$3</f>
        <v>0</v>
      </c>
      <c r="N46" s="5" t="str">
        <f>IF(OR(Table13[[#This Row],[Slope&gt;3]]=TRUE,M47=TRUE),"TRUE","FALSE")</f>
        <v>TRUE</v>
      </c>
      <c r="O46">
        <v>-78.915936619999997</v>
      </c>
      <c r="P46">
        <v>36.003556089999996</v>
      </c>
    </row>
    <row r="47" spans="1:16" x14ac:dyDescent="0.2">
      <c r="A47">
        <v>543</v>
      </c>
      <c r="B47" t="s">
        <v>32</v>
      </c>
      <c r="C47">
        <f>(Table13[[#This Row],[ORIG_SEQ]]-A46)*0.1*528</f>
        <v>52.800000000000004</v>
      </c>
      <c r="D47" s="7">
        <v>412.24310302734381</v>
      </c>
      <c r="E47" s="7">
        <f>AVERAGE(D46:D47)</f>
        <v>411.52232360839844</v>
      </c>
      <c r="F47">
        <f>Table13[[#This Row],[Smoothing]]-E46</f>
        <v>0</v>
      </c>
      <c r="G47" t="b">
        <f>IF(Table13[[#This Row],[Change]]&lt;0,TRUE,FALSE)</f>
        <v>0</v>
      </c>
      <c r="H47" t="e">
        <f>Table13[[#This Row],[Increasing_Grade]]=G46</f>
        <v>#REF!</v>
      </c>
      <c r="I47" s="7">
        <v>408.87155587332592</v>
      </c>
      <c r="J47" s="7">
        <f>Table13[[#This Row],[Local_MinMAx_Value]]-I46</f>
        <v>-2.2395978655133604</v>
      </c>
      <c r="K47" s="7">
        <f>ABS(Table13[[#This Row],[Peak_Valley]])</f>
        <v>2.2395978655133604</v>
      </c>
      <c r="L47" s="5">
        <f>Table13[[#This Row],[Abs_Diff]]/Table13[[#This Row],[Distance_Feet]]</f>
        <v>4.2416626240783337E-2</v>
      </c>
      <c r="M47" s="5" t="b">
        <f>Table13[[#This Row],[Slope]]&gt;$R$3</f>
        <v>1</v>
      </c>
      <c r="N47" s="5" t="str">
        <f>IF(OR(Table13[[#This Row],[Slope&gt;3]]=TRUE,M48=TRUE),"TRUE","FALSE")</f>
        <v>TRUE</v>
      </c>
      <c r="O47">
        <v>-78.91447178</v>
      </c>
      <c r="P47">
        <v>36.002732590000001</v>
      </c>
    </row>
    <row r="48" spans="1:16" x14ac:dyDescent="0.2">
      <c r="A48">
        <v>553</v>
      </c>
      <c r="B48" t="s">
        <v>32</v>
      </c>
      <c r="C48">
        <f>(Table13[[#This Row],[ORIG_SEQ]]-A47)*0.1*528</f>
        <v>528</v>
      </c>
      <c r="D48" s="7">
        <v>389.95025634765619</v>
      </c>
      <c r="E48" s="7">
        <f>AVERAGE(D48:D48)</f>
        <v>389.95025634765619</v>
      </c>
      <c r="F48" t="e">
        <f>Table13[[#This Row],[Smoothing]]-#REF!</f>
        <v>#REF!</v>
      </c>
      <c r="G48" t="e">
        <f>IF(Table13[[#This Row],[Change]]&lt;0,TRUE,FALSE)</f>
        <v>#REF!</v>
      </c>
      <c r="H48" t="e">
        <f>Table13[[#This Row],[Increasing_Grade]]=#REF!</f>
        <v>#REF!</v>
      </c>
      <c r="I48" s="7">
        <v>390.68309238978793</v>
      </c>
      <c r="J48" s="7">
        <f>Table13[[#This Row],[Local_MinMAx_Value]]-I47</f>
        <v>-18.188463483537987</v>
      </c>
      <c r="K48" s="7">
        <f>ABS(Table13[[#This Row],[Peak_Valley]])</f>
        <v>18.188463483537987</v>
      </c>
      <c r="L48" s="5">
        <f>Table13[[#This Row],[Abs_Diff]]/Table13[[#This Row],[Distance_Feet]]</f>
        <v>3.4447847506700734E-2</v>
      </c>
      <c r="M48" s="5" t="b">
        <f>Table13[[#This Row],[Slope]]&gt;$R$3</f>
        <v>1</v>
      </c>
      <c r="N48" s="5" t="str">
        <f>IF(OR(Table13[[#This Row],[Slope&gt;3]]=TRUE,M49=TRUE),"TRUE","FALSE")</f>
        <v>TRUE</v>
      </c>
      <c r="O48">
        <v>-78.900621810000004</v>
      </c>
      <c r="P48">
        <v>35.993736769999998</v>
      </c>
    </row>
    <row r="49" spans="1:16" x14ac:dyDescent="0.2">
      <c r="A49">
        <v>563</v>
      </c>
      <c r="B49" t="s">
        <v>32</v>
      </c>
      <c r="C49">
        <f>(Table13[[#This Row],[ORIG_SEQ]]-A48)*0.1*528</f>
        <v>528</v>
      </c>
      <c r="D49" s="7">
        <v>412.47467041015619</v>
      </c>
      <c r="E49" s="7">
        <f>AVERAGE(D49:D49)</f>
        <v>412.47467041015619</v>
      </c>
      <c r="F49" t="e">
        <f>Table13[[#This Row],[Smoothing]]-#REF!</f>
        <v>#REF!</v>
      </c>
      <c r="G49" t="e">
        <f>IF(Table13[[#This Row],[Change]]&lt;0,TRUE,FALSE)</f>
        <v>#REF!</v>
      </c>
      <c r="H49" t="e">
        <f>Table13[[#This Row],[Increasing_Grade]]=#REF!</f>
        <v>#REF!</v>
      </c>
      <c r="I49" s="7">
        <v>409.69326782226562</v>
      </c>
      <c r="J49" s="7">
        <f>Table13[[#This Row],[Local_MinMAx_Value]]-I48</f>
        <v>19.010175432477695</v>
      </c>
      <c r="K49" s="7">
        <f>ABS(Table13[[#This Row],[Peak_Valley]])</f>
        <v>19.010175432477695</v>
      </c>
      <c r="L49" s="5">
        <f>Table13[[#This Row],[Abs_Diff]]/Table13[[#This Row],[Distance_Feet]]</f>
        <v>3.6004120137268364E-2</v>
      </c>
      <c r="M49" s="5" t="b">
        <f>Table13[[#This Row],[Slope]]&gt;$R$3</f>
        <v>1</v>
      </c>
      <c r="N49" s="5" t="str">
        <f>IF(OR(Table13[[#This Row],[Slope&gt;3]]=TRUE,M50=TRUE),"TRUE","FALSE")</f>
        <v>TRUE</v>
      </c>
      <c r="O49">
        <v>-78.888593420000007</v>
      </c>
      <c r="P49">
        <v>35.983795610000001</v>
      </c>
    </row>
    <row r="50" spans="1:16" hidden="1" x14ac:dyDescent="0.2">
      <c r="A50">
        <v>578</v>
      </c>
      <c r="B50" t="s">
        <v>32</v>
      </c>
      <c r="C50">
        <f>(Table13[[#This Row],[ORIG_SEQ]]-A49)*0.1*528</f>
        <v>792</v>
      </c>
      <c r="D50" s="7">
        <v>396.3978271484375</v>
      </c>
      <c r="E50" s="7">
        <f>AVERAGE(D50:D50)</f>
        <v>396.3978271484375</v>
      </c>
      <c r="F50" t="e">
        <f>Table13[[#This Row],[Smoothing]]-#REF!</f>
        <v>#REF!</v>
      </c>
      <c r="G50" t="e">
        <f>IF(Table13[[#This Row],[Change]]&lt;0,TRUE,FALSE)</f>
        <v>#REF!</v>
      </c>
      <c r="H50" t="e">
        <f>Table13[[#This Row],[Increasing_Grade]]=#REF!</f>
        <v>#REF!</v>
      </c>
      <c r="I50" s="7">
        <v>393.13923863002231</v>
      </c>
      <c r="J50" s="7">
        <f>Table13[[#This Row],[Local_MinMAx_Value]]-I49</f>
        <v>-16.55402919224332</v>
      </c>
      <c r="K50" s="7">
        <f>ABS(Table13[[#This Row],[Peak_Valley]])</f>
        <v>16.55402919224332</v>
      </c>
      <c r="L50" s="5">
        <f>Table13[[#This Row],[Abs_Diff]]/Table13[[#This Row],[Distance_Feet]]</f>
        <v>2.0901552010408234E-2</v>
      </c>
      <c r="M50" s="5" t="b">
        <f>Table13[[#This Row],[Slope]]&gt;$R$3</f>
        <v>0</v>
      </c>
      <c r="N50" s="5" t="str">
        <f>IF(OR(Table13[[#This Row],[Slope&gt;3]]=TRUE,M51=TRUE),"TRUE","FALSE")</f>
        <v>FALSE</v>
      </c>
      <c r="O50">
        <v>-78.866223219999995</v>
      </c>
      <c r="P50">
        <v>35.972113460000003</v>
      </c>
    </row>
    <row r="51" spans="1:16" x14ac:dyDescent="0.2">
      <c r="A51">
        <v>588</v>
      </c>
      <c r="B51" t="s">
        <v>32</v>
      </c>
      <c r="C51">
        <f>(Table13[[#This Row],[ORIG_SEQ]]-A50)*0.1*528</f>
        <v>528</v>
      </c>
      <c r="D51" s="7">
        <v>408.408203125</v>
      </c>
      <c r="E51" s="7">
        <f>AVERAGE(D51:D51)</f>
        <v>408.408203125</v>
      </c>
      <c r="F51" t="e">
        <f>Table13[[#This Row],[Smoothing]]-#REF!</f>
        <v>#REF!</v>
      </c>
      <c r="G51" t="e">
        <f>IF(Table13[[#This Row],[Change]]&lt;0,TRUE,FALSE)</f>
        <v>#REF!</v>
      </c>
      <c r="H51" t="e">
        <f>Table13[[#This Row],[Increasing_Grade]]=#REF!</f>
        <v>#REF!</v>
      </c>
      <c r="I51" s="7">
        <v>406.15125383649553</v>
      </c>
      <c r="J51" s="7">
        <f>Table13[[#This Row],[Local_MinMAx_Value]]-I50</f>
        <v>13.012015206473222</v>
      </c>
      <c r="K51" s="7">
        <f>ABS(Table13[[#This Row],[Peak_Valley]])</f>
        <v>13.012015206473222</v>
      </c>
      <c r="L51" s="5">
        <f>Table13[[#This Row],[Abs_Diff]]/Table13[[#This Row],[Distance_Feet]]</f>
        <v>2.4643968194078072E-2</v>
      </c>
      <c r="M51" s="5" t="b">
        <f>Table13[[#This Row],[Slope]]&gt;$R$3</f>
        <v>0</v>
      </c>
      <c r="N51" s="5" t="str">
        <f>IF(OR(Table13[[#This Row],[Slope&gt;3]]=TRUE,M52=TRUE),"TRUE","FALSE")</f>
        <v>TRUE</v>
      </c>
      <c r="O51">
        <v>-78.855277290000004</v>
      </c>
      <c r="P51">
        <v>35.960883719999998</v>
      </c>
    </row>
    <row r="52" spans="1:16" x14ac:dyDescent="0.2">
      <c r="A52">
        <v>604</v>
      </c>
      <c r="B52" t="s">
        <v>32</v>
      </c>
      <c r="C52">
        <f>(Table13[[#This Row],[ORIG_SEQ]]-A51)*0.1*528</f>
        <v>844.80000000000007</v>
      </c>
      <c r="D52" s="7">
        <v>382.21392822265619</v>
      </c>
      <c r="E52" s="7">
        <f>AVERAGE(D52:D53)</f>
        <v>380.75827026367188</v>
      </c>
      <c r="F52" t="e">
        <f>Table13[[#This Row],[Smoothing]]-#REF!</f>
        <v>#REF!</v>
      </c>
      <c r="G52" t="e">
        <f>IF(Table13[[#This Row],[Change]]&lt;0,TRUE,FALSE)</f>
        <v>#REF!</v>
      </c>
      <c r="H52" t="e">
        <f>Table13[[#This Row],[Increasing_Grade]]=#REF!</f>
        <v>#REF!</v>
      </c>
      <c r="I52" s="7">
        <v>378.10164969308033</v>
      </c>
      <c r="J52" s="7">
        <f>Table13[[#This Row],[Local_MinMAx_Value]]-I51</f>
        <v>-28.049604143415195</v>
      </c>
      <c r="K52" s="7">
        <f>ABS(Table13[[#This Row],[Peak_Valley]])</f>
        <v>28.049604143415195</v>
      </c>
      <c r="L52" s="5">
        <f>Table13[[#This Row],[Abs_Diff]]/Table13[[#This Row],[Distance_Feet]]</f>
        <v>3.3202656419762298E-2</v>
      </c>
      <c r="M52" s="5" t="b">
        <f>Table13[[#This Row],[Slope]]&gt;$R$3</f>
        <v>1</v>
      </c>
      <c r="N52" s="5" t="str">
        <f>IF(OR(Table13[[#This Row],[Slope&gt;3]]=TRUE,M53=TRUE),"TRUE","FALSE")</f>
        <v>TRUE</v>
      </c>
      <c r="O52">
        <v>-78.849331980000002</v>
      </c>
      <c r="P52">
        <v>35.939492059999999</v>
      </c>
    </row>
    <row r="53" spans="1:16" hidden="1" x14ac:dyDescent="0.2">
      <c r="A53">
        <v>606</v>
      </c>
      <c r="B53" t="s">
        <v>32</v>
      </c>
      <c r="C53">
        <f>(Table13[[#This Row],[ORIG_SEQ]]-A52)*0.1*528</f>
        <v>105.60000000000001</v>
      </c>
      <c r="D53" s="7">
        <v>379.3026123046875</v>
      </c>
      <c r="E53" s="7">
        <f>AVERAGE(D52:D53)</f>
        <v>380.75827026367188</v>
      </c>
      <c r="F53" t="e">
        <f>Table13[[#This Row],[Smoothing]]-#REF!</f>
        <v>#REF!</v>
      </c>
      <c r="G53" t="e">
        <f>IF(Table13[[#This Row],[Change]]&lt;0,TRUE,FALSE)</f>
        <v>#REF!</v>
      </c>
      <c r="H53" t="e">
        <f>Table13[[#This Row],[Increasing_Grade]]=#REF!</f>
        <v>#REF!</v>
      </c>
      <c r="I53" s="7">
        <v>378.36673845563615</v>
      </c>
      <c r="J53" s="7">
        <f>Table13[[#This Row],[Local_MinMAx_Value]]-I52</f>
        <v>0.26508876255581981</v>
      </c>
      <c r="K53" s="7">
        <f>ABS(Table13[[#This Row],[Peak_Valley]])</f>
        <v>0.26508876255581981</v>
      </c>
      <c r="L53" s="5">
        <f>Table13[[#This Row],[Abs_Diff]]/Table13[[#This Row],[Distance_Feet]]</f>
        <v>2.510310251475566E-3</v>
      </c>
      <c r="M53" s="5" t="b">
        <f>Table13[[#This Row],[Slope]]&gt;$R$3</f>
        <v>0</v>
      </c>
      <c r="N53" s="5" t="str">
        <f>IF(OR(Table13[[#This Row],[Slope&gt;3]]=TRUE,M54=TRUE),"TRUE","FALSE")</f>
        <v>FALSE</v>
      </c>
      <c r="O53">
        <v>-78.84961706</v>
      </c>
      <c r="P53">
        <v>35.936615539999998</v>
      </c>
    </row>
    <row r="54" spans="1:16" hidden="1" x14ac:dyDescent="0.2">
      <c r="A54">
        <v>614</v>
      </c>
      <c r="B54" t="s">
        <v>32</v>
      </c>
      <c r="C54">
        <f>(Table13[[#This Row],[ORIG_SEQ]]-A53)*0.1*528</f>
        <v>422.40000000000003</v>
      </c>
      <c r="D54" s="7">
        <v>366.460693359375</v>
      </c>
      <c r="E54" s="7">
        <f>AVERAGE(D54:D54)</f>
        <v>366.460693359375</v>
      </c>
      <c r="F54" t="e">
        <f>Table13[[#This Row],[Smoothing]]-#REF!</f>
        <v>#REF!</v>
      </c>
      <c r="G54" t="e">
        <f>IF(Table13[[#This Row],[Change]]&lt;0,TRUE,FALSE)</f>
        <v>#REF!</v>
      </c>
      <c r="H54" t="e">
        <f>Table13[[#This Row],[Increasing_Grade]]=#REF!</f>
        <v>#REF!</v>
      </c>
      <c r="I54" s="7">
        <v>370.06735665457592</v>
      </c>
      <c r="J54" s="7">
        <f>Table13[[#This Row],[Local_MinMAx_Value]]-I53</f>
        <v>-8.2993818010602354</v>
      </c>
      <c r="K54" s="7">
        <f>ABS(Table13[[#This Row],[Peak_Valley]])</f>
        <v>8.2993818010602354</v>
      </c>
      <c r="L54" s="5">
        <f>Table13[[#This Row],[Abs_Diff]]/Table13[[#This Row],[Distance_Feet]]</f>
        <v>1.9648157672964572E-2</v>
      </c>
      <c r="M54" s="5" t="b">
        <f>Table13[[#This Row],[Slope]]&gt;$R$3</f>
        <v>0</v>
      </c>
      <c r="N54" s="5" t="str">
        <f>IF(OR(Table13[[#This Row],[Slope&gt;3]]=TRUE,M55=TRUE),"TRUE","FALSE")</f>
        <v>FALSE</v>
      </c>
      <c r="O54">
        <v>-78.852422360000006</v>
      </c>
      <c r="P54">
        <v>35.925372950000003</v>
      </c>
    </row>
    <row r="55" spans="1:16" hidden="1" x14ac:dyDescent="0.2">
      <c r="A55">
        <v>619</v>
      </c>
      <c r="B55" t="s">
        <v>32</v>
      </c>
      <c r="C55">
        <f>(Table13[[#This Row],[ORIG_SEQ]]-A54)*0.1*528</f>
        <v>264</v>
      </c>
      <c r="D55" s="7">
        <v>378.10186767578119</v>
      </c>
      <c r="E55" s="7">
        <f>AVERAGE(D55:D55)</f>
        <v>378.10186767578119</v>
      </c>
      <c r="F55" t="e">
        <f>Table13[[#This Row],[Smoothing]]-#REF!</f>
        <v>#REF!</v>
      </c>
      <c r="G55" t="e">
        <f>IF(Table13[[#This Row],[Change]]&lt;0,TRUE,FALSE)</f>
        <v>#REF!</v>
      </c>
      <c r="H55" t="e">
        <f>Table13[[#This Row],[Increasing_Grade]]=#REF!</f>
        <v>#REF!</v>
      </c>
      <c r="I55" s="7">
        <v>373.43014090401783</v>
      </c>
      <c r="J55" s="7">
        <f>Table13[[#This Row],[Local_MinMAx_Value]]-I54</f>
        <v>3.3627842494419156</v>
      </c>
      <c r="K55" s="7">
        <f>ABS(Table13[[#This Row],[Peak_Valley]])</f>
        <v>3.3627842494419156</v>
      </c>
      <c r="L55" s="5">
        <f>Table13[[#This Row],[Abs_Diff]]/Table13[[#This Row],[Distance_Feet]]</f>
        <v>1.2737819126673922E-2</v>
      </c>
      <c r="M55" s="5" t="b">
        <f>Table13[[#This Row],[Slope]]&gt;$R$3</f>
        <v>0</v>
      </c>
      <c r="N55" s="5" t="str">
        <f>IF(OR(Table13[[#This Row],[Slope&gt;3]]=TRUE,M56=TRUE),"TRUE","FALSE")</f>
        <v>FALSE</v>
      </c>
      <c r="O55">
        <v>-78.852520409999997</v>
      </c>
      <c r="P55">
        <v>35.91814085</v>
      </c>
    </row>
    <row r="56" spans="1:16" x14ac:dyDescent="0.2">
      <c r="A56">
        <v>630</v>
      </c>
      <c r="B56" t="s">
        <v>32</v>
      </c>
      <c r="C56">
        <f>(Table13[[#This Row],[ORIG_SEQ]]-A55)*0.1*528</f>
        <v>580.80000000000007</v>
      </c>
      <c r="D56" s="7">
        <v>356.83184814453119</v>
      </c>
      <c r="E56" s="7">
        <f>AVERAGE(D56:D56)</f>
        <v>356.83184814453119</v>
      </c>
      <c r="F56" t="e">
        <f>Table13[[#This Row],[Smoothing]]-#REF!</f>
        <v>#REF!</v>
      </c>
      <c r="G56" t="e">
        <f>IF(Table13[[#This Row],[Change]]&lt;0,TRUE,FALSE)</f>
        <v>#REF!</v>
      </c>
      <c r="H56" t="e">
        <f>Table13[[#This Row],[Increasing_Grade]]=#REF!</f>
        <v>#REF!</v>
      </c>
      <c r="I56" s="7">
        <v>358.25104195731029</v>
      </c>
      <c r="J56" s="7">
        <f>Table13[[#This Row],[Local_MinMAx_Value]]-I55</f>
        <v>-15.179098946707541</v>
      </c>
      <c r="K56" s="7">
        <f>ABS(Table13[[#This Row],[Peak_Valley]])</f>
        <v>15.179098946707541</v>
      </c>
      <c r="L56" s="5">
        <f>Table13[[#This Row],[Abs_Diff]]/Table13[[#This Row],[Distance_Feet]]</f>
        <v>2.6134812236066698E-2</v>
      </c>
      <c r="M56" s="5" t="b">
        <f>Table13[[#This Row],[Slope]]&gt;$R$3</f>
        <v>0</v>
      </c>
      <c r="N56" s="5" t="str">
        <f>IF(OR(Table13[[#This Row],[Slope&gt;3]]=TRUE,M57=TRUE),"TRUE","FALSE")</f>
        <v>TRUE</v>
      </c>
      <c r="O56">
        <v>-78.852659119999998</v>
      </c>
      <c r="P56">
        <v>35.902230430000003</v>
      </c>
    </row>
    <row r="57" spans="1:16" x14ac:dyDescent="0.2">
      <c r="A57">
        <v>644</v>
      </c>
      <c r="B57" t="s">
        <v>32</v>
      </c>
      <c r="C57">
        <f>(Table13[[#This Row],[ORIG_SEQ]]-A56)*0.1*528</f>
        <v>739.2</v>
      </c>
      <c r="D57" s="7">
        <v>406.12240600585938</v>
      </c>
      <c r="E57" s="7">
        <f>AVERAGE(D57:D57)</f>
        <v>406.12240600585938</v>
      </c>
      <c r="F57" t="e">
        <f>Table13[[#This Row],[Smoothing]]-#REF!</f>
        <v>#REF!</v>
      </c>
      <c r="G57" t="e">
        <f>IF(Table13[[#This Row],[Change]]&lt;0,TRUE,FALSE)</f>
        <v>#REF!</v>
      </c>
      <c r="H57" t="e">
        <f>Table13[[#This Row],[Increasing_Grade]]=#REF!</f>
        <v>#REF!</v>
      </c>
      <c r="I57" s="7">
        <v>402.24226161411832</v>
      </c>
      <c r="J57" s="7">
        <f>Table13[[#This Row],[Local_MinMAx_Value]]-I56</f>
        <v>43.991219656808028</v>
      </c>
      <c r="K57" s="7">
        <f>ABS(Table13[[#This Row],[Peak_Valley]])</f>
        <v>43.991219656808028</v>
      </c>
      <c r="L57" s="5">
        <f>Table13[[#This Row],[Abs_Diff]]/Table13[[#This Row],[Distance_Feet]]</f>
        <v>5.9511931353906963E-2</v>
      </c>
      <c r="M57" s="5" t="b">
        <f>Table13[[#This Row],[Slope]]&gt;$R$3</f>
        <v>1</v>
      </c>
      <c r="N57" s="5" t="str">
        <f>IF(OR(Table13[[#This Row],[Slope&gt;3]]=TRUE,M58=TRUE),"TRUE","FALSE")</f>
        <v>TRUE</v>
      </c>
      <c r="O57">
        <v>-78.851802660000004</v>
      </c>
      <c r="P57">
        <v>35.882545299999997</v>
      </c>
    </row>
    <row r="58" spans="1:16" hidden="1" x14ac:dyDescent="0.2">
      <c r="A58">
        <v>652</v>
      </c>
      <c r="B58" t="s">
        <v>32</v>
      </c>
      <c r="C58">
        <f>(Table13[[#This Row],[ORIG_SEQ]]-A57)*0.1*528</f>
        <v>422.40000000000003</v>
      </c>
      <c r="D58" s="7">
        <v>388.7322998046875</v>
      </c>
      <c r="E58" s="7">
        <f>AVERAGE(D58:D58)</f>
        <v>388.7322998046875</v>
      </c>
      <c r="F58" t="e">
        <f>Table13[[#This Row],[Smoothing]]-#REF!</f>
        <v>#REF!</v>
      </c>
      <c r="G58" t="e">
        <f>IF(Table13[[#This Row],[Change]]&lt;0,TRUE,FALSE)</f>
        <v>#REF!</v>
      </c>
      <c r="H58" t="e">
        <f>Table13[[#This Row],[Increasing_Grade]]=#REF!</f>
        <v>#REF!</v>
      </c>
      <c r="I58" s="7">
        <v>390.8089381626674</v>
      </c>
      <c r="J58" s="7">
        <f>Table13[[#This Row],[Local_MinMAx_Value]]-I57</f>
        <v>-11.433323451450917</v>
      </c>
      <c r="K58" s="7">
        <f>ABS(Table13[[#This Row],[Peak_Valley]])</f>
        <v>11.433323451450917</v>
      </c>
      <c r="L58" s="5">
        <f>Table13[[#This Row],[Abs_Diff]]/Table13[[#This Row],[Distance_Feet]]</f>
        <v>2.706752711044251E-2</v>
      </c>
      <c r="M58" s="5" t="b">
        <f>Table13[[#This Row],[Slope]]&gt;$R$3</f>
        <v>0</v>
      </c>
      <c r="N58" s="5" t="str">
        <f>IF(OR(Table13[[#This Row],[Slope&gt;3]]=TRUE,M59=TRUE),"TRUE","FALSE")</f>
        <v>FALSE</v>
      </c>
      <c r="O58">
        <v>-78.853265870000001</v>
      </c>
      <c r="P58">
        <v>35.871728760000003</v>
      </c>
    </row>
    <row r="59" spans="1:16" hidden="1" x14ac:dyDescent="0.2">
      <c r="A59">
        <v>656</v>
      </c>
      <c r="B59" t="s">
        <v>32</v>
      </c>
      <c r="C59">
        <f>(Table13[[#This Row],[ORIG_SEQ]]-A58)*0.1*528</f>
        <v>211.20000000000002</v>
      </c>
      <c r="D59" s="7">
        <v>394.96002197265619</v>
      </c>
      <c r="E59" s="7">
        <f>AVERAGE(D59:D59)</f>
        <v>394.96002197265619</v>
      </c>
      <c r="F59" t="e">
        <f>Table13[[#This Row],[Smoothing]]-#REF!</f>
        <v>#REF!</v>
      </c>
      <c r="G59" t="e">
        <f>IF(Table13[[#This Row],[Change]]&lt;0,TRUE,FALSE)</f>
        <v>#REF!</v>
      </c>
      <c r="H59" t="e">
        <f>Table13[[#This Row],[Increasing_Grade]]=#REF!</f>
        <v>#REF!</v>
      </c>
      <c r="I59" s="7">
        <v>391.83638218470981</v>
      </c>
      <c r="J59" s="7">
        <f>Table13[[#This Row],[Local_MinMAx_Value]]-I58</f>
        <v>1.0274440220424026</v>
      </c>
      <c r="K59" s="7">
        <f>ABS(Table13[[#This Row],[Peak_Valley]])</f>
        <v>1.0274440220424026</v>
      </c>
      <c r="L59" s="5">
        <f>Table13[[#This Row],[Abs_Diff]]/Table13[[#This Row],[Distance_Feet]]</f>
        <v>4.8647917710341031E-3</v>
      </c>
      <c r="M59" s="5" t="b">
        <f>Table13[[#This Row],[Slope]]&gt;$R$3</f>
        <v>0</v>
      </c>
      <c r="N59" s="5" t="str">
        <f>IF(OR(Table13[[#This Row],[Slope&gt;3]]=TRUE,M60=TRUE),"TRUE","FALSE")</f>
        <v>FALSE</v>
      </c>
      <c r="O59">
        <v>-78.849707940000002</v>
      </c>
      <c r="P59">
        <v>35.866707679999998</v>
      </c>
    </row>
    <row r="60" spans="1:16" hidden="1" x14ac:dyDescent="0.2">
      <c r="A60">
        <v>669</v>
      </c>
      <c r="B60" t="s">
        <v>32</v>
      </c>
      <c r="C60">
        <f>(Table13[[#This Row],[ORIG_SEQ]]-A59)*0.1*528</f>
        <v>686.4</v>
      </c>
      <c r="D60" s="7">
        <v>376.1622314453125</v>
      </c>
      <c r="E60" s="7">
        <f>AVERAGE(D60:D61)</f>
        <v>374.42904663085938</v>
      </c>
      <c r="F60" t="e">
        <f>Table13[[#This Row],[Smoothing]]-#REF!</f>
        <v>#REF!</v>
      </c>
      <c r="G60" t="e">
        <f>IF(Table13[[#This Row],[Change]]&lt;0,TRUE,FALSE)</f>
        <v>#REF!</v>
      </c>
      <c r="H60" t="e">
        <f>Table13[[#This Row],[Increasing_Grade]]=#REF!</f>
        <v>#REF!</v>
      </c>
      <c r="I60" s="7">
        <v>372.28097098214283</v>
      </c>
      <c r="J60" s="7">
        <f>Table13[[#This Row],[Local_MinMAx_Value]]-I59</f>
        <v>-19.555411202566972</v>
      </c>
      <c r="K60" s="7">
        <f>ABS(Table13[[#This Row],[Peak_Valley]])</f>
        <v>19.555411202566972</v>
      </c>
      <c r="L60" s="5">
        <f>Table13[[#This Row],[Abs_Diff]]/Table13[[#This Row],[Distance_Feet]]</f>
        <v>2.8489818185557944E-2</v>
      </c>
      <c r="M60" s="5" t="b">
        <f>Table13[[#This Row],[Slope]]&gt;$R$3</f>
        <v>0</v>
      </c>
      <c r="N60" s="5" t="str">
        <f>IF(OR(Table13[[#This Row],[Slope&gt;3]]=TRUE,M61=TRUE),"TRUE","FALSE")</f>
        <v>FALSE</v>
      </c>
      <c r="O60">
        <v>-78.839938579999995</v>
      </c>
      <c r="P60">
        <v>35.849820049999998</v>
      </c>
    </row>
    <row r="61" spans="1:16" x14ac:dyDescent="0.2">
      <c r="A61">
        <v>670</v>
      </c>
      <c r="B61" t="s">
        <v>32</v>
      </c>
      <c r="C61">
        <f>(Table13[[#This Row],[ORIG_SEQ]]-A60)*0.1*528</f>
        <v>52.800000000000004</v>
      </c>
      <c r="D61" s="7">
        <v>372.69586181640619</v>
      </c>
      <c r="E61" s="7">
        <f>AVERAGE(D60:D61)</f>
        <v>374.42904663085938</v>
      </c>
      <c r="F61">
        <f>Table13[[#This Row],[Smoothing]]-E60</f>
        <v>0</v>
      </c>
      <c r="G61" t="b">
        <f>IF(Table13[[#This Row],[Change]]&lt;0,TRUE,FALSE)</f>
        <v>0</v>
      </c>
      <c r="H61" t="e">
        <f>Table13[[#This Row],[Increasing_Grade]]=G60</f>
        <v>#REF!</v>
      </c>
      <c r="I61" s="7">
        <v>372.07707868303572</v>
      </c>
      <c r="J61" s="7">
        <f>Table13[[#This Row],[Local_MinMAx_Value]]-I60</f>
        <v>-0.20389229910711038</v>
      </c>
      <c r="K61" s="7">
        <f>ABS(Table13[[#This Row],[Peak_Valley]])</f>
        <v>0.20389229910711038</v>
      </c>
      <c r="L61" s="5">
        <f>Table13[[#This Row],[Abs_Diff]]/Table13[[#This Row],[Distance_Feet]]</f>
        <v>3.8615965739983021E-3</v>
      </c>
      <c r="M61" s="5" t="b">
        <f>Table13[[#This Row],[Slope]]&gt;$R$3</f>
        <v>0</v>
      </c>
      <c r="N61" s="5" t="str">
        <f>IF(OR(Table13[[#This Row],[Slope&gt;3]]=TRUE,M62=TRUE),"TRUE","FALSE")</f>
        <v>TRUE</v>
      </c>
      <c r="O61">
        <v>-78.838994650000004</v>
      </c>
      <c r="P61">
        <v>35.848590799999997</v>
      </c>
    </row>
    <row r="62" spans="1:16" x14ac:dyDescent="0.2">
      <c r="A62">
        <v>690</v>
      </c>
      <c r="B62" t="s">
        <v>32</v>
      </c>
      <c r="C62">
        <f>(Table13[[#This Row],[ORIG_SEQ]]-A61)*0.1*528</f>
        <v>1056</v>
      </c>
      <c r="D62" s="7">
        <v>300.62472534179688</v>
      </c>
      <c r="E62" s="7">
        <f>AVERAGE(D62:D62)</f>
        <v>300.62472534179688</v>
      </c>
      <c r="F62" t="e">
        <f>Table13[[#This Row],[Smoothing]]-#REF!</f>
        <v>#REF!</v>
      </c>
      <c r="G62" t="e">
        <f>IF(Table13[[#This Row],[Change]]&lt;0,TRUE,FALSE)</f>
        <v>#REF!</v>
      </c>
      <c r="H62" t="e">
        <f>Table13[[#This Row],[Increasing_Grade]]=#REF!</f>
        <v>#REF!</v>
      </c>
      <c r="I62" s="7">
        <v>304.05877685546875</v>
      </c>
      <c r="J62" s="7">
        <f>Table13[[#This Row],[Local_MinMAx_Value]]-I61</f>
        <v>-68.018301827566972</v>
      </c>
      <c r="K62" s="7">
        <f>ABS(Table13[[#This Row],[Peak_Valley]])</f>
        <v>68.018301827566972</v>
      </c>
      <c r="L62" s="5">
        <f>Table13[[#This Row],[Abs_Diff]]/Table13[[#This Row],[Distance_Feet]]</f>
        <v>6.4411270670044485E-2</v>
      </c>
      <c r="M62" s="5" t="b">
        <f>Table13[[#This Row],[Slope]]&gt;$R$3</f>
        <v>1</v>
      </c>
      <c r="N62" s="5" t="str">
        <f>IF(OR(Table13[[#This Row],[Slope&gt;3]]=TRUE,M63=TRUE),"TRUE","FALSE")</f>
        <v>TRUE</v>
      </c>
      <c r="O62">
        <v>-78.824968560000002</v>
      </c>
      <c r="P62">
        <v>35.822343060000001</v>
      </c>
    </row>
    <row r="63" spans="1:16" x14ac:dyDescent="0.2">
      <c r="A63">
        <v>739</v>
      </c>
      <c r="B63" t="s">
        <v>32</v>
      </c>
      <c r="C63">
        <f>(Table13[[#This Row],[ORIG_SEQ]]-A62)*0.1*528</f>
        <v>2587.2000000000003</v>
      </c>
      <c r="D63" s="7">
        <v>499.4239501953125</v>
      </c>
      <c r="E63" s="7">
        <f>AVERAGE(D63:D64)</f>
        <v>498.61772155761719</v>
      </c>
      <c r="F63" t="e">
        <f>Table13[[#This Row],[Smoothing]]-#REF!</f>
        <v>#REF!</v>
      </c>
      <c r="G63" t="e">
        <f>IF(Table13[[#This Row],[Change]]&lt;0,TRUE,FALSE)</f>
        <v>#REF!</v>
      </c>
      <c r="H63" t="e">
        <f>Table13[[#This Row],[Increasing_Grade]]=#REF!</f>
        <v>#REF!</v>
      </c>
      <c r="I63" s="7">
        <v>497.66703142438615</v>
      </c>
      <c r="J63" s="7">
        <f>Table13[[#This Row],[Local_MinMAx_Value]]-I62</f>
        <v>193.6082545689174</v>
      </c>
      <c r="K63" s="7">
        <f>ABS(Table13[[#This Row],[Peak_Valley]])</f>
        <v>193.6082545689174</v>
      </c>
      <c r="L63" s="5">
        <f>Table13[[#This Row],[Abs_Diff]]/Table13[[#This Row],[Distance_Feet]]</f>
        <v>7.483312251426924E-2</v>
      </c>
      <c r="M63" s="5" t="b">
        <f>Table13[[#This Row],[Slope]]&gt;$R$3</f>
        <v>1</v>
      </c>
      <c r="N63" s="5" t="str">
        <f>IF(OR(Table13[[#This Row],[Slope&gt;3]]=TRUE,M64=TRUE),"TRUE","FALSE")</f>
        <v>TRUE</v>
      </c>
      <c r="O63">
        <v>-78.765103019999998</v>
      </c>
      <c r="P63">
        <v>35.792596150000001</v>
      </c>
    </row>
    <row r="64" spans="1:16" hidden="1" x14ac:dyDescent="0.2">
      <c r="A64">
        <v>740</v>
      </c>
      <c r="B64" t="s">
        <v>32</v>
      </c>
      <c r="C64">
        <f>(Table13[[#This Row],[ORIG_SEQ]]-A63)*0.1*528</f>
        <v>52.800000000000004</v>
      </c>
      <c r="D64" s="7">
        <v>497.81149291992188</v>
      </c>
      <c r="E64" s="7">
        <f>AVERAGE(D63:D64)</f>
        <v>498.61772155761719</v>
      </c>
      <c r="F64">
        <f>Table13[[#This Row],[Smoothing]]-E63</f>
        <v>0</v>
      </c>
      <c r="G64" t="b">
        <f>IF(Table13[[#This Row],[Change]]&lt;0,TRUE,FALSE)</f>
        <v>0</v>
      </c>
      <c r="H64" t="e">
        <f>Table13[[#This Row],[Increasing_Grade]]=G63</f>
        <v>#REF!</v>
      </c>
      <c r="I64" s="7">
        <v>497.8492431640625</v>
      </c>
      <c r="J64" s="7">
        <f>Table13[[#This Row],[Local_MinMAx_Value]]-I63</f>
        <v>0.18221173967634741</v>
      </c>
      <c r="K64" s="7">
        <f>ABS(Table13[[#This Row],[Peak_Valley]])</f>
        <v>0.18221173967634741</v>
      </c>
      <c r="L64" s="5">
        <f>Table13[[#This Row],[Abs_Diff]]/Table13[[#This Row],[Distance_Feet]]</f>
        <v>3.45097991811264E-3</v>
      </c>
      <c r="M64" s="5" t="b">
        <f>Table13[[#This Row],[Slope]]&gt;$R$3</f>
        <v>0</v>
      </c>
      <c r="N64" s="5" t="str">
        <f>IF(OR(Table13[[#This Row],[Slope&gt;3]]=TRUE,M65=TRUE),"TRUE","FALSE")</f>
        <v>FALSE</v>
      </c>
      <c r="O64">
        <v>-78.763353019999997</v>
      </c>
      <c r="P64">
        <v>35.792305470000002</v>
      </c>
    </row>
    <row r="65" spans="1:16" hidden="1" x14ac:dyDescent="0.2">
      <c r="A65">
        <v>744</v>
      </c>
      <c r="B65" t="s">
        <v>32</v>
      </c>
      <c r="C65">
        <f>(Table13[[#This Row],[ORIG_SEQ]]-A64)*0.1*528</f>
        <v>211.20000000000002</v>
      </c>
      <c r="D65" s="7">
        <v>501.75070190429688</v>
      </c>
      <c r="E65" s="7">
        <f>AVERAGE(D65:D65)</f>
        <v>501.75070190429688</v>
      </c>
      <c r="F65" t="e">
        <f>Table13[[#This Row],[Smoothing]]-#REF!</f>
        <v>#REF!</v>
      </c>
      <c r="G65" t="e">
        <f>IF(Table13[[#This Row],[Change]]&lt;0,TRUE,FALSE)</f>
        <v>#REF!</v>
      </c>
      <c r="H65" t="e">
        <f>Table13[[#This Row],[Increasing_Grade]]=#REF!</f>
        <v>#REF!</v>
      </c>
      <c r="I65" s="7">
        <v>498.7403782435826</v>
      </c>
      <c r="J65" s="7">
        <f>Table13[[#This Row],[Local_MinMAx_Value]]-I64</f>
        <v>0.89113507952009741</v>
      </c>
      <c r="K65" s="7">
        <f>ABS(Table13[[#This Row],[Peak_Valley]])</f>
        <v>0.89113507952009741</v>
      </c>
      <c r="L65" s="5">
        <f>Table13[[#This Row],[Abs_Diff]]/Table13[[#This Row],[Distance_Feet]]</f>
        <v>4.2193895810610669E-3</v>
      </c>
      <c r="M65" s="5" t="b">
        <f>Table13[[#This Row],[Slope]]&gt;$R$3</f>
        <v>0</v>
      </c>
      <c r="N65" s="5" t="str">
        <f>IF(OR(Table13[[#This Row],[Slope&gt;3]]=TRUE,M66=TRUE),"TRUE","FALSE")</f>
        <v>FALSE</v>
      </c>
      <c r="O65">
        <v>-78.756353559999994</v>
      </c>
      <c r="P65">
        <v>35.791140570000003</v>
      </c>
    </row>
    <row r="66" spans="1:16" hidden="1" x14ac:dyDescent="0.2">
      <c r="A66">
        <v>760</v>
      </c>
      <c r="B66" t="s">
        <v>32</v>
      </c>
      <c r="C66">
        <f>(Table13[[#This Row],[ORIG_SEQ]]-A65)*0.1*528</f>
        <v>844.80000000000007</v>
      </c>
      <c r="D66" s="7">
        <v>476.16064453125</v>
      </c>
      <c r="E66" s="7">
        <f>AVERAGE(D66:D66)</f>
        <v>476.16064453125</v>
      </c>
      <c r="F66" t="e">
        <f>Table13[[#This Row],[Smoothing]]-#REF!</f>
        <v>#REF!</v>
      </c>
      <c r="G66" t="e">
        <f>IF(Table13[[#This Row],[Change]]&lt;0,TRUE,FALSE)</f>
        <v>#REF!</v>
      </c>
      <c r="H66" t="e">
        <f>Table13[[#This Row],[Increasing_Grade]]=#REF!</f>
        <v>#REF!</v>
      </c>
      <c r="I66" s="7">
        <v>475.38365391322543</v>
      </c>
      <c r="J66" s="7">
        <f>Table13[[#This Row],[Local_MinMAx_Value]]-I65</f>
        <v>-23.356724330357167</v>
      </c>
      <c r="K66" s="7">
        <f>ABS(Table13[[#This Row],[Peak_Valley]])</f>
        <v>23.356724330357167</v>
      </c>
      <c r="L66" s="5">
        <f>Table13[[#This Row],[Abs_Diff]]/Table13[[#This Row],[Distance_Feet]]</f>
        <v>2.7647637701653842E-2</v>
      </c>
      <c r="M66" s="5" t="b">
        <f>Table13[[#This Row],[Slope]]&gt;$R$3</f>
        <v>0</v>
      </c>
      <c r="N66" s="5" t="str">
        <f>IF(OR(Table13[[#This Row],[Slope&gt;3]]=TRUE,M67=TRUE),"TRUE","FALSE")</f>
        <v>FALSE</v>
      </c>
      <c r="O66">
        <v>-78.728353999999996</v>
      </c>
      <c r="P66">
        <v>35.78648785</v>
      </c>
    </row>
    <row r="67" spans="1:16" x14ac:dyDescent="0.2">
      <c r="A67">
        <v>772</v>
      </c>
      <c r="B67" t="s">
        <v>32</v>
      </c>
      <c r="C67">
        <f>(Table13[[#This Row],[ORIG_SEQ]]-A66)*0.1*528</f>
        <v>633.60000000000014</v>
      </c>
      <c r="D67" s="7">
        <v>492.541015625</v>
      </c>
      <c r="E67" s="7">
        <f>AVERAGE(D67:D67)</f>
        <v>492.541015625</v>
      </c>
      <c r="F67" t="e">
        <f>Table13[[#This Row],[Smoothing]]-#REF!</f>
        <v>#REF!</v>
      </c>
      <c r="G67" t="e">
        <f>IF(Table13[[#This Row],[Change]]&lt;0,TRUE,FALSE)</f>
        <v>#REF!</v>
      </c>
      <c r="H67" t="e">
        <f>Table13[[#This Row],[Increasing_Grade]]=#REF!</f>
        <v>#REF!</v>
      </c>
      <c r="I67" s="7">
        <v>488.7008274623326</v>
      </c>
      <c r="J67" s="7">
        <f>Table13[[#This Row],[Local_MinMAx_Value]]-I66</f>
        <v>13.317173549107167</v>
      </c>
      <c r="K67" s="7">
        <f>ABS(Table13[[#This Row],[Peak_Valley]])</f>
        <v>13.317173549107167</v>
      </c>
      <c r="L67" s="5">
        <f>Table13[[#This Row],[Abs_Diff]]/Table13[[#This Row],[Distance_Feet]]</f>
        <v>2.1018266333818127E-2</v>
      </c>
      <c r="M67" s="5" t="b">
        <f>Table13[[#This Row],[Slope]]&gt;$R$3</f>
        <v>0</v>
      </c>
      <c r="N67" s="5" t="str">
        <f>IF(OR(Table13[[#This Row],[Slope&gt;3]]=TRUE,M68=TRUE),"TRUE","FALSE")</f>
        <v>TRUE</v>
      </c>
      <c r="O67">
        <v>-78.709077960000002</v>
      </c>
      <c r="P67">
        <v>35.792924550000002</v>
      </c>
    </row>
    <row r="68" spans="1:16" x14ac:dyDescent="0.2">
      <c r="A68">
        <v>826</v>
      </c>
      <c r="B68" t="s">
        <v>32</v>
      </c>
      <c r="C68">
        <f>(Table13[[#This Row],[ORIG_SEQ]]-A67)*0.1*528</f>
        <v>2851.2000000000003</v>
      </c>
      <c r="D68" s="7">
        <v>243.01341247558591</v>
      </c>
      <c r="E68" s="7">
        <f>AVERAGE(D68:D68)</f>
        <v>243.01341247558591</v>
      </c>
      <c r="F68" t="e">
        <f>Table13[[#This Row],[Smoothing]]-#REF!</f>
        <v>#REF!</v>
      </c>
      <c r="G68" t="e">
        <f>IF(Table13[[#This Row],[Change]]&lt;0,TRUE,FALSE)</f>
        <v>#REF!</v>
      </c>
      <c r="H68" t="e">
        <f>Table13[[#This Row],[Increasing_Grade]]=#REF!</f>
        <v>#REF!</v>
      </c>
      <c r="I68" s="7">
        <v>247.8220432826451</v>
      </c>
      <c r="J68" s="7">
        <f>Table13[[#This Row],[Local_MinMAx_Value]]-I67</f>
        <v>-240.8787841796875</v>
      </c>
      <c r="K68" s="7">
        <f>ABS(Table13[[#This Row],[Peak_Valley]])</f>
        <v>240.8787841796875</v>
      </c>
      <c r="L68" s="5">
        <f>Table13[[#This Row],[Abs_Diff]]/Table13[[#This Row],[Distance_Feet]]</f>
        <v>8.4483299726321362E-2</v>
      </c>
      <c r="M68" s="5" t="b">
        <f>Table13[[#This Row],[Slope]]&gt;$R$3</f>
        <v>1</v>
      </c>
      <c r="N68" s="5" t="str">
        <f>IF(OR(Table13[[#This Row],[Slope&gt;3]]=TRUE,M69=TRUE),"TRUE","FALSE")</f>
        <v>TRUE</v>
      </c>
      <c r="O68">
        <v>-78.634297189999998</v>
      </c>
      <c r="P68">
        <v>35.756062389999997</v>
      </c>
    </row>
    <row r="69" spans="1:16" x14ac:dyDescent="0.2">
      <c r="A69">
        <v>863</v>
      </c>
      <c r="B69" t="s">
        <v>32</v>
      </c>
      <c r="C69">
        <f>(Table13[[#This Row],[ORIG_SEQ]]-A68)*0.1*528</f>
        <v>1953.6000000000001</v>
      </c>
      <c r="D69" s="7">
        <v>369.52371215820312</v>
      </c>
      <c r="E69" s="7">
        <f>AVERAGE(D69:D70)</f>
        <v>369.9771728515625</v>
      </c>
      <c r="F69" t="e">
        <f>Table13[[#This Row],[Smoothing]]-#REF!</f>
        <v>#REF!</v>
      </c>
      <c r="G69" t="e">
        <f>IF(Table13[[#This Row],[Change]]&lt;0,TRUE,FALSE)</f>
        <v>#REF!</v>
      </c>
      <c r="H69" t="e">
        <f>Table13[[#This Row],[Increasing_Grade]]=#REF!</f>
        <v>#REF!</v>
      </c>
      <c r="I69" s="7">
        <v>371.50670950753346</v>
      </c>
      <c r="J69" s="7">
        <f>Table13[[#This Row],[Local_MinMAx_Value]]-I68</f>
        <v>123.68466622488836</v>
      </c>
      <c r="K69" s="7">
        <f>ABS(Table13[[#This Row],[Peak_Valley]])</f>
        <v>123.68466622488836</v>
      </c>
      <c r="L69" s="5">
        <f>Table13[[#This Row],[Abs_Diff]]/Table13[[#This Row],[Distance_Feet]]</f>
        <v>6.3311151835016566E-2</v>
      </c>
      <c r="M69" s="5" t="b">
        <f>Table13[[#This Row],[Slope]]&gt;$R$3</f>
        <v>1</v>
      </c>
      <c r="N69" s="5" t="str">
        <f>IF(OR(Table13[[#This Row],[Slope&gt;3]]=TRUE,M70=TRUE),"TRUE","FALSE")</f>
        <v>TRUE</v>
      </c>
      <c r="O69">
        <v>-78.615031369999997</v>
      </c>
      <c r="P69">
        <v>35.71080757</v>
      </c>
    </row>
    <row r="70" spans="1:16" hidden="1" x14ac:dyDescent="0.2">
      <c r="A70">
        <v>865</v>
      </c>
      <c r="B70" t="s">
        <v>32</v>
      </c>
      <c r="C70">
        <f>(Table13[[#This Row],[ORIG_SEQ]]-A69)*0.1*528</f>
        <v>105.60000000000001</v>
      </c>
      <c r="D70" s="7">
        <v>370.43063354492188</v>
      </c>
      <c r="E70" s="7">
        <f>AVERAGE(D69:D70)</f>
        <v>369.9771728515625</v>
      </c>
      <c r="F70" t="e">
        <f>Table13[[#This Row],[Smoothing]]-#REF!</f>
        <v>#REF!</v>
      </c>
      <c r="G70" t="e">
        <f>IF(Table13[[#This Row],[Change]]&lt;0,TRUE,FALSE)</f>
        <v>#REF!</v>
      </c>
      <c r="H70" t="e">
        <f>Table13[[#This Row],[Increasing_Grade]]=#REF!</f>
        <v>#REF!</v>
      </c>
      <c r="I70" s="7">
        <v>371.25452968052457</v>
      </c>
      <c r="J70" s="7">
        <f>Table13[[#This Row],[Local_MinMAx_Value]]-I69</f>
        <v>-0.25217982700888797</v>
      </c>
      <c r="K70" s="7">
        <f>ABS(Table13[[#This Row],[Peak_Valley]])</f>
        <v>0.25217982700888797</v>
      </c>
      <c r="L70" s="5">
        <f>Table13[[#This Row],[Abs_Diff]]/Table13[[#This Row],[Distance_Feet]]</f>
        <v>2.3880665436447723E-3</v>
      </c>
      <c r="M70" s="5" t="b">
        <f>Table13[[#This Row],[Slope]]&gt;$R$3</f>
        <v>0</v>
      </c>
      <c r="N70" s="5" t="str">
        <f>IF(OR(Table13[[#This Row],[Slope&gt;3]]=TRUE,M71=TRUE),"TRUE","FALSE")</f>
        <v>FALSE</v>
      </c>
      <c r="O70">
        <v>-78.61180521</v>
      </c>
      <c r="P70">
        <v>35.70956133</v>
      </c>
    </row>
    <row r="71" spans="1:16" x14ac:dyDescent="0.2">
      <c r="A71">
        <v>882</v>
      </c>
      <c r="B71" t="s">
        <v>32</v>
      </c>
      <c r="C71">
        <f>(Table13[[#This Row],[ORIG_SEQ]]-A70)*0.1*528</f>
        <v>897.60000000000014</v>
      </c>
      <c r="D71" s="7">
        <v>397.26165771484381</v>
      </c>
      <c r="E71" s="7">
        <f>AVERAGE(D71:D71)</f>
        <v>397.26165771484381</v>
      </c>
      <c r="F71" t="e">
        <f>Table13[[#This Row],[Smoothing]]-#REF!</f>
        <v>#REF!</v>
      </c>
      <c r="G71" t="e">
        <f>IF(Table13[[#This Row],[Change]]&lt;0,TRUE,FALSE)</f>
        <v>#REF!</v>
      </c>
      <c r="H71" t="e">
        <f>Table13[[#This Row],[Increasing_Grade]]=#REF!</f>
        <v>#REF!</v>
      </c>
      <c r="I71" s="7">
        <v>393.21709769112721</v>
      </c>
      <c r="J71" s="7">
        <f>Table13[[#This Row],[Local_MinMAx_Value]]-I70</f>
        <v>21.962568010602638</v>
      </c>
      <c r="K71" s="7">
        <f>ABS(Table13[[#This Row],[Peak_Valley]])</f>
        <v>21.962568010602638</v>
      </c>
      <c r="L71" s="5">
        <f>Table13[[#This Row],[Abs_Diff]]/Table13[[#This Row],[Distance_Feet]]</f>
        <v>2.4468101616090279E-2</v>
      </c>
      <c r="M71" s="5" t="b">
        <f>Table13[[#This Row],[Slope]]&gt;$R$3</f>
        <v>0</v>
      </c>
      <c r="N71" s="5" t="str">
        <f>IF(OR(Table13[[#This Row],[Slope&gt;3]]=TRUE,M72=TRUE),"TRUE","FALSE")</f>
        <v>TRUE</v>
      </c>
      <c r="O71">
        <v>-78.584323650000002</v>
      </c>
      <c r="P71">
        <v>35.69908994</v>
      </c>
    </row>
    <row r="72" spans="1:16" x14ac:dyDescent="0.2">
      <c r="A72">
        <v>898</v>
      </c>
      <c r="B72" t="s">
        <v>32</v>
      </c>
      <c r="C72">
        <f>(Table13[[#This Row],[ORIG_SEQ]]-A71)*0.1*528</f>
        <v>844.80000000000007</v>
      </c>
      <c r="D72" s="7">
        <v>330.65228271484381</v>
      </c>
      <c r="E72" s="7">
        <f>AVERAGE(D72:D72)</f>
        <v>330.65228271484381</v>
      </c>
      <c r="F72" t="e">
        <f>Table13[[#This Row],[Smoothing]]-#REF!</f>
        <v>#REF!</v>
      </c>
      <c r="G72" t="e">
        <f>IF(Table13[[#This Row],[Change]]&lt;0,TRUE,FALSE)</f>
        <v>#REF!</v>
      </c>
      <c r="H72" t="e">
        <f>Table13[[#This Row],[Increasing_Grade]]=#REF!</f>
        <v>#REF!</v>
      </c>
      <c r="I72" s="7">
        <v>335.18256923130582</v>
      </c>
      <c r="J72" s="7">
        <f>Table13[[#This Row],[Local_MinMAx_Value]]-I71</f>
        <v>-58.034528459821388</v>
      </c>
      <c r="K72" s="7">
        <f>ABS(Table13[[#This Row],[Peak_Valley]])</f>
        <v>58.034528459821388</v>
      </c>
      <c r="L72" s="5">
        <f>Table13[[#This Row],[Abs_Diff]]/Table13[[#This Row],[Distance_Feet]]</f>
        <v>6.8696174786720382E-2</v>
      </c>
      <c r="M72" s="5" t="b">
        <f>Table13[[#This Row],[Slope]]&gt;$R$3</f>
        <v>1</v>
      </c>
      <c r="N72" s="5" t="str">
        <f>IF(OR(Table13[[#This Row],[Slope&gt;3]]=TRUE,M73=TRUE),"TRUE","FALSE")</f>
        <v>TRUE</v>
      </c>
      <c r="O72">
        <v>-78.557777959999996</v>
      </c>
      <c r="P72">
        <v>35.695227719999998</v>
      </c>
    </row>
    <row r="73" spans="1:16" x14ac:dyDescent="0.2">
      <c r="A73">
        <v>902</v>
      </c>
      <c r="B73" t="s">
        <v>32</v>
      </c>
      <c r="C73">
        <f>(Table13[[#This Row],[ORIG_SEQ]]-A72)*0.1*528</f>
        <v>211.20000000000002</v>
      </c>
      <c r="D73" s="7">
        <v>342.357177734375</v>
      </c>
      <c r="E73" s="7">
        <f>AVERAGE(D73:D73)</f>
        <v>342.357177734375</v>
      </c>
      <c r="F73" t="e">
        <f>Table13[[#This Row],[Smoothing]]-#REF!</f>
        <v>#REF!</v>
      </c>
      <c r="G73" t="e">
        <f>IF(Table13[[#This Row],[Change]]&lt;0,TRUE,FALSE)</f>
        <v>#REF!</v>
      </c>
      <c r="H73" t="e">
        <f>Table13[[#This Row],[Increasing_Grade]]=#REF!</f>
        <v>#REF!</v>
      </c>
      <c r="I73" s="7">
        <v>336.88841901506697</v>
      </c>
      <c r="J73" s="7">
        <f>Table13[[#This Row],[Local_MinMAx_Value]]-I72</f>
        <v>1.7058497837611526</v>
      </c>
      <c r="K73" s="7">
        <f>ABS(Table13[[#This Row],[Peak_Valley]])</f>
        <v>1.7058497837611526</v>
      </c>
      <c r="L73" s="5">
        <f>Table13[[#This Row],[Abs_Diff]]/Table13[[#This Row],[Distance_Feet]]</f>
        <v>8.0769402640206087E-3</v>
      </c>
      <c r="M73" s="5" t="b">
        <f>Table13[[#This Row],[Slope]]&gt;$R$3</f>
        <v>0</v>
      </c>
      <c r="N73" s="5" t="str">
        <f>IF(OR(Table13[[#This Row],[Slope&gt;3]]=TRUE,M74=TRUE),"TRUE","FALSE")</f>
        <v>TRUE</v>
      </c>
      <c r="O73">
        <v>-78.552375170000005</v>
      </c>
      <c r="P73">
        <v>35.691498199999998</v>
      </c>
    </row>
    <row r="74" spans="1:16" x14ac:dyDescent="0.2">
      <c r="A74">
        <v>909</v>
      </c>
      <c r="B74" t="s">
        <v>32</v>
      </c>
      <c r="C74">
        <f>(Table13[[#This Row],[ORIG_SEQ]]-A73)*0.1*528</f>
        <v>369.6</v>
      </c>
      <c r="D74" s="7">
        <v>316.01580810546881</v>
      </c>
      <c r="E74" s="7">
        <f>AVERAGE(D74:D74)</f>
        <v>316.01580810546881</v>
      </c>
      <c r="F74" t="e">
        <f>Table13[[#This Row],[Smoothing]]-#REF!</f>
        <v>#REF!</v>
      </c>
      <c r="G74" t="e">
        <f>IF(Table13[[#This Row],[Change]]&lt;0,TRUE,FALSE)</f>
        <v>#REF!</v>
      </c>
      <c r="H74" t="e">
        <f>Table13[[#This Row],[Increasing_Grade]]=#REF!</f>
        <v>#REF!</v>
      </c>
      <c r="I74" s="7">
        <v>319.25455147879467</v>
      </c>
      <c r="J74" s="7">
        <f>Table13[[#This Row],[Local_MinMAx_Value]]-I73</f>
        <v>-17.633867536272305</v>
      </c>
      <c r="K74" s="7">
        <f>ABS(Table13[[#This Row],[Peak_Valley]])</f>
        <v>17.633867536272305</v>
      </c>
      <c r="L74" s="5">
        <f>Table13[[#This Row],[Abs_Diff]]/Table13[[#This Row],[Distance_Feet]]</f>
        <v>4.7710680563507316E-2</v>
      </c>
      <c r="M74" s="5" t="b">
        <f>Table13[[#This Row],[Slope]]&gt;$R$3</f>
        <v>1</v>
      </c>
      <c r="N74" s="5" t="str">
        <f>IF(OR(Table13[[#This Row],[Slope&gt;3]]=TRUE,M75=TRUE),"TRUE","FALSE")</f>
        <v>TRUE</v>
      </c>
      <c r="O74">
        <v>-78.540045320000004</v>
      </c>
      <c r="P74">
        <v>35.690080539999997</v>
      </c>
    </row>
    <row r="75" spans="1:16" x14ac:dyDescent="0.2">
      <c r="A75">
        <v>926</v>
      </c>
      <c r="B75" t="s">
        <v>32</v>
      </c>
      <c r="C75">
        <f>(Table13[[#This Row],[ORIG_SEQ]]-A74)*0.1*528</f>
        <v>897.60000000000014</v>
      </c>
      <c r="D75" s="7">
        <v>365.07168579101562</v>
      </c>
      <c r="E75" s="7">
        <f>AVERAGE(D75:D76)</f>
        <v>362.36726379394531</v>
      </c>
      <c r="F75" t="e">
        <f>Table13[[#This Row],[Smoothing]]-#REF!</f>
        <v>#REF!</v>
      </c>
      <c r="G75" t="e">
        <f>IF(Table13[[#This Row],[Change]]&lt;0,TRUE,FALSE)</f>
        <v>#REF!</v>
      </c>
      <c r="H75" t="e">
        <f>Table13[[#This Row],[Increasing_Grade]]=#REF!</f>
        <v>#REF!</v>
      </c>
      <c r="I75" s="7">
        <v>361.98047310965404</v>
      </c>
      <c r="J75" s="7">
        <f>Table13[[#This Row],[Local_MinMAx_Value]]-I74</f>
        <v>42.725921630859375</v>
      </c>
      <c r="K75" s="7">
        <f>ABS(Table13[[#This Row],[Peak_Valley]])</f>
        <v>42.725921630859375</v>
      </c>
      <c r="L75" s="5">
        <f>Table13[[#This Row],[Abs_Diff]]/Table13[[#This Row],[Distance_Feet]]</f>
        <v>4.7600180070030494E-2</v>
      </c>
      <c r="M75" s="5" t="b">
        <f>Table13[[#This Row],[Slope]]&gt;$R$3</f>
        <v>1</v>
      </c>
      <c r="N75" s="5" t="str">
        <f>IF(OR(Table13[[#This Row],[Slope&gt;3]]=TRUE,M76=TRUE),"TRUE","FALSE")</f>
        <v>TRUE</v>
      </c>
      <c r="O75">
        <v>-78.514520059999995</v>
      </c>
      <c r="P75">
        <v>35.677142070000002</v>
      </c>
    </row>
    <row r="76" spans="1:16" hidden="1" x14ac:dyDescent="0.2">
      <c r="A76">
        <v>929</v>
      </c>
      <c r="B76" t="s">
        <v>32</v>
      </c>
      <c r="C76">
        <f>(Table13[[#This Row],[ORIG_SEQ]]-A75)*0.1*528</f>
        <v>158.40000000000003</v>
      </c>
      <c r="D76" s="7">
        <v>359.662841796875</v>
      </c>
      <c r="E76" s="7">
        <f>AVERAGE(D75:D77)</f>
        <v>361.14453125</v>
      </c>
      <c r="F76" t="e">
        <f>Table13[[#This Row],[Smoothing]]-#REF!</f>
        <v>#REF!</v>
      </c>
      <c r="G76" t="e">
        <f>IF(Table13[[#This Row],[Change]]&lt;0,TRUE,FALSE)</f>
        <v>#REF!</v>
      </c>
      <c r="H76" t="e">
        <f>Table13[[#This Row],[Increasing_Grade]]=#REF!</f>
        <v>#REF!</v>
      </c>
      <c r="I76" s="7">
        <v>361.91990443638394</v>
      </c>
      <c r="J76" s="7">
        <f>Table13[[#This Row],[Local_MinMAx_Value]]-I75</f>
        <v>-6.0568673270097406E-2</v>
      </c>
      <c r="K76" s="7">
        <f>ABS(Table13[[#This Row],[Peak_Valley]])</f>
        <v>6.0568673270097406E-2</v>
      </c>
      <c r="L76" s="5">
        <f>Table13[[#This Row],[Abs_Diff]]/Table13[[#This Row],[Distance_Feet]]</f>
        <v>3.8237798781627142E-4</v>
      </c>
      <c r="M76" s="5" t="b">
        <f>Table13[[#This Row],[Slope]]&gt;$R$3</f>
        <v>0</v>
      </c>
      <c r="N76" s="5" t="str">
        <f>IF(OR(Table13[[#This Row],[Slope&gt;3]]=TRUE,M77=TRUE),"TRUE","FALSE")</f>
        <v>FALSE</v>
      </c>
      <c r="O76">
        <v>-78.509662759999998</v>
      </c>
      <c r="P76">
        <v>35.675303079999999</v>
      </c>
    </row>
    <row r="77" spans="1:16" x14ac:dyDescent="0.2">
      <c r="A77">
        <v>930</v>
      </c>
      <c r="B77" t="s">
        <v>32</v>
      </c>
      <c r="C77">
        <f>(Table13[[#This Row],[ORIG_SEQ]]-A76)*0.1*528</f>
        <v>52.800000000000004</v>
      </c>
      <c r="D77" s="7">
        <v>358.69906616210938</v>
      </c>
      <c r="E77" s="7">
        <f>AVERAGE(D76:D77)</f>
        <v>359.18095397949219</v>
      </c>
      <c r="F77">
        <f>Table13[[#This Row],[Smoothing]]-E76</f>
        <v>-1.9635772705078125</v>
      </c>
      <c r="G77" t="b">
        <f>IF(Table13[[#This Row],[Change]]&lt;0,TRUE,FALSE)</f>
        <v>1</v>
      </c>
      <c r="H77" t="e">
        <f>Table13[[#This Row],[Increasing_Grade]]=G76</f>
        <v>#REF!</v>
      </c>
      <c r="I77" s="7">
        <v>361.15117100306918</v>
      </c>
      <c r="J77" s="7">
        <f>Table13[[#This Row],[Local_MinMAx_Value]]-I76</f>
        <v>-0.76873343331476462</v>
      </c>
      <c r="K77" s="7">
        <f>ABS(Table13[[#This Row],[Peak_Valley]])</f>
        <v>0.76873343331476462</v>
      </c>
      <c r="L77" s="5">
        <f>Table13[[#This Row],[Abs_Diff]]/Table13[[#This Row],[Distance_Feet]]</f>
        <v>1.4559345327931147E-2</v>
      </c>
      <c r="M77" s="5" t="b">
        <f>Table13[[#This Row],[Slope]]&gt;$R$3</f>
        <v>0</v>
      </c>
      <c r="N77" s="5" t="str">
        <f>IF(OR(Table13[[#This Row],[Slope&gt;3]]=TRUE,M78=TRUE),"TRUE","FALSE")</f>
        <v>TRUE</v>
      </c>
      <c r="O77">
        <v>-78.508045390000007</v>
      </c>
      <c r="P77">
        <v>35.674687069999997</v>
      </c>
    </row>
    <row r="78" spans="1:16" x14ac:dyDescent="0.2">
      <c r="A78">
        <v>943</v>
      </c>
      <c r="B78" t="s">
        <v>32</v>
      </c>
      <c r="C78">
        <f>(Table13[[#This Row],[ORIG_SEQ]]-A77)*0.1*528</f>
        <v>686.4</v>
      </c>
      <c r="D78" s="7">
        <v>326.84063720703119</v>
      </c>
      <c r="E78" s="7">
        <f>AVERAGE(D78:D78)</f>
        <v>326.84063720703119</v>
      </c>
      <c r="F78" t="e">
        <f>Table13[[#This Row],[Smoothing]]-#REF!</f>
        <v>#REF!</v>
      </c>
      <c r="G78" t="e">
        <f>IF(Table13[[#This Row],[Change]]&lt;0,TRUE,FALSE)</f>
        <v>#REF!</v>
      </c>
      <c r="H78" t="e">
        <f>Table13[[#This Row],[Increasing_Grade]]=#REF!</f>
        <v>#REF!</v>
      </c>
      <c r="I78" s="7">
        <v>329.88043648856029</v>
      </c>
      <c r="J78" s="7">
        <f>Table13[[#This Row],[Local_MinMAx_Value]]-I77</f>
        <v>-31.270734514508888</v>
      </c>
      <c r="K78" s="7">
        <f>ABS(Table13[[#This Row],[Peak_Valley]])</f>
        <v>31.270734514508888</v>
      </c>
      <c r="L78" s="5">
        <f>Table13[[#This Row],[Abs_Diff]]/Table13[[#This Row],[Distance_Feet]]</f>
        <v>4.5557596903422044E-2</v>
      </c>
      <c r="M78" s="5" t="b">
        <f>Table13[[#This Row],[Slope]]&gt;$R$3</f>
        <v>1</v>
      </c>
      <c r="N78" s="5" t="str">
        <f>IF(OR(Table13[[#This Row],[Slope&gt;3]]=TRUE,M79=TRUE),"TRUE","FALSE")</f>
        <v>TRUE</v>
      </c>
      <c r="O78">
        <v>-78.485681229999997</v>
      </c>
      <c r="P78">
        <v>35.670185590000003</v>
      </c>
    </row>
    <row r="79" spans="1:16" hidden="1" x14ac:dyDescent="0.2">
      <c r="A79">
        <v>949</v>
      </c>
      <c r="B79" t="s">
        <v>32</v>
      </c>
      <c r="C79">
        <f>(Table13[[#This Row],[ORIG_SEQ]]-A78)*0.1*528</f>
        <v>316.80000000000007</v>
      </c>
      <c r="D79" s="7">
        <v>341.71633911132812</v>
      </c>
      <c r="E79" s="7">
        <f>AVERAGE(D79:D79)</f>
        <v>341.71633911132812</v>
      </c>
      <c r="F79" t="e">
        <f>Table13[[#This Row],[Smoothing]]-#REF!</f>
        <v>#REF!</v>
      </c>
      <c r="G79" t="e">
        <f>IF(Table13[[#This Row],[Change]]&lt;0,TRUE,FALSE)</f>
        <v>#REF!</v>
      </c>
      <c r="H79" t="e">
        <f>Table13[[#This Row],[Increasing_Grade]]=#REF!</f>
        <v>#REF!</v>
      </c>
      <c r="I79" s="7">
        <v>338.73654610770092</v>
      </c>
      <c r="J79" s="7">
        <f>Table13[[#This Row],[Local_MinMAx_Value]]-I78</f>
        <v>8.856109619140625</v>
      </c>
      <c r="K79" s="7">
        <f>ABS(Table13[[#This Row],[Peak_Valley]])</f>
        <v>8.856109619140625</v>
      </c>
      <c r="L79" s="5">
        <f>Table13[[#This Row],[Abs_Diff]]/Table13[[#This Row],[Distance_Feet]]</f>
        <v>2.7954891474560047E-2</v>
      </c>
      <c r="M79" s="5" t="b">
        <f>Table13[[#This Row],[Slope]]&gt;$R$3</f>
        <v>0</v>
      </c>
      <c r="N79" s="5" t="str">
        <f>IF(OR(Table13[[#This Row],[Slope&gt;3]]=TRUE,M80=TRUE),"TRUE","FALSE")</f>
        <v>FALSE</v>
      </c>
      <c r="O79">
        <v>-78.475845759999999</v>
      </c>
      <c r="P79">
        <v>35.667279479999998</v>
      </c>
    </row>
    <row r="80" spans="1:16" hidden="1" x14ac:dyDescent="0.2">
      <c r="A80">
        <v>956</v>
      </c>
      <c r="B80" t="s">
        <v>32</v>
      </c>
      <c r="C80">
        <f>(Table13[[#This Row],[ORIG_SEQ]]-A79)*0.1*528</f>
        <v>369.6</v>
      </c>
      <c r="D80" s="7">
        <v>334.59909057617188</v>
      </c>
      <c r="E80" s="7">
        <f>AVERAGE(D80:D80)</f>
        <v>334.59909057617188</v>
      </c>
      <c r="F80" t="e">
        <f>Table13[[#This Row],[Smoothing]]-#REF!</f>
        <v>#REF!</v>
      </c>
      <c r="G80" t="e">
        <f>IF(Table13[[#This Row],[Change]]&lt;0,TRUE,FALSE)</f>
        <v>#REF!</v>
      </c>
      <c r="H80" t="e">
        <f>Table13[[#This Row],[Increasing_Grade]]=#REF!</f>
        <v>#REF!</v>
      </c>
      <c r="I80" s="7">
        <v>333.53695242745533</v>
      </c>
      <c r="J80" s="7">
        <f>Table13[[#This Row],[Local_MinMAx_Value]]-I79</f>
        <v>-5.1995936802455844</v>
      </c>
      <c r="K80" s="7">
        <f>ABS(Table13[[#This Row],[Peak_Valley]])</f>
        <v>5.1995936802455844</v>
      </c>
      <c r="L80" s="5">
        <f>Table13[[#This Row],[Abs_Diff]]/Table13[[#This Row],[Distance_Feet]]</f>
        <v>1.4068164719279177E-2</v>
      </c>
      <c r="M80" s="5" t="b">
        <f>Table13[[#This Row],[Slope]]&gt;$R$3</f>
        <v>0</v>
      </c>
      <c r="N80" s="5" t="str">
        <f>IF(OR(Table13[[#This Row],[Slope&gt;3]]=TRUE,M81=TRUE),"TRUE","FALSE")</f>
        <v>FALSE</v>
      </c>
      <c r="O80">
        <v>-78.466943819999997</v>
      </c>
      <c r="P80">
        <v>35.660145470000003</v>
      </c>
    </row>
    <row r="81" spans="1:16" hidden="1" x14ac:dyDescent="0.2">
      <c r="A81">
        <v>961</v>
      </c>
      <c r="B81" t="s">
        <v>32</v>
      </c>
      <c r="C81">
        <f>(Table13[[#This Row],[ORIG_SEQ]]-A80)*0.1*528</f>
        <v>264</v>
      </c>
      <c r="D81" s="7">
        <v>338.43148803710938</v>
      </c>
      <c r="E81" s="7">
        <f>AVERAGE(D81:D83)</f>
        <v>337.98298136393231</v>
      </c>
      <c r="F81" t="e">
        <f>Table13[[#This Row],[Smoothing]]-#REF!</f>
        <v>#REF!</v>
      </c>
      <c r="G81" t="e">
        <f>IF(Table13[[#This Row],[Change]]&lt;0,TRUE,FALSE)</f>
        <v>#REF!</v>
      </c>
      <c r="H81" t="e">
        <f>Table13[[#This Row],[Increasing_Grade]]=#REF!</f>
        <v>#REF!</v>
      </c>
      <c r="I81" s="7">
        <v>336.38029261997769</v>
      </c>
      <c r="J81" s="7">
        <f>Table13[[#This Row],[Local_MinMAx_Value]]-I80</f>
        <v>2.843340192522362</v>
      </c>
      <c r="K81" s="7">
        <f>ABS(Table13[[#This Row],[Peak_Valley]])</f>
        <v>2.843340192522362</v>
      </c>
      <c r="L81" s="5">
        <f>Table13[[#This Row],[Abs_Diff]]/Table13[[#This Row],[Distance_Feet]]</f>
        <v>1.0770228001978644E-2</v>
      </c>
      <c r="M81" s="5" t="b">
        <f>Table13[[#This Row],[Slope]]&gt;$R$3</f>
        <v>0</v>
      </c>
      <c r="N81" s="5" t="str">
        <f>IF(OR(Table13[[#This Row],[Slope&gt;3]]=TRUE,M82=TRUE),"TRUE","FALSE")</f>
        <v>FALSE</v>
      </c>
      <c r="O81">
        <v>-78.460593610000004</v>
      </c>
      <c r="P81">
        <v>35.65504224</v>
      </c>
    </row>
    <row r="82" spans="1:16" hidden="1" x14ac:dyDescent="0.2">
      <c r="A82">
        <v>962</v>
      </c>
      <c r="B82" t="s">
        <v>32</v>
      </c>
      <c r="C82">
        <f>(Table13[[#This Row],[ORIG_SEQ]]-A81)*0.1*528</f>
        <v>52.800000000000004</v>
      </c>
      <c r="D82" s="7">
        <v>340.14614868164062</v>
      </c>
      <c r="E82" s="7">
        <f>AVERAGE(D81:D83)</f>
        <v>337.98298136393231</v>
      </c>
      <c r="F82">
        <f>Table13[[#This Row],[Smoothing]]-E81</f>
        <v>0</v>
      </c>
      <c r="G82" t="b">
        <f>IF(Table13[[#This Row],[Change]]&lt;0,TRUE,FALSE)</f>
        <v>0</v>
      </c>
      <c r="H82" t="e">
        <f>Table13[[#This Row],[Increasing_Grade]]=G81</f>
        <v>#REF!</v>
      </c>
      <c r="I82" s="7">
        <v>336.42114693777904</v>
      </c>
      <c r="J82" s="7">
        <f>Table13[[#This Row],[Local_MinMAx_Value]]-I81</f>
        <v>4.0854317801347406E-2</v>
      </c>
      <c r="K82" s="7">
        <f>ABS(Table13[[#This Row],[Peak_Valley]])</f>
        <v>4.0854317801347406E-2</v>
      </c>
      <c r="L82" s="5">
        <f>Table13[[#This Row],[Abs_Diff]]/Table13[[#This Row],[Distance_Feet]]</f>
        <v>7.7375601896491298E-4</v>
      </c>
      <c r="M82" s="5" t="b">
        <f>Table13[[#This Row],[Slope]]&gt;$R$3</f>
        <v>0</v>
      </c>
      <c r="N82" s="5" t="str">
        <f>IF(OR(Table13[[#This Row],[Slope&gt;3]]=TRUE,M83=TRUE),"TRUE","FALSE")</f>
        <v>FALSE</v>
      </c>
      <c r="O82">
        <v>-78.45932354</v>
      </c>
      <c r="P82">
        <v>35.654021579999998</v>
      </c>
    </row>
    <row r="83" spans="1:16" hidden="1" x14ac:dyDescent="0.2">
      <c r="A83">
        <v>963</v>
      </c>
      <c r="B83" t="s">
        <v>32</v>
      </c>
      <c r="C83">
        <f>(Table13[[#This Row],[ORIG_SEQ]]-A82)*0.1*528</f>
        <v>52.800000000000004</v>
      </c>
      <c r="D83" s="7">
        <v>335.37130737304688</v>
      </c>
      <c r="E83" s="7">
        <f>AVERAGE(D81:D83)</f>
        <v>337.98298136393231</v>
      </c>
      <c r="F83">
        <f>Table13[[#This Row],[Smoothing]]-E82</f>
        <v>0</v>
      </c>
      <c r="G83" t="b">
        <f>IF(Table13[[#This Row],[Change]]&lt;0,TRUE,FALSE)</f>
        <v>0</v>
      </c>
      <c r="H83" t="b">
        <f>Table13[[#This Row],[Increasing_Grade]]=G82</f>
        <v>1</v>
      </c>
      <c r="I83" s="7">
        <v>335.89950125558033</v>
      </c>
      <c r="J83" s="7">
        <f>Table13[[#This Row],[Local_MinMAx_Value]]-I82</f>
        <v>-0.52164568219870944</v>
      </c>
      <c r="K83" s="7">
        <f>ABS(Table13[[#This Row],[Peak_Valley]])</f>
        <v>0.52164568219870944</v>
      </c>
      <c r="L83" s="5">
        <f>Table13[[#This Row],[Abs_Diff]]/Table13[[#This Row],[Distance_Feet]]</f>
        <v>9.879653071945254E-3</v>
      </c>
      <c r="M83" s="5" t="b">
        <f>Table13[[#This Row],[Slope]]&gt;$R$3</f>
        <v>0</v>
      </c>
      <c r="N83" s="5" t="str">
        <f>IF(OR(Table13[[#This Row],[Slope&gt;3]]=TRUE,M84=TRUE),"TRUE","FALSE")</f>
        <v>FALSE</v>
      </c>
      <c r="O83">
        <v>-78.458066259999995</v>
      </c>
      <c r="P83">
        <v>35.652990520000003</v>
      </c>
    </row>
    <row r="84" spans="1:16" hidden="1" x14ac:dyDescent="0.2">
      <c r="A84">
        <v>974</v>
      </c>
      <c r="B84" t="s">
        <v>32</v>
      </c>
      <c r="C84">
        <f>(Table13[[#This Row],[ORIG_SEQ]]-A83)*0.1*528</f>
        <v>580.80000000000007</v>
      </c>
      <c r="D84" s="7">
        <v>323.41647338867188</v>
      </c>
      <c r="E84" s="7">
        <f>AVERAGE(D84:D84)</f>
        <v>323.41647338867188</v>
      </c>
      <c r="F84" t="e">
        <f>Table13[[#This Row],[Smoothing]]-#REF!</f>
        <v>#REF!</v>
      </c>
      <c r="G84" t="e">
        <f>IF(Table13[[#This Row],[Change]]&lt;0,TRUE,FALSE)</f>
        <v>#REF!</v>
      </c>
      <c r="H84" t="e">
        <f>Table13[[#This Row],[Increasing_Grade]]=#REF!</f>
        <v>#REF!</v>
      </c>
      <c r="I84" s="7">
        <v>323.2034912109375</v>
      </c>
      <c r="J84" s="7">
        <f>Table13[[#This Row],[Local_MinMAx_Value]]-I83</f>
        <v>-12.696010044642833</v>
      </c>
      <c r="K84" s="7">
        <f>ABS(Table13[[#This Row],[Peak_Valley]])</f>
        <v>12.696010044642833</v>
      </c>
      <c r="L84" s="5">
        <f>Table13[[#This Row],[Abs_Diff]]/Table13[[#This Row],[Distance_Feet]]</f>
        <v>2.1859521426726636E-2</v>
      </c>
      <c r="M84" s="5" t="b">
        <f>Table13[[#This Row],[Slope]]&gt;$R$3</f>
        <v>0</v>
      </c>
      <c r="N84" s="5" t="str">
        <f>IF(OR(Table13[[#This Row],[Slope&gt;3]]=TRUE,M85=TRUE),"TRUE","FALSE")</f>
        <v>FALSE</v>
      </c>
      <c r="O84">
        <v>-78.447153979999996</v>
      </c>
      <c r="P84">
        <v>35.640078410000001</v>
      </c>
    </row>
    <row r="85" spans="1:16" x14ac:dyDescent="0.2">
      <c r="A85">
        <v>978</v>
      </c>
      <c r="B85" t="s">
        <v>32</v>
      </c>
      <c r="C85">
        <f>(Table13[[#This Row],[ORIG_SEQ]]-A84)*0.1*528</f>
        <v>211.20000000000002</v>
      </c>
      <c r="D85" s="7">
        <v>327.88177490234381</v>
      </c>
      <c r="E85" s="7">
        <f>AVERAGE(D85:D85)</f>
        <v>327.88177490234381</v>
      </c>
      <c r="F85" t="e">
        <f>Table13[[#This Row],[Smoothing]]-#REF!</f>
        <v>#REF!</v>
      </c>
      <c r="G85" t="e">
        <f>IF(Table13[[#This Row],[Change]]&lt;0,TRUE,FALSE)</f>
        <v>#REF!</v>
      </c>
      <c r="H85" t="e">
        <f>Table13[[#This Row],[Increasing_Grade]]=#REF!</f>
        <v>#REF!</v>
      </c>
      <c r="I85" s="7">
        <v>325.04913330078125</v>
      </c>
      <c r="J85" s="7">
        <f>Table13[[#This Row],[Local_MinMAx_Value]]-I84</f>
        <v>1.84564208984375</v>
      </c>
      <c r="K85" s="7">
        <f>ABS(Table13[[#This Row],[Peak_Valley]])</f>
        <v>1.84564208984375</v>
      </c>
      <c r="L85" s="5">
        <f>Table13[[#This Row],[Abs_Diff]]/Table13[[#This Row],[Distance_Feet]]</f>
        <v>8.7388356526692697E-3</v>
      </c>
      <c r="M85" s="5" t="b">
        <f>Table13[[#This Row],[Slope]]&gt;$R$3</f>
        <v>0</v>
      </c>
      <c r="N85" s="5" t="str">
        <f>IF(OR(Table13[[#This Row],[Slope&gt;3]]=TRUE,M86=TRUE),"TRUE","FALSE")</f>
        <v>TRUE</v>
      </c>
      <c r="O85">
        <v>-78.441462389999998</v>
      </c>
      <c r="P85">
        <v>35.636567829999997</v>
      </c>
    </row>
    <row r="86" spans="1:16" x14ac:dyDescent="0.2">
      <c r="A86">
        <v>987</v>
      </c>
      <c r="B86" t="s">
        <v>32</v>
      </c>
      <c r="C86">
        <f>(Table13[[#This Row],[ORIG_SEQ]]-A85)*0.1*528</f>
        <v>475.2</v>
      </c>
      <c r="D86" s="7">
        <v>309.15286254882812</v>
      </c>
      <c r="E86" s="7">
        <f>AVERAGE(D86:D88)</f>
        <v>311.71750895182294</v>
      </c>
      <c r="F86" t="e">
        <f>Table13[[#This Row],[Smoothing]]-#REF!</f>
        <v>#REF!</v>
      </c>
      <c r="G86" t="e">
        <f>IF(Table13[[#This Row],[Change]]&lt;0,TRUE,FALSE)</f>
        <v>#REF!</v>
      </c>
      <c r="H86" t="e">
        <f>Table13[[#This Row],[Increasing_Grade]]=#REF!</f>
        <v>#REF!</v>
      </c>
      <c r="I86" s="7">
        <v>310.49908883231029</v>
      </c>
      <c r="J86" s="7">
        <f>Table13[[#This Row],[Local_MinMAx_Value]]-I85</f>
        <v>-14.550044468470958</v>
      </c>
      <c r="K86" s="7">
        <f>ABS(Table13[[#This Row],[Peak_Valley]])</f>
        <v>14.550044468470958</v>
      </c>
      <c r="L86" s="5">
        <f>Table13[[#This Row],[Abs_Diff]]/Table13[[#This Row],[Distance_Feet]]</f>
        <v>3.0618780447119021E-2</v>
      </c>
      <c r="M86" s="5" t="b">
        <f>Table13[[#This Row],[Slope]]&gt;$R$3</f>
        <v>1</v>
      </c>
      <c r="N86" s="5" t="str">
        <f>IF(OR(Table13[[#This Row],[Slope&gt;3]]=TRUE,M87=TRUE),"TRUE","FALSE")</f>
        <v>TRUE</v>
      </c>
      <c r="O86">
        <v>-78.428683719999995</v>
      </c>
      <c r="P86">
        <v>35.628638819999999</v>
      </c>
    </row>
    <row r="87" spans="1:16" hidden="1" x14ac:dyDescent="0.2">
      <c r="A87">
        <v>988</v>
      </c>
      <c r="B87" t="s">
        <v>32</v>
      </c>
      <c r="C87">
        <f>(Table13[[#This Row],[ORIG_SEQ]]-A86)*0.1*528</f>
        <v>52.800000000000004</v>
      </c>
      <c r="D87" s="7">
        <v>311.53985595703119</v>
      </c>
      <c r="E87" s="7">
        <f>AVERAGE(D86:D89)</f>
        <v>311.44438171386719</v>
      </c>
      <c r="F87">
        <f>Table13[[#This Row],[Smoothing]]-E86</f>
        <v>-0.27312723795574811</v>
      </c>
      <c r="G87" t="b">
        <f>IF(Table13[[#This Row],[Change]]&lt;0,TRUE,FALSE)</f>
        <v>1</v>
      </c>
      <c r="H87" t="e">
        <f>Table13[[#This Row],[Increasing_Grade]]=G86</f>
        <v>#REF!</v>
      </c>
      <c r="I87" s="7">
        <v>310.49450247628346</v>
      </c>
      <c r="J87" s="7">
        <f>Table13[[#This Row],[Local_MinMAx_Value]]-I86</f>
        <v>-4.5863560268344372E-3</v>
      </c>
      <c r="K87" s="7">
        <f>ABS(Table13[[#This Row],[Peak_Valley]])</f>
        <v>4.5863560268344372E-3</v>
      </c>
      <c r="L87" s="5">
        <f>Table13[[#This Row],[Abs_Diff]]/Table13[[#This Row],[Distance_Feet]]</f>
        <v>8.6862803538530998E-5</v>
      </c>
      <c r="M87" s="5" t="b">
        <f>Table13[[#This Row],[Slope]]&gt;$R$3</f>
        <v>0</v>
      </c>
      <c r="N87" s="5" t="str">
        <f>IF(OR(Table13[[#This Row],[Slope&gt;3]]=TRUE,M88=TRUE),"TRUE","FALSE")</f>
        <v>FALSE</v>
      </c>
      <c r="O87">
        <v>-78.427263730000007</v>
      </c>
      <c r="P87">
        <v>35.627757920000001</v>
      </c>
    </row>
    <row r="88" spans="1:16" hidden="1" x14ac:dyDescent="0.2">
      <c r="A88">
        <v>989</v>
      </c>
      <c r="B88" t="s">
        <v>32</v>
      </c>
      <c r="C88">
        <f>(Table13[[#This Row],[ORIG_SEQ]]-A87)*0.1*528</f>
        <v>52.800000000000004</v>
      </c>
      <c r="D88" s="7">
        <v>314.45980834960938</v>
      </c>
      <c r="E88" s="7">
        <f>AVERAGE(D86:D89)</f>
        <v>311.44438171386719</v>
      </c>
      <c r="F88">
        <f>Table13[[#This Row],[Smoothing]]-E87</f>
        <v>0</v>
      </c>
      <c r="G88" t="b">
        <f>IF(Table13[[#This Row],[Change]]&lt;0,TRUE,FALSE)</f>
        <v>0</v>
      </c>
      <c r="H88" t="b">
        <f>Table13[[#This Row],[Increasing_Grade]]=G87</f>
        <v>0</v>
      </c>
      <c r="I88" s="7">
        <v>310.65228271484375</v>
      </c>
      <c r="J88" s="7">
        <f>Table13[[#This Row],[Local_MinMAx_Value]]-I87</f>
        <v>0.15778023856029222</v>
      </c>
      <c r="K88" s="7">
        <f>ABS(Table13[[#This Row],[Peak_Valley]])</f>
        <v>0.15778023856029222</v>
      </c>
      <c r="L88" s="5">
        <f>Table13[[#This Row],[Abs_Diff]]/Table13[[#This Row],[Distance_Feet]]</f>
        <v>2.988262093944928E-3</v>
      </c>
      <c r="M88" s="5" t="b">
        <f>Table13[[#This Row],[Slope]]&gt;$R$3</f>
        <v>0</v>
      </c>
      <c r="N88" s="5" t="str">
        <f>IF(OR(Table13[[#This Row],[Slope&gt;3]]=TRUE,M89=TRUE),"TRUE","FALSE")</f>
        <v>FALSE</v>
      </c>
      <c r="O88">
        <v>-78.425843709999995</v>
      </c>
      <c r="P88">
        <v>35.626877030000003</v>
      </c>
    </row>
    <row r="89" spans="1:16" x14ac:dyDescent="0.2">
      <c r="A89">
        <v>991</v>
      </c>
      <c r="B89" t="s">
        <v>32</v>
      </c>
      <c r="C89">
        <f>(Table13[[#This Row],[ORIG_SEQ]]-A88)*0.1*528</f>
        <v>105.60000000000001</v>
      </c>
      <c r="D89" s="7">
        <v>310.625</v>
      </c>
      <c r="E89" s="7">
        <f>AVERAGE(D87:D89)</f>
        <v>312.20822143554688</v>
      </c>
      <c r="F89" t="e">
        <f>Table13[[#This Row],[Smoothing]]-#REF!</f>
        <v>#REF!</v>
      </c>
      <c r="G89" t="e">
        <f>IF(Table13[[#This Row],[Change]]&lt;0,TRUE,FALSE)</f>
        <v>#REF!</v>
      </c>
      <c r="H89" t="e">
        <f>Table13[[#This Row],[Increasing_Grade]]=#REF!</f>
        <v>#REF!</v>
      </c>
      <c r="I89" s="7">
        <v>309.71198381696428</v>
      </c>
      <c r="J89" s="7">
        <f>Table13[[#This Row],[Local_MinMAx_Value]]-I88</f>
        <v>-0.94029889787947241</v>
      </c>
      <c r="K89" s="7">
        <f>ABS(Table13[[#This Row],[Peak_Valley]])</f>
        <v>0.94029889787947241</v>
      </c>
      <c r="L89" s="5">
        <f>Table13[[#This Row],[Abs_Diff]]/Table13[[#This Row],[Distance_Feet]]</f>
        <v>8.9043456238586394E-3</v>
      </c>
      <c r="M89" s="5" t="b">
        <f>Table13[[#This Row],[Slope]]&gt;$R$3</f>
        <v>0</v>
      </c>
      <c r="N89" s="5" t="str">
        <f>IF(OR(Table13[[#This Row],[Slope&gt;3]]=TRUE,M90=TRUE),"TRUE","FALSE")</f>
        <v>TRUE</v>
      </c>
      <c r="O89">
        <v>-78.423003690000002</v>
      </c>
      <c r="P89">
        <v>35.625115219999998</v>
      </c>
    </row>
    <row r="90" spans="1:16" x14ac:dyDescent="0.2">
      <c r="A90">
        <v>1000</v>
      </c>
      <c r="B90" t="s">
        <v>32</v>
      </c>
      <c r="C90">
        <f>(Table13[[#This Row],[ORIG_SEQ]]-A89)*0.1*528</f>
        <v>475.2</v>
      </c>
      <c r="D90" s="7">
        <v>292.20980834960938</v>
      </c>
      <c r="E90" s="7">
        <f>AVERAGE(D90:D90)</f>
        <v>292.20980834960938</v>
      </c>
      <c r="F90" t="e">
        <f>Table13[[#This Row],[Smoothing]]-#REF!</f>
        <v>#REF!</v>
      </c>
      <c r="G90" t="e">
        <f>IF(Table13[[#This Row],[Change]]&lt;0,TRUE,FALSE)</f>
        <v>#REF!</v>
      </c>
      <c r="H90" t="e">
        <f>Table13[[#This Row],[Increasing_Grade]]=#REF!</f>
        <v>#REF!</v>
      </c>
      <c r="I90" s="7">
        <v>290.89972795758928</v>
      </c>
      <c r="J90" s="7">
        <f>Table13[[#This Row],[Local_MinMAx_Value]]-I89</f>
        <v>-18.812255859375</v>
      </c>
      <c r="K90" s="7">
        <f>ABS(Table13[[#This Row],[Peak_Valley]])</f>
        <v>18.812255859375</v>
      </c>
      <c r="L90" s="5">
        <f>Table13[[#This Row],[Abs_Diff]]/Table13[[#This Row],[Distance_Feet]]</f>
        <v>3.9588080512152776E-2</v>
      </c>
      <c r="M90" s="5" t="b">
        <f>Table13[[#This Row],[Slope]]&gt;$R$3</f>
        <v>1</v>
      </c>
      <c r="N90" s="5" t="str">
        <f>IF(OR(Table13[[#This Row],[Slope&gt;3]]=TRUE,M91=TRUE),"TRUE","FALSE")</f>
        <v>TRUE</v>
      </c>
      <c r="O90">
        <v>-78.410217009999997</v>
      </c>
      <c r="P90">
        <v>35.6171936</v>
      </c>
    </row>
    <row r="91" spans="1:16" x14ac:dyDescent="0.2">
      <c r="A91">
        <v>1004</v>
      </c>
      <c r="B91" t="s">
        <v>32</v>
      </c>
      <c r="C91">
        <f>(Table13[[#This Row],[ORIG_SEQ]]-A90)*0.1*528</f>
        <v>211.20000000000002</v>
      </c>
      <c r="D91" s="7">
        <v>293.1722412109375</v>
      </c>
      <c r="E91" s="7">
        <f>AVERAGE(D91:D91)</f>
        <v>293.1722412109375</v>
      </c>
      <c r="F91" t="e">
        <f>Table13[[#This Row],[Smoothing]]-#REF!</f>
        <v>#REF!</v>
      </c>
      <c r="G91" t="e">
        <f>IF(Table13[[#This Row],[Change]]&lt;0,TRUE,FALSE)</f>
        <v>#REF!</v>
      </c>
      <c r="H91" t="e">
        <f>Table13[[#This Row],[Increasing_Grade]]=#REF!</f>
        <v>#REF!</v>
      </c>
      <c r="I91" s="7">
        <v>292.50795200892856</v>
      </c>
      <c r="J91" s="7">
        <f>Table13[[#This Row],[Local_MinMAx_Value]]-I90</f>
        <v>1.6082240513392776</v>
      </c>
      <c r="K91" s="7">
        <f>ABS(Table13[[#This Row],[Peak_Valley]])</f>
        <v>1.6082240513392776</v>
      </c>
      <c r="L91" s="5">
        <f>Table13[[#This Row],[Abs_Diff]]/Table13[[#This Row],[Distance_Feet]]</f>
        <v>7.61469721278067E-3</v>
      </c>
      <c r="M91" s="5" t="b">
        <f>Table13[[#This Row],[Slope]]&gt;$R$3</f>
        <v>0</v>
      </c>
      <c r="N91" s="5" t="str">
        <f>IF(OR(Table13[[#This Row],[Slope&gt;3]]=TRUE,M92=TRUE),"TRUE","FALSE")</f>
        <v>TRUE</v>
      </c>
      <c r="O91">
        <v>-78.404585679999997</v>
      </c>
      <c r="P91">
        <v>35.613625900000002</v>
      </c>
    </row>
    <row r="92" spans="1:16" x14ac:dyDescent="0.2">
      <c r="A92">
        <v>1031</v>
      </c>
      <c r="B92" t="s">
        <v>32</v>
      </c>
      <c r="C92">
        <f>(Table13[[#This Row],[ORIG_SEQ]]-A91)*0.1*528</f>
        <v>1425.6000000000001</v>
      </c>
      <c r="D92" s="7">
        <v>242.29219055175781</v>
      </c>
      <c r="E92" s="7">
        <f>AVERAGE(D92:D93)</f>
        <v>241.75495147705081</v>
      </c>
      <c r="F92" t="e">
        <f>Table13[[#This Row],[Smoothing]]-#REF!</f>
        <v>#REF!</v>
      </c>
      <c r="G92" t="e">
        <f>IF(Table13[[#This Row],[Change]]&lt;0,TRUE,FALSE)</f>
        <v>#REF!</v>
      </c>
      <c r="H92" t="e">
        <f>Table13[[#This Row],[Increasing_Grade]]=#REF!</f>
        <v>#REF!</v>
      </c>
      <c r="I92" s="7">
        <v>240.05403137207031</v>
      </c>
      <c r="J92" s="7">
        <f>Table13[[#This Row],[Local_MinMAx_Value]]-I91</f>
        <v>-52.453920636858243</v>
      </c>
      <c r="K92" s="7">
        <f>ABS(Table13[[#This Row],[Peak_Valley]])</f>
        <v>52.453920636858243</v>
      </c>
      <c r="L92" s="5">
        <f>Table13[[#This Row],[Abs_Diff]]/Table13[[#This Row],[Distance_Feet]]</f>
        <v>3.679427654100606E-2</v>
      </c>
      <c r="M92" s="5" t="b">
        <f>Table13[[#This Row],[Slope]]&gt;$R$3</f>
        <v>1</v>
      </c>
      <c r="N92" s="5" t="str">
        <f>IF(OR(Table13[[#This Row],[Slope&gt;3]]=TRUE,M93=TRUE),"TRUE","FALSE")</f>
        <v>TRUE</v>
      </c>
      <c r="O92">
        <v>-78.366138129999996</v>
      </c>
      <c r="P92">
        <v>35.589951050000003</v>
      </c>
    </row>
    <row r="93" spans="1:16" x14ac:dyDescent="0.2">
      <c r="A93">
        <v>1032</v>
      </c>
      <c r="B93" t="s">
        <v>32</v>
      </c>
      <c r="C93">
        <f>(Table13[[#This Row],[ORIG_SEQ]]-A92)*0.1*528</f>
        <v>52.800000000000004</v>
      </c>
      <c r="D93" s="7">
        <v>241.21771240234381</v>
      </c>
      <c r="E93" s="7">
        <f>AVERAGE(D92:D93)</f>
        <v>241.75495147705081</v>
      </c>
      <c r="F93">
        <f>Table13[[#This Row],[Smoothing]]-E92</f>
        <v>0</v>
      </c>
      <c r="G93" t="b">
        <f>IF(Table13[[#This Row],[Change]]&lt;0,TRUE,FALSE)</f>
        <v>0</v>
      </c>
      <c r="H93" t="e">
        <f>Table13[[#This Row],[Increasing_Grade]]=G92</f>
        <v>#REF!</v>
      </c>
      <c r="I93" s="7">
        <v>239.78889465332031</v>
      </c>
      <c r="J93" s="7">
        <f>Table13[[#This Row],[Local_MinMAx_Value]]-I92</f>
        <v>-0.26513671875</v>
      </c>
      <c r="K93" s="7">
        <f>ABS(Table13[[#This Row],[Peak_Valley]])</f>
        <v>0.26513671875</v>
      </c>
      <c r="L93" s="5">
        <f>Table13[[#This Row],[Abs_Diff]]/Table13[[#This Row],[Distance_Feet]]</f>
        <v>5.0215287642045451E-3</v>
      </c>
      <c r="M93" s="5" t="b">
        <f>Table13[[#This Row],[Slope]]&gt;$R$3</f>
        <v>0</v>
      </c>
      <c r="N93" s="5" t="str">
        <f>IF(OR(Table13[[#This Row],[Slope&gt;3]]=TRUE,M94=TRUE),"TRUE","FALSE")</f>
        <v>TRUE</v>
      </c>
      <c r="O93">
        <v>-78.364715469999993</v>
      </c>
      <c r="P93">
        <v>35.589072569999999</v>
      </c>
    </row>
    <row r="94" spans="1:16" x14ac:dyDescent="0.2">
      <c r="A94">
        <v>1067</v>
      </c>
      <c r="B94" t="s">
        <v>32</v>
      </c>
      <c r="C94">
        <f>(Table13[[#This Row],[ORIG_SEQ]]-A93)*0.1*528</f>
        <v>1848</v>
      </c>
      <c r="D94" s="7">
        <v>138.85475158691409</v>
      </c>
      <c r="E94" s="7">
        <f>AVERAGE(D94:D94)</f>
        <v>138.85475158691409</v>
      </c>
      <c r="F94" t="e">
        <f>Table13[[#This Row],[Smoothing]]-#REF!</f>
        <v>#REF!</v>
      </c>
      <c r="G94" t="e">
        <f>IF(Table13[[#This Row],[Change]]&lt;0,TRUE,FALSE)</f>
        <v>#REF!</v>
      </c>
      <c r="H94" t="e">
        <f>Table13[[#This Row],[Increasing_Grade]]=#REF!</f>
        <v>#REF!</v>
      </c>
      <c r="I94" s="7">
        <v>141.08917236328128</v>
      </c>
      <c r="J94" s="7">
        <f>Table13[[#This Row],[Local_MinMAx_Value]]-I93</f>
        <v>-98.699722290039034</v>
      </c>
      <c r="K94" s="7">
        <f>ABS(Table13[[#This Row],[Peak_Valley]])</f>
        <v>98.699722290039034</v>
      </c>
      <c r="L94" s="5">
        <f>Table13[[#This Row],[Abs_Diff]]/Table13[[#This Row],[Distance_Feet]]</f>
        <v>5.3408940633138002E-2</v>
      </c>
      <c r="M94" s="5" t="b">
        <f>Table13[[#This Row],[Slope]]&gt;$R$3</f>
        <v>1</v>
      </c>
      <c r="N94" s="5" t="str">
        <f>IF(OR(Table13[[#This Row],[Slope&gt;3]]=TRUE,M95=TRUE),"TRUE","FALSE")</f>
        <v>TRUE</v>
      </c>
      <c r="O94">
        <v>-78.319743799999998</v>
      </c>
      <c r="P94">
        <v>35.55542294</v>
      </c>
    </row>
    <row r="95" spans="1:16" hidden="1" x14ac:dyDescent="0.2">
      <c r="A95">
        <v>1093</v>
      </c>
      <c r="B95" t="s">
        <v>32</v>
      </c>
      <c r="C95">
        <f>(Table13[[#This Row],[ORIG_SEQ]]-A94)*0.1*528</f>
        <v>1372.8</v>
      </c>
      <c r="D95" s="7">
        <v>176.67936706542969</v>
      </c>
      <c r="E95" s="7">
        <f>AVERAGE(D95:D95)</f>
        <v>176.67936706542969</v>
      </c>
      <c r="F95" t="e">
        <f>Table13[[#This Row],[Smoothing]]-#REF!</f>
        <v>#REF!</v>
      </c>
      <c r="G95" t="e">
        <f>IF(Table13[[#This Row],[Change]]&lt;0,TRUE,FALSE)</f>
        <v>#REF!</v>
      </c>
      <c r="H95" t="e">
        <f>Table13[[#This Row],[Increasing_Grade]]=#REF!</f>
        <v>#REF!</v>
      </c>
      <c r="I95" s="7">
        <v>176.59246172223772</v>
      </c>
      <c r="J95" s="7">
        <f>Table13[[#This Row],[Local_MinMAx_Value]]-I94</f>
        <v>35.503289358956437</v>
      </c>
      <c r="K95" s="7">
        <f>ABS(Table13[[#This Row],[Peak_Valley]])</f>
        <v>35.503289358956437</v>
      </c>
      <c r="L95" s="5">
        <f>Table13[[#This Row],[Abs_Diff]]/Table13[[#This Row],[Distance_Feet]]</f>
        <v>2.5861953204368033E-2</v>
      </c>
      <c r="M95" s="5" t="b">
        <f>Table13[[#This Row],[Slope]]&gt;$R$3</f>
        <v>0</v>
      </c>
      <c r="N95" s="5" t="str">
        <f>IF(OR(Table13[[#This Row],[Slope&gt;3]]=TRUE,M96=TRUE),"TRUE","FALSE")</f>
        <v>FALSE</v>
      </c>
      <c r="O95">
        <v>-78.282049650000005</v>
      </c>
      <c r="P95">
        <v>35.533568099999997</v>
      </c>
    </row>
    <row r="99" spans="7:17" x14ac:dyDescent="0.2">
      <c r="I99" s="7">
        <f>AVERAGE(I2:I95)</f>
        <v>496.69023296970715</v>
      </c>
      <c r="J99" s="7">
        <f t="shared" ref="J99:K99" si="0">AVERAGE(J2:J95)</f>
        <v>-6.8233181064213104</v>
      </c>
      <c r="K99" s="7">
        <f t="shared" si="0"/>
        <v>28.602512646746892</v>
      </c>
      <c r="L99" s="5">
        <f t="shared" ref="L99" si="1">AVERAGE(L2:L95)</f>
        <v>2.9506996944617267E-2</v>
      </c>
      <c r="M99" s="5"/>
      <c r="N99" s="5"/>
      <c r="O99" t="s">
        <v>13</v>
      </c>
    </row>
    <row r="100" spans="7:17" x14ac:dyDescent="0.2">
      <c r="G100" t="s">
        <v>13</v>
      </c>
      <c r="I100" s="7"/>
      <c r="J100" s="7"/>
      <c r="K100" s="7"/>
      <c r="L100" s="5"/>
      <c r="M100" s="5"/>
      <c r="N100" s="5"/>
    </row>
    <row r="101" spans="7:17" x14ac:dyDescent="0.2">
      <c r="I101" s="7">
        <f>MIN(I2:I95)</f>
        <v>141.08917236328128</v>
      </c>
      <c r="J101" s="7">
        <f t="shared" ref="J101:K101" si="2">MIN(J2:J95)</f>
        <v>-240.8787841796875</v>
      </c>
      <c r="K101" s="7">
        <f t="shared" si="2"/>
        <v>4.5863560268344372E-3</v>
      </c>
      <c r="L101" s="5">
        <f t="shared" ref="L101" si="3">MIN(L2:L95)</f>
        <v>8.6862803538530998E-5</v>
      </c>
      <c r="M101" s="5"/>
      <c r="N101" s="5"/>
      <c r="O101" t="s">
        <v>11</v>
      </c>
    </row>
    <row r="102" spans="7:17" x14ac:dyDescent="0.2">
      <c r="G102" t="s">
        <v>11</v>
      </c>
      <c r="I102" s="8">
        <f>_xlfn.QUARTILE.INC(I2:I95,1)</f>
        <v>358.97607421875</v>
      </c>
      <c r="J102" s="8">
        <f t="shared" ref="J102:K102" si="4">_xlfn.QUARTILE.INC(J2:J95,1)</f>
        <v>-18.812255859375</v>
      </c>
      <c r="K102" s="8">
        <f t="shared" si="4"/>
        <v>1.6082240513392776</v>
      </c>
      <c r="L102" s="6">
        <f t="shared" ref="L102" si="5">_xlfn.QUARTILE.INC(L2:L95,1)</f>
        <v>8.2087207150151956E-3</v>
      </c>
      <c r="M102" s="6"/>
      <c r="N102" s="6"/>
      <c r="O102" t="s">
        <v>14</v>
      </c>
    </row>
    <row r="103" spans="7:17" x14ac:dyDescent="0.2">
      <c r="G103" t="s">
        <v>14</v>
      </c>
      <c r="I103" s="7">
        <f>MEDIAN(I2:I95)</f>
        <v>438.08318873814176</v>
      </c>
      <c r="J103" s="7">
        <f t="shared" ref="J103:K103" si="6">MEDIAN(J2:J95)</f>
        <v>-0.25322614397327925</v>
      </c>
      <c r="K103" s="7">
        <f t="shared" si="6"/>
        <v>13.012015206473222</v>
      </c>
      <c r="L103" s="5">
        <f t="shared" ref="L103" si="7">MEDIAN(L2:L95)</f>
        <v>2.5861953204368033E-2</v>
      </c>
      <c r="M103" s="5"/>
      <c r="N103" s="5"/>
      <c r="O103" t="s">
        <v>12</v>
      </c>
    </row>
    <row r="104" spans="7:17" x14ac:dyDescent="0.2">
      <c r="G104" t="s">
        <v>12</v>
      </c>
      <c r="I104" s="8">
        <f>_xlfn.QUARTILE.INC(I2:I95,3)</f>
        <v>687.26898411342074</v>
      </c>
      <c r="J104" s="8">
        <f t="shared" ref="J104:K104" si="8">_xlfn.QUARTILE.INC(J2:J95,3)</f>
        <v>3.3627842494419156</v>
      </c>
      <c r="K104" s="8">
        <f t="shared" si="8"/>
        <v>37.144156319754416</v>
      </c>
      <c r="L104" s="6">
        <f t="shared" ref="L104" si="9">_xlfn.QUARTILE.INC(L2:L95,3)</f>
        <v>4.2622951671205493E-2</v>
      </c>
      <c r="M104" s="6"/>
      <c r="N104" s="6"/>
      <c r="O104" t="s">
        <v>15</v>
      </c>
    </row>
    <row r="105" spans="7:17" x14ac:dyDescent="0.2">
      <c r="G105" t="s">
        <v>15</v>
      </c>
      <c r="I105" s="7">
        <f>MAX(I2:I95)</f>
        <v>811.37449428013394</v>
      </c>
      <c r="J105" s="7">
        <f t="shared" ref="J105:K105" si="10">MAX(J2:J95)</f>
        <v>193.6082545689174</v>
      </c>
      <c r="K105" s="7">
        <f t="shared" si="10"/>
        <v>240.8787841796875</v>
      </c>
      <c r="L105" s="5">
        <f t="shared" ref="L105" si="11">MAX(L2:L95)</f>
        <v>8.4483299726321362E-2</v>
      </c>
      <c r="M105" s="5"/>
      <c r="N105" s="5"/>
      <c r="O105" t="s">
        <v>10</v>
      </c>
      <c r="Q105" s="7"/>
    </row>
    <row r="106" spans="7:17" x14ac:dyDescent="0.2">
      <c r="G106" t="s">
        <v>10</v>
      </c>
      <c r="I106" s="4"/>
    </row>
  </sheetData>
  <phoneticPr fontId="3" type="noConversion"/>
  <conditionalFormatting sqref="G2:N95">
    <cfRule type="cellIs" dxfId="5" priority="5" operator="equal">
      <formula>TRUE</formula>
    </cfRule>
  </conditionalFormatting>
  <conditionalFormatting sqref="N2">
    <cfRule type="cellIs" dxfId="4" priority="4" operator="equal">
      <formula>TRUE</formula>
    </cfRule>
  </conditionalFormatting>
  <conditionalFormatting sqref="N1:N1048576">
    <cfRule type="containsText" dxfId="3" priority="1" operator="containsText" text="TRUE">
      <formula>NOT(ISERROR(SEARCH("TRUE",N1)))</formula>
    </cfRule>
    <cfRule type="cellIs" dxfId="2" priority="2" operator="equal">
      <formula>$N$2</formula>
    </cfRule>
    <cfRule type="cellIs" dxfId="1" priority="3" operator="equal">
      <formula>TRUE</formula>
    </cfRule>
  </conditionalFormatting>
  <pageMargins left="0.75" right="0.75" top="1" bottom="1" header="0.5" footer="0.5"/>
  <pageSetup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12"/>
  <sheetViews>
    <sheetView topLeftCell="J1" zoomScale="250" zoomScaleNormal="250" workbookViewId="0">
      <selection activeCell="F355" sqref="F355"/>
    </sheetView>
  </sheetViews>
  <sheetFormatPr baseColWidth="10" defaultColWidth="8.83203125" defaultRowHeight="15" x14ac:dyDescent="0.2"/>
  <cols>
    <col min="1" max="2" width="12.1640625" customWidth="1"/>
    <col min="3" max="3" width="12.83203125" customWidth="1"/>
    <col min="4" max="4" width="13" customWidth="1"/>
    <col min="5" max="7" width="15.6640625" customWidth="1"/>
    <col min="8" max="8" width="21.6640625" bestFit="1" customWidth="1"/>
    <col min="9" max="12" width="21.6640625" customWidth="1"/>
    <col min="13" max="13" width="16" customWidth="1"/>
    <col min="14" max="14" width="16.1640625" customWidth="1"/>
  </cols>
  <sheetData>
    <row r="1" spans="1:14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1" t="s">
        <v>20</v>
      </c>
      <c r="H1" s="1" t="s">
        <v>9</v>
      </c>
      <c r="I1" s="1" t="s">
        <v>16</v>
      </c>
      <c r="J1" s="1" t="s">
        <v>21</v>
      </c>
      <c r="K1" s="1" t="s">
        <v>17</v>
      </c>
      <c r="L1" s="1" t="s">
        <v>8</v>
      </c>
      <c r="M1" s="1" t="s">
        <v>5</v>
      </c>
      <c r="N1" s="1" t="s">
        <v>6</v>
      </c>
    </row>
    <row r="2" spans="1:14" x14ac:dyDescent="0.2">
      <c r="A2">
        <v>673</v>
      </c>
      <c r="B2">
        <v>1</v>
      </c>
      <c r="C2">
        <v>0</v>
      </c>
      <c r="D2">
        <v>1</v>
      </c>
      <c r="E2">
        <v>839.02471923828125</v>
      </c>
      <c r="F2">
        <f t="shared" ref="F2:F3" si="0">AVERAGE(E1:E5)</f>
        <v>836.92070007324219</v>
      </c>
      <c r="G2" t="s">
        <v>7</v>
      </c>
      <c r="H2" t="s">
        <v>7</v>
      </c>
      <c r="I2" t="s">
        <v>7</v>
      </c>
      <c r="J2" t="b">
        <v>0</v>
      </c>
      <c r="L2" t="e">
        <f>Table1[[#This Row],[Change]]/528</f>
        <v>#VALUE!</v>
      </c>
      <c r="M2">
        <v>-79.790767709999997</v>
      </c>
      <c r="N2">
        <v>36.067638639999998</v>
      </c>
    </row>
    <row r="3" spans="1:14" x14ac:dyDescent="0.2">
      <c r="A3">
        <v>674</v>
      </c>
      <c r="B3">
        <v>1</v>
      </c>
      <c r="C3">
        <v>198.8520313163817</v>
      </c>
      <c r="D3">
        <v>2</v>
      </c>
      <c r="E3">
        <v>836.29254150390625</v>
      </c>
      <c r="F3">
        <f t="shared" si="0"/>
        <v>832.07416992187495</v>
      </c>
      <c r="G3">
        <f>Table1[[#This Row],[Smoothing]]-F2</f>
        <v>-4.846530151367233</v>
      </c>
      <c r="H3" t="b">
        <f>IF(Table1[[#This Row],[Change]]&lt;0,TRUE,FALSE)</f>
        <v>1</v>
      </c>
      <c r="I3" t="s">
        <v>7</v>
      </c>
      <c r="J3" t="b">
        <v>0</v>
      </c>
      <c r="L3" s="2">
        <f>Table1[[#This Row],[Change]]/528</f>
        <v>-9.1790343775894571E-3</v>
      </c>
      <c r="M3">
        <v>-79.7890874</v>
      </c>
      <c r="N3">
        <v>36.068125330000001</v>
      </c>
    </row>
    <row r="4" spans="1:14" x14ac:dyDescent="0.2">
      <c r="A4">
        <v>675</v>
      </c>
      <c r="B4">
        <v>1</v>
      </c>
      <c r="C4">
        <v>397.70406263108771</v>
      </c>
      <c r="D4">
        <v>3</v>
      </c>
      <c r="E4">
        <v>835.7904052734375</v>
      </c>
      <c r="F4">
        <f>AVERAGE(E2:E7)</f>
        <v>831.43193562825525</v>
      </c>
      <c r="G4">
        <f>Table1[[#This Row],[Smoothing]]-F3</f>
        <v>-0.6422342936197083</v>
      </c>
      <c r="H4" t="b">
        <f>IF(Table1[[#This Row],[Change]]&lt;0,TRUE,FALSE)</f>
        <v>1</v>
      </c>
      <c r="I4" t="b">
        <f>Table1[[#This Row],[Increasing_Grade]]=H3</f>
        <v>1</v>
      </c>
      <c r="J4" t="b">
        <v>0</v>
      </c>
      <c r="L4" s="2">
        <f>Table1[[#This Row],[Change]]/528</f>
        <v>-1.2163528288252051E-3</v>
      </c>
      <c r="M4">
        <v>-79.787384939999995</v>
      </c>
      <c r="N4">
        <v>36.068562030000002</v>
      </c>
    </row>
    <row r="5" spans="1:14" x14ac:dyDescent="0.2">
      <c r="A5">
        <v>676</v>
      </c>
      <c r="B5">
        <v>1</v>
      </c>
      <c r="C5">
        <v>596.55609394758392</v>
      </c>
      <c r="D5">
        <v>4</v>
      </c>
      <c r="E5">
        <v>836.57513427734375</v>
      </c>
      <c r="F5">
        <f>AVERAGE(E2:E8)</f>
        <v>830.40571812220981</v>
      </c>
      <c r="G5">
        <f>Table1[[#This Row],[Smoothing]]-F4</f>
        <v>-1.026217506045441</v>
      </c>
      <c r="H5" t="b">
        <f>IF(Table1[[#This Row],[Change]]&lt;0,TRUE,FALSE)</f>
        <v>1</v>
      </c>
      <c r="I5" t="b">
        <f>Table1[[#This Row],[Increasing_Grade]]=H4</f>
        <v>1</v>
      </c>
      <c r="J5" t="b">
        <v>0</v>
      </c>
      <c r="L5" s="2">
        <f>Table1[[#This Row],[Change]]/528</f>
        <v>-1.9435937614496988E-3</v>
      </c>
      <c r="M5">
        <v>-79.785659289999998</v>
      </c>
      <c r="N5">
        <v>36.068932250000003</v>
      </c>
    </row>
    <row r="6" spans="1:14" x14ac:dyDescent="0.2">
      <c r="A6">
        <v>677</v>
      </c>
      <c r="B6">
        <v>1</v>
      </c>
      <c r="C6">
        <v>795.40812526325817</v>
      </c>
      <c r="D6">
        <v>5</v>
      </c>
      <c r="E6">
        <v>812.68804931640625</v>
      </c>
      <c r="F6">
        <f t="shared" ref="F6:F69" si="1">AVERAGE(E3:E9)</f>
        <v>827.52550397600442</v>
      </c>
      <c r="G6">
        <f>Table1[[#This Row],[Smoothing]]-F5</f>
        <v>-2.8802141462053896</v>
      </c>
      <c r="H6" t="b">
        <f>IF(Table1[[#This Row],[Change]]&lt;0,TRUE,FALSE)</f>
        <v>1</v>
      </c>
      <c r="I6" t="b">
        <f>Table1[[#This Row],[Increasing_Grade]]=H5</f>
        <v>1</v>
      </c>
      <c r="J6" t="b">
        <v>0</v>
      </c>
      <c r="L6" s="2">
        <f>Table1[[#This Row],[Change]]/528</f>
        <v>-5.4549510344799046E-3</v>
      </c>
      <c r="M6">
        <v>-79.783917360000004</v>
      </c>
      <c r="N6">
        <v>36.069251880000003</v>
      </c>
    </row>
    <row r="7" spans="1:14" x14ac:dyDescent="0.2">
      <c r="A7">
        <v>678</v>
      </c>
      <c r="B7">
        <v>1</v>
      </c>
      <c r="C7">
        <v>994.26015658035305</v>
      </c>
      <c r="D7">
        <v>6</v>
      </c>
      <c r="E7">
        <v>828.22076416015625</v>
      </c>
      <c r="F7">
        <f t="shared" si="1"/>
        <v>824.12099783761164</v>
      </c>
      <c r="G7">
        <f>Table1[[#This Row],[Smoothing]]-F6</f>
        <v>-3.4045061383927759</v>
      </c>
      <c r="H7" t="b">
        <f>IF(Table1[[#This Row],[Change]]&lt;0,TRUE,FALSE)</f>
        <v>1</v>
      </c>
      <c r="I7" t="b">
        <f>Table1[[#This Row],[Increasing_Grade]]=H6</f>
        <v>1</v>
      </c>
      <c r="J7" t="b">
        <v>0</v>
      </c>
      <c r="L7" s="2">
        <f>Table1[[#This Row],[Change]]/528</f>
        <v>-6.4479282924105605E-3</v>
      </c>
      <c r="M7">
        <v>-79.782169319999994</v>
      </c>
      <c r="N7">
        <v>36.069548820000001</v>
      </c>
    </row>
    <row r="8" spans="1:14" x14ac:dyDescent="0.2">
      <c r="A8">
        <v>679</v>
      </c>
      <c r="B8">
        <v>1</v>
      </c>
      <c r="C8">
        <v>1193.1121878954921</v>
      </c>
      <c r="D8">
        <v>7</v>
      </c>
      <c r="E8">
        <v>824.2484130859375</v>
      </c>
      <c r="F8">
        <f t="shared" si="1"/>
        <v>820.12067522321433</v>
      </c>
      <c r="G8">
        <f>Table1[[#This Row],[Smoothing]]-F7</f>
        <v>-4.0003226143973052</v>
      </c>
      <c r="H8" t="b">
        <f>IF(Table1[[#This Row],[Change]]&lt;0,TRUE,FALSE)</f>
        <v>1</v>
      </c>
      <c r="I8" t="b">
        <f>Table1[[#This Row],[Increasing_Grade]]=H7</f>
        <v>1</v>
      </c>
      <c r="J8" t="b">
        <v>0</v>
      </c>
      <c r="L8" s="2">
        <f>Table1[[#This Row],[Change]]/528</f>
        <v>-7.5763685878736838E-3</v>
      </c>
      <c r="M8">
        <v>-79.780432419999997</v>
      </c>
      <c r="N8">
        <v>36.069885630000002</v>
      </c>
    </row>
    <row r="9" spans="1:14" x14ac:dyDescent="0.2">
      <c r="A9">
        <v>680</v>
      </c>
      <c r="B9">
        <v>1</v>
      </c>
      <c r="C9">
        <v>1391.9642192115639</v>
      </c>
      <c r="D9">
        <v>8</v>
      </c>
      <c r="E9">
        <v>818.86322021484375</v>
      </c>
      <c r="F9">
        <f t="shared" si="1"/>
        <v>816.33897181919644</v>
      </c>
      <c r="G9">
        <f>Table1[[#This Row],[Smoothing]]-F8</f>
        <v>-3.7817034040178896</v>
      </c>
      <c r="H9" t="b">
        <f>IF(Table1[[#This Row],[Change]]&lt;0,TRUE,FALSE)</f>
        <v>1</v>
      </c>
      <c r="I9" t="b">
        <f>Table1[[#This Row],[Increasing_Grade]]=H8</f>
        <v>1</v>
      </c>
      <c r="J9" t="b">
        <v>0</v>
      </c>
      <c r="L9" s="2">
        <f>Table1[[#This Row],[Change]]/528</f>
        <v>-7.1623170530641846E-3</v>
      </c>
      <c r="M9">
        <v>-79.778689459999995</v>
      </c>
      <c r="N9">
        <v>36.070200300000003</v>
      </c>
    </row>
    <row r="10" spans="1:14" x14ac:dyDescent="0.2">
      <c r="A10">
        <v>681</v>
      </c>
      <c r="B10">
        <v>1</v>
      </c>
      <c r="C10">
        <v>1590.816250527311</v>
      </c>
      <c r="D10">
        <v>9</v>
      </c>
      <c r="E10">
        <v>812.46099853515625</v>
      </c>
      <c r="F10">
        <f t="shared" si="1"/>
        <v>816.24383544921875</v>
      </c>
      <c r="G10">
        <f>Table1[[#This Row],[Smoothing]]-F9</f>
        <v>-9.5136369977694812E-2</v>
      </c>
      <c r="H10" t="b">
        <f>IF(Table1[[#This Row],[Change]]&lt;0,TRUE,FALSE)</f>
        <v>1</v>
      </c>
      <c r="I10" t="b">
        <f>Table1[[#This Row],[Increasing_Grade]]=H9</f>
        <v>1</v>
      </c>
      <c r="J10" t="b">
        <v>0</v>
      </c>
      <c r="L10" s="2">
        <f>Table1[[#This Row],[Change]]/528</f>
        <v>-1.8018251889714927E-4</v>
      </c>
      <c r="M10">
        <v>-79.776941239999999</v>
      </c>
      <c r="N10">
        <v>36.07049619</v>
      </c>
    </row>
    <row r="11" spans="1:14" x14ac:dyDescent="0.2">
      <c r="A11">
        <v>682</v>
      </c>
      <c r="B11">
        <v>1</v>
      </c>
      <c r="C11">
        <v>1789.6682818431941</v>
      </c>
      <c r="D11">
        <v>10</v>
      </c>
      <c r="E11">
        <v>807.78814697265625</v>
      </c>
      <c r="F11">
        <f t="shared" si="1"/>
        <v>814.19705636160711</v>
      </c>
      <c r="G11">
        <f>Table1[[#This Row],[Smoothing]]-F10</f>
        <v>-2.0467790876116396</v>
      </c>
      <c r="H11" t="b">
        <f>IF(Table1[[#This Row],[Change]]&lt;0,TRUE,FALSE)</f>
        <v>1</v>
      </c>
      <c r="I11" t="b">
        <f>Table1[[#This Row],[Increasing_Grade]]=H10</f>
        <v>1</v>
      </c>
      <c r="J11" t="b">
        <v>0</v>
      </c>
      <c r="L11" s="2">
        <f>Table1[[#This Row],[Change]]/528</f>
        <v>-3.8764755447190146E-3</v>
      </c>
      <c r="M11">
        <v>-79.775199229999998</v>
      </c>
      <c r="N11">
        <v>36.070815070000002</v>
      </c>
    </row>
    <row r="12" spans="1:14" x14ac:dyDescent="0.2">
      <c r="A12">
        <v>683</v>
      </c>
      <c r="B12">
        <v>1</v>
      </c>
      <c r="C12">
        <v>1988.5203131602091</v>
      </c>
      <c r="D12">
        <v>11</v>
      </c>
      <c r="E12">
        <v>810.10321044921875</v>
      </c>
      <c r="F12">
        <f t="shared" si="1"/>
        <v>813.02105712890625</v>
      </c>
      <c r="G12">
        <f>Table1[[#This Row],[Smoothing]]-F11</f>
        <v>-1.1759992327008604</v>
      </c>
      <c r="H12" t="b">
        <f>IF(Table1[[#This Row],[Change]]&lt;0,TRUE,FALSE)</f>
        <v>1</v>
      </c>
      <c r="I12" t="b">
        <f>Table1[[#This Row],[Increasing_Grade]]=H11</f>
        <v>1</v>
      </c>
      <c r="J12" t="b">
        <v>0</v>
      </c>
      <c r="L12" s="2">
        <f>Table1[[#This Row],[Change]]/528</f>
        <v>-2.2272712740546599E-3</v>
      </c>
      <c r="M12">
        <v>-79.773444999999995</v>
      </c>
      <c r="N12">
        <v>36.071087509999998</v>
      </c>
    </row>
    <row r="13" spans="1:14" x14ac:dyDescent="0.2">
      <c r="A13">
        <v>684</v>
      </c>
      <c r="B13">
        <v>1</v>
      </c>
      <c r="C13">
        <v>2187.3723444747779</v>
      </c>
      <c r="D13">
        <v>12</v>
      </c>
      <c r="E13">
        <v>812.0220947265625</v>
      </c>
      <c r="F13">
        <f t="shared" si="1"/>
        <v>810.87826102120539</v>
      </c>
      <c r="G13">
        <f>Table1[[#This Row],[Smoothing]]-F12</f>
        <v>-2.1427961077008604</v>
      </c>
      <c r="H13" t="b">
        <f>IF(Table1[[#This Row],[Change]]&lt;0,TRUE,FALSE)</f>
        <v>1</v>
      </c>
      <c r="I13" t="b">
        <f>Table1[[#This Row],[Increasing_Grade]]=H12</f>
        <v>1</v>
      </c>
      <c r="J13" t="b">
        <v>0</v>
      </c>
      <c r="L13" s="2">
        <f>Table1[[#This Row],[Change]]/528</f>
        <v>-4.0583259615546595E-3</v>
      </c>
      <c r="M13">
        <v>-79.771698319999999</v>
      </c>
      <c r="N13">
        <v>36.07138921</v>
      </c>
    </row>
    <row r="14" spans="1:14" x14ac:dyDescent="0.2">
      <c r="A14">
        <v>685</v>
      </c>
      <c r="B14">
        <v>1</v>
      </c>
      <c r="C14">
        <v>2386.2243757912179</v>
      </c>
      <c r="D14">
        <v>13</v>
      </c>
      <c r="E14">
        <v>813.893310546875</v>
      </c>
      <c r="F14">
        <f t="shared" si="1"/>
        <v>811.16104561941961</v>
      </c>
      <c r="G14">
        <f>Table1[[#This Row],[Smoothing]]-F13</f>
        <v>0.28278459821422075</v>
      </c>
      <c r="H14" t="b">
        <f>IF(Table1[[#This Row],[Change]]&lt;0,TRUE,FALSE)</f>
        <v>0</v>
      </c>
      <c r="I14" t="b">
        <f>Table1[[#This Row],[Increasing_Grade]]=H13</f>
        <v>0</v>
      </c>
      <c r="J14">
        <v>811.16104561941961</v>
      </c>
      <c r="L14" s="2">
        <f>Table1[[#This Row],[Change]]/528</f>
        <v>5.3557689055723631E-4</v>
      </c>
      <c r="M14">
        <v>-79.769956879999995</v>
      </c>
      <c r="N14">
        <v>36.071710549999999</v>
      </c>
    </row>
    <row r="15" spans="1:14" x14ac:dyDescent="0.2">
      <c r="A15">
        <v>686</v>
      </c>
      <c r="B15">
        <v>1</v>
      </c>
      <c r="C15">
        <v>2585.0764071066351</v>
      </c>
      <c r="D15">
        <v>14</v>
      </c>
      <c r="E15">
        <v>816.01641845703125</v>
      </c>
      <c r="F15">
        <f t="shared" si="1"/>
        <v>812.2498779296875</v>
      </c>
      <c r="G15">
        <f>Table1[[#This Row],[Smoothing]]-F14</f>
        <v>1.0888323102678896</v>
      </c>
      <c r="H15" t="b">
        <f>IF(Table1[[#This Row],[Change]]&lt;0,TRUE,FALSE)</f>
        <v>0</v>
      </c>
      <c r="I15" t="b">
        <f>Table1[[#This Row],[Increasing_Grade]]=H14</f>
        <v>1</v>
      </c>
      <c r="J15" t="b">
        <v>0</v>
      </c>
      <c r="L15" s="2">
        <f>Table1[[#This Row],[Change]]/528</f>
        <v>2.0621824058103971E-3</v>
      </c>
      <c r="M15">
        <v>-79.76822876</v>
      </c>
      <c r="N15">
        <v>36.072075099999999</v>
      </c>
    </row>
    <row r="16" spans="1:14" x14ac:dyDescent="0.2">
      <c r="A16">
        <v>687</v>
      </c>
      <c r="B16">
        <v>1</v>
      </c>
      <c r="C16">
        <v>2783.928438422618</v>
      </c>
      <c r="D16">
        <v>15</v>
      </c>
      <c r="E16">
        <v>803.8636474609375</v>
      </c>
      <c r="F16">
        <f t="shared" si="1"/>
        <v>812.29094587053567</v>
      </c>
      <c r="G16">
        <f>Table1[[#This Row],[Smoothing]]-F15</f>
        <v>4.1067940848165563E-2</v>
      </c>
      <c r="H16" t="b">
        <f>IF(Table1[[#This Row],[Change]]&lt;0,TRUE,FALSE)</f>
        <v>0</v>
      </c>
      <c r="I16" t="b">
        <f>Table1[[#This Row],[Increasing_Grade]]=H15</f>
        <v>1</v>
      </c>
      <c r="J16" t="b">
        <v>0</v>
      </c>
      <c r="L16" s="2">
        <f>Table1[[#This Row],[Change]]/528</f>
        <v>7.7780191000313565E-5</v>
      </c>
      <c r="M16">
        <v>-79.766534230000005</v>
      </c>
      <c r="N16">
        <v>36.072531769999998</v>
      </c>
    </row>
    <row r="17" spans="1:14" x14ac:dyDescent="0.2">
      <c r="A17">
        <v>688</v>
      </c>
      <c r="B17">
        <v>1</v>
      </c>
      <c r="C17">
        <v>2982.7804697394549</v>
      </c>
      <c r="D17">
        <v>16</v>
      </c>
      <c r="E17">
        <v>814.44049072265625</v>
      </c>
      <c r="F17">
        <f t="shared" si="1"/>
        <v>811.37449428013394</v>
      </c>
      <c r="G17">
        <f>Table1[[#This Row],[Smoothing]]-F16</f>
        <v>-0.91645159040172075</v>
      </c>
      <c r="H17" t="b">
        <f>IF(Table1[[#This Row],[Change]]&lt;0,TRUE,FALSE)</f>
        <v>1</v>
      </c>
      <c r="I17" t="b">
        <f>Table1[[#This Row],[Increasing_Grade]]=H16</f>
        <v>0</v>
      </c>
      <c r="J17">
        <v>811.37449428013394</v>
      </c>
      <c r="L17" s="2">
        <f>Table1[[#This Row],[Change]]/528</f>
        <v>-1.7357037697002288E-3</v>
      </c>
      <c r="M17">
        <v>-79.764826290000002</v>
      </c>
      <c r="N17">
        <v>36.07295396</v>
      </c>
    </row>
    <row r="18" spans="1:14" x14ac:dyDescent="0.2">
      <c r="A18">
        <v>729</v>
      </c>
      <c r="B18">
        <v>1</v>
      </c>
      <c r="C18">
        <v>3181.63250105616</v>
      </c>
      <c r="D18">
        <v>17</v>
      </c>
      <c r="E18">
        <v>815.40997314453125</v>
      </c>
      <c r="F18">
        <f t="shared" si="1"/>
        <v>810.16031319754461</v>
      </c>
      <c r="G18">
        <f>Table1[[#This Row],[Smoothing]]-F17</f>
        <v>-1.2141810825893344</v>
      </c>
      <c r="H18" t="b">
        <f>IF(Table1[[#This Row],[Change]]&lt;0,TRUE,FALSE)</f>
        <v>1</v>
      </c>
      <c r="I18" t="b">
        <f>Table1[[#This Row],[Increasing_Grade]]=H17</f>
        <v>1</v>
      </c>
      <c r="J18" t="b">
        <v>0</v>
      </c>
      <c r="L18" s="2">
        <f>Table1[[#This Row],[Change]]/528</f>
        <v>-2.2995853836919214E-3</v>
      </c>
      <c r="M18">
        <v>-79.763137220000004</v>
      </c>
      <c r="N18">
        <v>36.073423849999998</v>
      </c>
    </row>
    <row r="19" spans="1:14" x14ac:dyDescent="0.2">
      <c r="A19">
        <v>730</v>
      </c>
      <c r="B19">
        <v>1</v>
      </c>
      <c r="C19">
        <v>3380.4845323708009</v>
      </c>
      <c r="D19">
        <v>18</v>
      </c>
      <c r="E19">
        <v>810.39068603515625</v>
      </c>
      <c r="F19">
        <f t="shared" si="1"/>
        <v>808.41047014508933</v>
      </c>
      <c r="G19">
        <f>Table1[[#This Row],[Smoothing]]-F18</f>
        <v>-1.7498430524552759</v>
      </c>
      <c r="H19" t="b">
        <f>IF(Table1[[#This Row],[Change]]&lt;0,TRUE,FALSE)</f>
        <v>1</v>
      </c>
      <c r="I19" t="b">
        <f>Table1[[#This Row],[Increasing_Grade]]=H18</f>
        <v>1</v>
      </c>
      <c r="J19" t="b">
        <v>0</v>
      </c>
      <c r="L19" s="2">
        <f>Table1[[#This Row],[Change]]/528</f>
        <v>-3.3140966902562045E-3</v>
      </c>
      <c r="M19">
        <v>-79.761448150000007</v>
      </c>
      <c r="N19">
        <v>36.073893750000003</v>
      </c>
    </row>
    <row r="20" spans="1:14" x14ac:dyDescent="0.2">
      <c r="A20">
        <v>731</v>
      </c>
      <c r="B20">
        <v>1</v>
      </c>
      <c r="C20">
        <v>3579.3365636867802</v>
      </c>
      <c r="D20">
        <v>19</v>
      </c>
      <c r="E20">
        <v>805.60693359375</v>
      </c>
      <c r="F20">
        <f t="shared" si="1"/>
        <v>808.4716796875</v>
      </c>
      <c r="G20">
        <f>Table1[[#This Row],[Smoothing]]-F19</f>
        <v>6.1209542410665563E-2</v>
      </c>
      <c r="H20" t="b">
        <f>IF(Table1[[#This Row],[Change]]&lt;0,TRUE,FALSE)</f>
        <v>0</v>
      </c>
      <c r="I20" t="b">
        <f>Table1[[#This Row],[Increasing_Grade]]=H19</f>
        <v>0</v>
      </c>
      <c r="J20">
        <v>808.4716796875</v>
      </c>
      <c r="L20" s="2">
        <f>Table1[[#This Row],[Change]]/528</f>
        <v>1.1592716365656356E-4</v>
      </c>
      <c r="M20">
        <v>-79.759755780000006</v>
      </c>
      <c r="N20">
        <v>36.07435546</v>
      </c>
    </row>
    <row r="21" spans="1:14" x14ac:dyDescent="0.2">
      <c r="A21">
        <v>732</v>
      </c>
      <c r="B21">
        <v>1</v>
      </c>
      <c r="C21">
        <v>3778.1885950033102</v>
      </c>
      <c r="D21">
        <v>20</v>
      </c>
      <c r="E21">
        <v>805.39404296875</v>
      </c>
      <c r="F21">
        <f t="shared" si="1"/>
        <v>806.22806222098211</v>
      </c>
      <c r="G21">
        <f>Table1[[#This Row],[Smoothing]]-F20</f>
        <v>-2.2436174665178896</v>
      </c>
      <c r="H21" t="b">
        <f>IF(Table1[[#This Row],[Change]]&lt;0,TRUE,FALSE)</f>
        <v>1</v>
      </c>
      <c r="I21" t="b">
        <f>Table1[[#This Row],[Increasing_Grade]]=H20</f>
        <v>0</v>
      </c>
      <c r="J21">
        <v>806.22806222098211</v>
      </c>
      <c r="L21" s="2">
        <f>Table1[[#This Row],[Change]]/528</f>
        <v>-4.2492755047687306E-3</v>
      </c>
      <c r="M21">
        <v>-79.758040940000001</v>
      </c>
      <c r="N21">
        <v>36.074759559999997</v>
      </c>
    </row>
    <row r="22" spans="1:14" x14ac:dyDescent="0.2">
      <c r="A22">
        <v>733</v>
      </c>
      <c r="B22">
        <v>1</v>
      </c>
      <c r="C22">
        <v>3977.0406263187688</v>
      </c>
      <c r="D22">
        <v>21</v>
      </c>
      <c r="E22">
        <v>803.76751708984375</v>
      </c>
      <c r="F22">
        <f t="shared" si="1"/>
        <v>804.36170305524558</v>
      </c>
      <c r="G22">
        <f>Table1[[#This Row],[Smoothing]]-F21</f>
        <v>-1.8663591657365259</v>
      </c>
      <c r="H22" t="b">
        <f>IF(Table1[[#This Row],[Change]]&lt;0,TRUE,FALSE)</f>
        <v>1</v>
      </c>
      <c r="I22" t="b">
        <f>Table1[[#This Row],[Increasing_Grade]]=H21</f>
        <v>1</v>
      </c>
      <c r="J22" t="b">
        <v>0</v>
      </c>
      <c r="L22" s="2">
        <f>Table1[[#This Row],[Change]]/528</f>
        <v>-3.534771147228269E-3</v>
      </c>
      <c r="M22">
        <v>-79.756349720000003</v>
      </c>
      <c r="N22">
        <v>36.075221200000001</v>
      </c>
    </row>
    <row r="23" spans="1:14" x14ac:dyDescent="0.2">
      <c r="A23">
        <v>734</v>
      </c>
      <c r="B23">
        <v>1</v>
      </c>
      <c r="C23">
        <v>4175.8926576355179</v>
      </c>
      <c r="D23">
        <v>22</v>
      </c>
      <c r="E23">
        <v>804.2921142578125</v>
      </c>
      <c r="F23">
        <f t="shared" si="1"/>
        <v>803.75469970703125</v>
      </c>
      <c r="G23">
        <f>Table1[[#This Row],[Smoothing]]-F22</f>
        <v>-0.60700334821433444</v>
      </c>
      <c r="H23" t="b">
        <f>IF(Table1[[#This Row],[Change]]&lt;0,TRUE,FALSE)</f>
        <v>1</v>
      </c>
      <c r="I23" t="b">
        <f>Table1[[#This Row],[Increasing_Grade]]=H22</f>
        <v>1</v>
      </c>
      <c r="J23" t="b">
        <v>0</v>
      </c>
      <c r="L23" s="2">
        <f>Table1[[#This Row],[Change]]/528</f>
        <v>-1.1496275534362394E-3</v>
      </c>
      <c r="M23">
        <v>-79.754766630000006</v>
      </c>
      <c r="N23">
        <v>36.075886300000001</v>
      </c>
    </row>
    <row r="24" spans="1:14" x14ac:dyDescent="0.2">
      <c r="A24">
        <v>735</v>
      </c>
      <c r="B24">
        <v>1</v>
      </c>
      <c r="C24">
        <v>4374.7446889505054</v>
      </c>
      <c r="D24">
        <v>23</v>
      </c>
      <c r="E24">
        <v>798.73516845703125</v>
      </c>
      <c r="F24">
        <f t="shared" si="1"/>
        <v>804.07794189453125</v>
      </c>
      <c r="G24">
        <f>Table1[[#This Row],[Smoothing]]-F23</f>
        <v>0.3232421875</v>
      </c>
      <c r="H24" t="b">
        <f>IF(Table1[[#This Row],[Change]]&lt;0,TRUE,FALSE)</f>
        <v>0</v>
      </c>
      <c r="I24" t="b">
        <f>Table1[[#This Row],[Increasing_Grade]]=H23</f>
        <v>0</v>
      </c>
      <c r="J24">
        <v>804.07794189453125</v>
      </c>
      <c r="L24" s="2">
        <f>Table1[[#This Row],[Change]]/528</f>
        <v>6.1220111268939399E-4</v>
      </c>
      <c r="M24">
        <v>-79.753326279999996</v>
      </c>
      <c r="N24">
        <v>36.076737299999998</v>
      </c>
    </row>
    <row r="25" spans="1:14" x14ac:dyDescent="0.2">
      <c r="A25">
        <v>736</v>
      </c>
      <c r="B25">
        <v>1</v>
      </c>
      <c r="C25">
        <v>4573.5967202666952</v>
      </c>
      <c r="D25">
        <v>24</v>
      </c>
      <c r="E25">
        <v>802.345458984375</v>
      </c>
      <c r="F25">
        <f t="shared" si="1"/>
        <v>804.43522426060269</v>
      </c>
      <c r="G25">
        <f>Table1[[#This Row],[Smoothing]]-F24</f>
        <v>0.35728236607144481</v>
      </c>
      <c r="H25" t="b">
        <f>IF(Table1[[#This Row],[Change]]&lt;0,TRUE,FALSE)</f>
        <v>0</v>
      </c>
      <c r="I25" t="b">
        <f>Table1[[#This Row],[Increasing_Grade]]=H24</f>
        <v>1</v>
      </c>
      <c r="J25" t="b">
        <v>0</v>
      </c>
      <c r="L25" s="2">
        <f>Table1[[#This Row],[Change]]/528</f>
        <v>6.7667114786258491E-4</v>
      </c>
      <c r="M25">
        <v>-79.751898679999996</v>
      </c>
      <c r="N25">
        <v>36.077604809999997</v>
      </c>
    </row>
    <row r="26" spans="1:14" x14ac:dyDescent="0.2">
      <c r="A26">
        <v>737</v>
      </c>
      <c r="B26">
        <v>1</v>
      </c>
      <c r="C26">
        <v>4772.4487515829023</v>
      </c>
      <c r="D26">
        <v>25</v>
      </c>
      <c r="E26">
        <v>806.14166259765625</v>
      </c>
      <c r="F26">
        <f t="shared" si="1"/>
        <v>804.62126813616067</v>
      </c>
      <c r="G26">
        <f>Table1[[#This Row],[Smoothing]]-F25</f>
        <v>0.18604387555797075</v>
      </c>
      <c r="H26" t="b">
        <f>IF(Table1[[#This Row],[Change]]&lt;0,TRUE,FALSE)</f>
        <v>0</v>
      </c>
      <c r="I26" t="b">
        <f>Table1[[#This Row],[Increasing_Grade]]=H25</f>
        <v>1</v>
      </c>
      <c r="J26" t="b">
        <v>0</v>
      </c>
      <c r="L26" s="2">
        <f>Table1[[#This Row],[Change]]/528</f>
        <v>3.5235582492039913E-4</v>
      </c>
      <c r="M26">
        <v>-79.750476800000001</v>
      </c>
      <c r="N26">
        <v>36.07847873</v>
      </c>
    </row>
    <row r="27" spans="1:14" x14ac:dyDescent="0.2">
      <c r="A27">
        <v>738</v>
      </c>
      <c r="B27">
        <v>1</v>
      </c>
      <c r="C27">
        <v>4971.3007828980453</v>
      </c>
      <c r="D27">
        <v>26</v>
      </c>
      <c r="E27">
        <v>807.86962890625</v>
      </c>
      <c r="F27">
        <f t="shared" si="1"/>
        <v>805.43052455357144</v>
      </c>
      <c r="G27">
        <f>Table1[[#This Row],[Smoothing]]-F26</f>
        <v>0.80925641741077925</v>
      </c>
      <c r="H27" t="b">
        <f>IF(Table1[[#This Row],[Change]]&lt;0,TRUE,FALSE)</f>
        <v>0</v>
      </c>
      <c r="I27" t="b">
        <f>Table1[[#This Row],[Increasing_Grade]]=H26</f>
        <v>1</v>
      </c>
      <c r="J27" t="b">
        <v>0</v>
      </c>
      <c r="L27" s="2">
        <f>Table1[[#This Row],[Change]]/528</f>
        <v>1.5326826087325364E-3</v>
      </c>
      <c r="M27">
        <v>-79.749054939999994</v>
      </c>
      <c r="N27">
        <v>36.079352649999997</v>
      </c>
    </row>
    <row r="28" spans="1:14" x14ac:dyDescent="0.2">
      <c r="A28">
        <v>739</v>
      </c>
      <c r="B28">
        <v>1</v>
      </c>
      <c r="C28">
        <v>5170.1528142150601</v>
      </c>
      <c r="D28">
        <v>27</v>
      </c>
      <c r="E28">
        <v>807.89501953125</v>
      </c>
      <c r="F28">
        <f t="shared" si="1"/>
        <v>806.96492222377231</v>
      </c>
      <c r="G28">
        <f>Table1[[#This Row],[Smoothing]]-F27</f>
        <v>1.5343976702008604</v>
      </c>
      <c r="H28" t="b">
        <f>IF(Table1[[#This Row],[Change]]&lt;0,TRUE,FALSE)</f>
        <v>0</v>
      </c>
      <c r="I28" t="b">
        <f>Table1[[#This Row],[Increasing_Grade]]=H27</f>
        <v>1</v>
      </c>
      <c r="J28" t="b">
        <v>0</v>
      </c>
      <c r="L28" s="2">
        <f>Table1[[#This Row],[Change]]/528</f>
        <v>2.9060561935622354E-3</v>
      </c>
      <c r="M28">
        <v>-79.747633070000006</v>
      </c>
      <c r="N28">
        <v>36.08022656</v>
      </c>
    </row>
    <row r="29" spans="1:14" x14ac:dyDescent="0.2">
      <c r="A29">
        <v>740</v>
      </c>
      <c r="B29">
        <v>1</v>
      </c>
      <c r="C29">
        <v>5369.0048455309488</v>
      </c>
      <c r="D29">
        <v>28</v>
      </c>
      <c r="E29">
        <v>805.06982421875</v>
      </c>
      <c r="F29">
        <f t="shared" si="1"/>
        <v>807.80309186662942</v>
      </c>
      <c r="G29">
        <f>Table1[[#This Row],[Smoothing]]-F28</f>
        <v>0.83816964285711038</v>
      </c>
      <c r="H29" t="b">
        <f>IF(Table1[[#This Row],[Change]]&lt;0,TRUE,FALSE)</f>
        <v>0</v>
      </c>
      <c r="I29" t="b">
        <f>Table1[[#This Row],[Increasing_Grade]]=H28</f>
        <v>1</v>
      </c>
      <c r="J29" t="b">
        <v>0</v>
      </c>
      <c r="L29" s="2">
        <f>Table1[[#This Row],[Change]]/528</f>
        <v>1.5874425054111939E-3</v>
      </c>
      <c r="M29">
        <v>-79.746187430000006</v>
      </c>
      <c r="N29">
        <v>36.081074129999998</v>
      </c>
    </row>
    <row r="30" spans="1:14" x14ac:dyDescent="0.2">
      <c r="A30">
        <v>741</v>
      </c>
      <c r="B30">
        <v>1</v>
      </c>
      <c r="C30">
        <v>5567.8568768462164</v>
      </c>
      <c r="D30">
        <v>29</v>
      </c>
      <c r="E30">
        <v>809.9569091796875</v>
      </c>
      <c r="F30">
        <f t="shared" si="1"/>
        <v>808.26851109095981</v>
      </c>
      <c r="G30">
        <f>Table1[[#This Row],[Smoothing]]-F29</f>
        <v>0.46541922433038962</v>
      </c>
      <c r="H30" t="b">
        <f>IF(Table1[[#This Row],[Change]]&lt;0,TRUE,FALSE)</f>
        <v>0</v>
      </c>
      <c r="I30" t="b">
        <f>Table1[[#This Row],[Increasing_Grade]]=H29</f>
        <v>1</v>
      </c>
      <c r="J30" t="b">
        <v>0</v>
      </c>
      <c r="L30" s="2">
        <f>Table1[[#This Row],[Change]]/528</f>
        <v>8.8147580365604097E-4</v>
      </c>
      <c r="M30">
        <v>-79.744712539999995</v>
      </c>
      <c r="N30">
        <v>36.081888079999999</v>
      </c>
    </row>
    <row r="31" spans="1:14" x14ac:dyDescent="0.2">
      <c r="A31">
        <v>742</v>
      </c>
      <c r="B31">
        <v>1</v>
      </c>
      <c r="C31">
        <v>5766.7089081628292</v>
      </c>
      <c r="D31">
        <v>30</v>
      </c>
      <c r="E31">
        <v>809.4759521484375</v>
      </c>
      <c r="F31">
        <f t="shared" si="1"/>
        <v>808.31191580636164</v>
      </c>
      <c r="G31">
        <f>Table1[[#This Row],[Smoothing]]-F30</f>
        <v>4.3404715401834437E-2</v>
      </c>
      <c r="H31" t="b">
        <f>IF(Table1[[#This Row],[Change]]&lt;0,TRUE,FALSE)</f>
        <v>0</v>
      </c>
      <c r="I31" t="b">
        <f>Table1[[#This Row],[Increasing_Grade]]=H30</f>
        <v>1</v>
      </c>
      <c r="J31" t="b">
        <v>0</v>
      </c>
      <c r="L31" s="2">
        <f>Table1[[#This Row],[Change]]/528</f>
        <v>8.2205900382262186E-5</v>
      </c>
      <c r="M31">
        <v>-79.743202400000001</v>
      </c>
      <c r="N31">
        <v>36.082659200000002</v>
      </c>
    </row>
    <row r="32" spans="1:14" x14ac:dyDescent="0.2">
      <c r="A32">
        <v>743</v>
      </c>
      <c r="B32">
        <v>1</v>
      </c>
      <c r="C32">
        <v>5965.5609394791491</v>
      </c>
      <c r="D32">
        <v>31</v>
      </c>
      <c r="E32">
        <v>808.212646484375</v>
      </c>
      <c r="F32">
        <f t="shared" si="1"/>
        <v>807.66777692522317</v>
      </c>
      <c r="G32">
        <f>Table1[[#This Row],[Smoothing]]-F31</f>
        <v>-0.64413888113847406</v>
      </c>
      <c r="H32" t="b">
        <f>IF(Table1[[#This Row],[Change]]&lt;0,TRUE,FALSE)</f>
        <v>1</v>
      </c>
      <c r="I32" t="b">
        <f>Table1[[#This Row],[Increasing_Grade]]=H31</f>
        <v>0</v>
      </c>
      <c r="J32">
        <v>807.66777692522317</v>
      </c>
      <c r="L32" s="2">
        <f>Table1[[#This Row],[Change]]/528</f>
        <v>-1.219960002156201E-3</v>
      </c>
      <c r="M32">
        <v>-79.741629399999994</v>
      </c>
      <c r="N32">
        <v>36.083337200000003</v>
      </c>
    </row>
    <row r="33" spans="1:14" x14ac:dyDescent="0.2">
      <c r="A33">
        <v>744</v>
      </c>
      <c r="B33">
        <v>1</v>
      </c>
      <c r="C33">
        <v>6164.4129707940083</v>
      </c>
      <c r="D33">
        <v>32</v>
      </c>
      <c r="E33">
        <v>809.39959716796875</v>
      </c>
      <c r="F33">
        <f t="shared" si="1"/>
        <v>807.28369140625</v>
      </c>
      <c r="G33">
        <f>Table1[[#This Row],[Smoothing]]-F32</f>
        <v>-0.38408551897316556</v>
      </c>
      <c r="H33" t="b">
        <f>IF(Table1[[#This Row],[Change]]&lt;0,TRUE,FALSE)</f>
        <v>1</v>
      </c>
      <c r="I33" t="b">
        <f>Table1[[#This Row],[Increasing_Grade]]=H32</f>
        <v>1</v>
      </c>
      <c r="J33" t="b">
        <v>0</v>
      </c>
      <c r="L33" s="2">
        <f>Table1[[#This Row],[Change]]/528</f>
        <v>-7.2743469502493474E-4</v>
      </c>
      <c r="M33">
        <v>-79.739952520000003</v>
      </c>
      <c r="N33">
        <v>36.083832649999998</v>
      </c>
    </row>
    <row r="34" spans="1:14" x14ac:dyDescent="0.2">
      <c r="A34">
        <v>745</v>
      </c>
      <c r="B34">
        <v>1</v>
      </c>
      <c r="C34">
        <v>6363.2650021103718</v>
      </c>
      <c r="D34">
        <v>33</v>
      </c>
      <c r="E34">
        <v>808.1734619140625</v>
      </c>
      <c r="F34">
        <f t="shared" si="1"/>
        <v>806.13222830636164</v>
      </c>
      <c r="G34">
        <f>Table1[[#This Row],[Smoothing]]-F33</f>
        <v>-1.1514630998883604</v>
      </c>
      <c r="H34" t="b">
        <f>IF(Table1[[#This Row],[Change]]&lt;0,TRUE,FALSE)</f>
        <v>1</v>
      </c>
      <c r="I34" t="b">
        <f>Table1[[#This Row],[Increasing_Grade]]=H33</f>
        <v>1</v>
      </c>
      <c r="J34" t="b">
        <v>0</v>
      </c>
      <c r="L34" s="2">
        <f>Table1[[#This Row],[Change]]/528</f>
        <v>-2.1808013255461369E-3</v>
      </c>
      <c r="M34">
        <v>-79.738220080000005</v>
      </c>
      <c r="N34">
        <v>36.084177660000002</v>
      </c>
    </row>
    <row r="35" spans="1:14" x14ac:dyDescent="0.2">
      <c r="A35">
        <v>746</v>
      </c>
      <c r="B35">
        <v>1</v>
      </c>
      <c r="C35">
        <v>6562.1170334269354</v>
      </c>
      <c r="D35">
        <v>34</v>
      </c>
      <c r="E35">
        <v>803.38604736328125</v>
      </c>
      <c r="F35">
        <f t="shared" si="1"/>
        <v>805.18246023995539</v>
      </c>
      <c r="G35">
        <f>Table1[[#This Row],[Smoothing]]-F34</f>
        <v>-0.94976806640625</v>
      </c>
      <c r="H35" t="b">
        <f>IF(Table1[[#This Row],[Change]]&lt;0,TRUE,FALSE)</f>
        <v>1</v>
      </c>
      <c r="I35" t="b">
        <f>Table1[[#This Row],[Increasing_Grade]]=H34</f>
        <v>1</v>
      </c>
      <c r="J35" t="b">
        <v>0</v>
      </c>
      <c r="L35" s="2">
        <f>Table1[[#This Row],[Change]]/528</f>
        <v>-1.7988031560724432E-3</v>
      </c>
      <c r="M35">
        <v>-79.736451290000005</v>
      </c>
      <c r="N35">
        <v>36.084378020000003</v>
      </c>
    </row>
    <row r="36" spans="1:14" x14ac:dyDescent="0.2">
      <c r="A36">
        <v>747</v>
      </c>
      <c r="B36">
        <v>1</v>
      </c>
      <c r="C36">
        <v>6760.9690647429316</v>
      </c>
      <c r="D36">
        <v>35</v>
      </c>
      <c r="E36">
        <v>802.3812255859375</v>
      </c>
      <c r="F36">
        <f t="shared" si="1"/>
        <v>804.537353515625</v>
      </c>
      <c r="G36">
        <f>Table1[[#This Row],[Smoothing]]-F35</f>
        <v>-0.64510672433038962</v>
      </c>
      <c r="H36" t="b">
        <f>IF(Table1[[#This Row],[Change]]&lt;0,TRUE,FALSE)</f>
        <v>1</v>
      </c>
      <c r="I36" t="b">
        <f>Table1[[#This Row],[Increasing_Grade]]=H35</f>
        <v>1</v>
      </c>
      <c r="J36" t="b">
        <v>0</v>
      </c>
      <c r="L36" s="2">
        <f>Table1[[#This Row],[Change]]/528</f>
        <v>-1.2217930385045258E-3</v>
      </c>
      <c r="M36">
        <v>-79.734682609999993</v>
      </c>
      <c r="N36">
        <v>36.084580389999999</v>
      </c>
    </row>
    <row r="37" spans="1:14" x14ac:dyDescent="0.2">
      <c r="A37">
        <v>748</v>
      </c>
      <c r="B37">
        <v>1</v>
      </c>
      <c r="C37">
        <v>6959.8210960580473</v>
      </c>
      <c r="D37">
        <v>36</v>
      </c>
      <c r="E37">
        <v>801.89666748046875</v>
      </c>
      <c r="F37">
        <f t="shared" si="1"/>
        <v>803.21051025390625</v>
      </c>
      <c r="G37">
        <f>Table1[[#This Row],[Smoothing]]-F36</f>
        <v>-1.32684326171875</v>
      </c>
      <c r="H37" t="b">
        <f>IF(Table1[[#This Row],[Change]]&lt;0,TRUE,FALSE)</f>
        <v>1</v>
      </c>
      <c r="I37" t="b">
        <f>Table1[[#This Row],[Increasing_Grade]]=H36</f>
        <v>1</v>
      </c>
      <c r="J37" t="b">
        <v>0</v>
      </c>
      <c r="L37" s="2">
        <f>Table1[[#This Row],[Change]]/528</f>
        <v>-2.512960722952178E-3</v>
      </c>
      <c r="M37">
        <v>-79.732907830000002</v>
      </c>
      <c r="N37">
        <v>36.08474348</v>
      </c>
    </row>
    <row r="38" spans="1:14" x14ac:dyDescent="0.2">
      <c r="A38">
        <v>749</v>
      </c>
      <c r="B38">
        <v>1</v>
      </c>
      <c r="C38">
        <v>7158.6731273735331</v>
      </c>
      <c r="D38">
        <v>37</v>
      </c>
      <c r="E38">
        <v>802.82757568359375</v>
      </c>
      <c r="F38">
        <f t="shared" si="1"/>
        <v>801.57772391183039</v>
      </c>
      <c r="G38">
        <f>Table1[[#This Row],[Smoothing]]-F37</f>
        <v>-1.6327863420758604</v>
      </c>
      <c r="H38" t="b">
        <f>IF(Table1[[#This Row],[Change]]&lt;0,TRUE,FALSE)</f>
        <v>1</v>
      </c>
      <c r="I38" t="b">
        <f>Table1[[#This Row],[Increasing_Grade]]=H37</f>
        <v>1</v>
      </c>
      <c r="J38" t="b">
        <v>0</v>
      </c>
      <c r="L38" s="2">
        <f>Table1[[#This Row],[Change]]/528</f>
        <v>-3.0923983751436749E-3</v>
      </c>
      <c r="M38">
        <v>-79.731132079999995</v>
      </c>
      <c r="N38">
        <v>36.084900269999999</v>
      </c>
    </row>
    <row r="39" spans="1:14" x14ac:dyDescent="0.2">
      <c r="A39">
        <v>750</v>
      </c>
      <c r="B39">
        <v>1</v>
      </c>
      <c r="C39">
        <v>7357.5251586908707</v>
      </c>
      <c r="D39">
        <v>38</v>
      </c>
      <c r="E39">
        <v>803.6968994140625</v>
      </c>
      <c r="F39">
        <f t="shared" si="1"/>
        <v>799.88330950055808</v>
      </c>
      <c r="G39">
        <f>Table1[[#This Row],[Smoothing]]-F38</f>
        <v>-1.6944144112723052</v>
      </c>
      <c r="H39" t="b">
        <f>IF(Table1[[#This Row],[Change]]&lt;0,TRUE,FALSE)</f>
        <v>1</v>
      </c>
      <c r="I39" t="b">
        <f>Table1[[#This Row],[Increasing_Grade]]=H38</f>
        <v>1</v>
      </c>
      <c r="J39" t="b">
        <v>0</v>
      </c>
      <c r="L39" s="2">
        <f>Table1[[#This Row],[Change]]/528</f>
        <v>-3.2091182031672447E-3</v>
      </c>
      <c r="M39">
        <v>-79.729356330000002</v>
      </c>
      <c r="N39">
        <v>36.085057050000003</v>
      </c>
    </row>
    <row r="40" spans="1:14" x14ac:dyDescent="0.2">
      <c r="A40">
        <v>751</v>
      </c>
      <c r="B40">
        <v>1</v>
      </c>
      <c r="C40">
        <v>7556.3771900064339</v>
      </c>
      <c r="D40">
        <v>39</v>
      </c>
      <c r="E40">
        <v>800.1116943359375</v>
      </c>
      <c r="F40">
        <f t="shared" si="1"/>
        <v>798.04668317522317</v>
      </c>
      <c r="G40">
        <f>Table1[[#This Row],[Smoothing]]-F39</f>
        <v>-1.8366263253349189</v>
      </c>
      <c r="H40" t="b">
        <f>IF(Table1[[#This Row],[Change]]&lt;0,TRUE,FALSE)</f>
        <v>1</v>
      </c>
      <c r="I40" t="b">
        <f>Table1[[#This Row],[Increasing_Grade]]=H39</f>
        <v>1</v>
      </c>
      <c r="J40" t="b">
        <v>0</v>
      </c>
      <c r="L40" s="2">
        <f>Table1[[#This Row],[Change]]/528</f>
        <v>-3.4784589494979523E-3</v>
      </c>
      <c r="M40">
        <v>-79.727582330000004</v>
      </c>
      <c r="N40">
        <v>36.085225860000001</v>
      </c>
    </row>
    <row r="41" spans="1:14" x14ac:dyDescent="0.2">
      <c r="A41">
        <v>752</v>
      </c>
      <c r="B41">
        <v>1</v>
      </c>
      <c r="C41">
        <v>7755.2292213216087</v>
      </c>
      <c r="D41">
        <v>40</v>
      </c>
      <c r="E41">
        <v>796.74395751953125</v>
      </c>
      <c r="F41">
        <f t="shared" si="1"/>
        <v>796.05097307477683</v>
      </c>
      <c r="G41">
        <f>Table1[[#This Row],[Smoothing]]-F40</f>
        <v>-1.9957101004463311</v>
      </c>
      <c r="H41" t="b">
        <f>IF(Table1[[#This Row],[Change]]&lt;0,TRUE,FALSE)</f>
        <v>1</v>
      </c>
      <c r="I41" t="b">
        <f>Table1[[#This Row],[Increasing_Grade]]=H40</f>
        <v>1</v>
      </c>
      <c r="J41" t="b">
        <v>0</v>
      </c>
      <c r="L41" s="2">
        <f>Table1[[#This Row],[Change]]/528</f>
        <v>-3.7797539781180512E-3</v>
      </c>
      <c r="M41">
        <v>-79.725806579999997</v>
      </c>
      <c r="N41">
        <v>36.085379199999998</v>
      </c>
    </row>
    <row r="42" spans="1:14" x14ac:dyDescent="0.2">
      <c r="A42">
        <v>753</v>
      </c>
      <c r="B42">
        <v>1</v>
      </c>
      <c r="C42">
        <v>7954.0812526382233</v>
      </c>
      <c r="D42">
        <v>41</v>
      </c>
      <c r="E42">
        <v>791.525146484375</v>
      </c>
      <c r="F42">
        <f t="shared" si="1"/>
        <v>793.72386823381692</v>
      </c>
      <c r="G42">
        <f>Table1[[#This Row],[Smoothing]]-F41</f>
        <v>-2.3271048409599189</v>
      </c>
      <c r="H42" t="b">
        <f>IF(Table1[[#This Row],[Change]]&lt;0,TRUE,FALSE)</f>
        <v>1</v>
      </c>
      <c r="I42" t="b">
        <f>Table1[[#This Row],[Increasing_Grade]]=H41</f>
        <v>1</v>
      </c>
      <c r="J42" t="b">
        <v>0</v>
      </c>
      <c r="L42" s="2">
        <f>Table1[[#This Row],[Change]]/528</f>
        <v>-4.4073955321210587E-3</v>
      </c>
      <c r="M42">
        <v>-79.724025339999997</v>
      </c>
      <c r="N42">
        <v>36.08548785</v>
      </c>
    </row>
    <row r="43" spans="1:14" x14ac:dyDescent="0.2">
      <c r="A43">
        <v>754</v>
      </c>
      <c r="B43">
        <v>1</v>
      </c>
      <c r="C43">
        <v>8152.9332839534818</v>
      </c>
      <c r="D43">
        <v>42</v>
      </c>
      <c r="E43">
        <v>789.52484130859375</v>
      </c>
      <c r="F43">
        <f t="shared" si="1"/>
        <v>790.87098911830356</v>
      </c>
      <c r="G43">
        <f>Table1[[#This Row],[Smoothing]]-F42</f>
        <v>-2.8528791155133604</v>
      </c>
      <c r="H43" t="b">
        <f>IF(Table1[[#This Row],[Change]]&lt;0,TRUE,FALSE)</f>
        <v>1</v>
      </c>
      <c r="I43" t="b">
        <f>Table1[[#This Row],[Increasing_Grade]]=H42</f>
        <v>1</v>
      </c>
      <c r="J43" t="b">
        <v>0</v>
      </c>
      <c r="L43" s="2">
        <f>Table1[[#This Row],[Change]]/528</f>
        <v>-5.4031801430177284E-3</v>
      </c>
      <c r="M43">
        <v>-79.722241499999996</v>
      </c>
      <c r="N43">
        <v>36.085552589999999</v>
      </c>
    </row>
    <row r="44" spans="1:14" x14ac:dyDescent="0.2">
      <c r="A44">
        <v>755</v>
      </c>
      <c r="B44">
        <v>1</v>
      </c>
      <c r="C44">
        <v>8351.7853152708558</v>
      </c>
      <c r="D44">
        <v>43</v>
      </c>
      <c r="E44">
        <v>787.92669677734375</v>
      </c>
      <c r="F44">
        <f t="shared" si="1"/>
        <v>787.98025948660711</v>
      </c>
      <c r="G44">
        <f>Table1[[#This Row],[Smoothing]]-F43</f>
        <v>-2.8907296316964448</v>
      </c>
      <c r="H44" t="b">
        <f>IF(Table1[[#This Row],[Change]]&lt;0,TRUE,FALSE)</f>
        <v>1</v>
      </c>
      <c r="I44" t="b">
        <f>Table1[[#This Row],[Increasing_Grade]]=H43</f>
        <v>1</v>
      </c>
      <c r="J44" t="b">
        <v>0</v>
      </c>
      <c r="L44" s="2">
        <f>Table1[[#This Row],[Change]]/528</f>
        <v>-5.4748667266978123E-3</v>
      </c>
      <c r="M44">
        <v>-79.720455340000001</v>
      </c>
      <c r="N44">
        <v>36.085566669999999</v>
      </c>
    </row>
    <row r="45" spans="1:14" x14ac:dyDescent="0.2">
      <c r="A45">
        <v>756</v>
      </c>
      <c r="B45">
        <v>1</v>
      </c>
      <c r="C45">
        <v>8550.6373465855795</v>
      </c>
      <c r="D45">
        <v>44</v>
      </c>
      <c r="E45">
        <v>786.537841796875</v>
      </c>
      <c r="F45">
        <f t="shared" si="1"/>
        <v>784.84835379464289</v>
      </c>
      <c r="G45">
        <f>Table1[[#This Row],[Smoothing]]-F44</f>
        <v>-3.1319056919642208</v>
      </c>
      <c r="H45" t="b">
        <f>IF(Table1[[#This Row],[Change]]&lt;0,TRUE,FALSE)</f>
        <v>1</v>
      </c>
      <c r="I45" t="b">
        <f>Table1[[#This Row],[Increasing_Grade]]=H44</f>
        <v>1</v>
      </c>
      <c r="J45" t="b">
        <v>0</v>
      </c>
      <c r="L45" s="2">
        <f>Table1[[#This Row],[Change]]/528</f>
        <v>-5.9316395681140548E-3</v>
      </c>
      <c r="M45">
        <v>-79.718669219999995</v>
      </c>
      <c r="N45">
        <v>36.085583890000002</v>
      </c>
    </row>
    <row r="46" spans="1:14" x14ac:dyDescent="0.2">
      <c r="A46">
        <v>757</v>
      </c>
      <c r="B46">
        <v>1</v>
      </c>
      <c r="C46">
        <v>8749.4893779027079</v>
      </c>
      <c r="D46">
        <v>45</v>
      </c>
      <c r="E46">
        <v>783.72674560546875</v>
      </c>
      <c r="F46">
        <f t="shared" si="1"/>
        <v>781.78272356305808</v>
      </c>
      <c r="G46">
        <f>Table1[[#This Row],[Smoothing]]-F45</f>
        <v>-3.0656302315848052</v>
      </c>
      <c r="H46" t="b">
        <f>IF(Table1[[#This Row],[Change]]&lt;0,TRUE,FALSE)</f>
        <v>1</v>
      </c>
      <c r="I46" t="b">
        <f>Table1[[#This Row],[Increasing_Grade]]=H45</f>
        <v>1</v>
      </c>
      <c r="J46" t="b">
        <v>0</v>
      </c>
      <c r="L46" s="2">
        <f>Table1[[#This Row],[Change]]/528</f>
        <v>-5.8061178628500097E-3</v>
      </c>
      <c r="M46">
        <v>-79.716883190000004</v>
      </c>
      <c r="N46">
        <v>36.08560421</v>
      </c>
    </row>
    <row r="47" spans="1:14" x14ac:dyDescent="0.2">
      <c r="A47">
        <v>758</v>
      </c>
      <c r="B47">
        <v>1</v>
      </c>
      <c r="C47">
        <v>8948.3414092181847</v>
      </c>
      <c r="D47">
        <v>46</v>
      </c>
      <c r="E47">
        <v>779.8765869140625</v>
      </c>
      <c r="F47">
        <f t="shared" si="1"/>
        <v>778.30555943080356</v>
      </c>
      <c r="G47">
        <f>Table1[[#This Row],[Smoothing]]-F46</f>
        <v>-3.4771641322545292</v>
      </c>
      <c r="H47" t="b">
        <f>IF(Table1[[#This Row],[Change]]&lt;0,TRUE,FALSE)</f>
        <v>1</v>
      </c>
      <c r="I47" t="b">
        <f>Table1[[#This Row],[Increasing_Grade]]=H46</f>
        <v>1</v>
      </c>
      <c r="J47" t="b">
        <v>0</v>
      </c>
      <c r="L47" s="2">
        <f>Table1[[#This Row],[Change]]/528</f>
        <v>-6.5855381292699421E-3</v>
      </c>
      <c r="M47">
        <v>-79.715096939999995</v>
      </c>
      <c r="N47">
        <v>36.085591460000003</v>
      </c>
    </row>
    <row r="48" spans="1:14" x14ac:dyDescent="0.2">
      <c r="A48">
        <v>759</v>
      </c>
      <c r="B48">
        <v>1</v>
      </c>
      <c r="C48">
        <v>9147.1934405340871</v>
      </c>
      <c r="D48">
        <v>47</v>
      </c>
      <c r="E48">
        <v>774.82061767578125</v>
      </c>
      <c r="F48">
        <f t="shared" si="1"/>
        <v>774.41270228794644</v>
      </c>
      <c r="G48">
        <f>Table1[[#This Row],[Smoothing]]-F47</f>
        <v>-3.8928571428571104</v>
      </c>
      <c r="H48" t="b">
        <f>IF(Table1[[#This Row],[Change]]&lt;0,TRUE,FALSE)</f>
        <v>1</v>
      </c>
      <c r="I48" t="b">
        <f>Table1[[#This Row],[Increasing_Grade]]=H47</f>
        <v>1</v>
      </c>
      <c r="J48" t="b">
        <v>0</v>
      </c>
      <c r="L48" s="2">
        <f>Table1[[#This Row],[Change]]/528</f>
        <v>-7.3728354978354364E-3</v>
      </c>
      <c r="M48">
        <v>-79.713310759999999</v>
      </c>
      <c r="N48">
        <v>36.08558489</v>
      </c>
    </row>
    <row r="49" spans="1:14" x14ac:dyDescent="0.2">
      <c r="A49">
        <v>760</v>
      </c>
      <c r="B49">
        <v>1</v>
      </c>
      <c r="C49">
        <v>9346.0454718506699</v>
      </c>
      <c r="D49">
        <v>48</v>
      </c>
      <c r="E49">
        <v>770.06573486328125</v>
      </c>
      <c r="F49">
        <f t="shared" si="1"/>
        <v>770.34861537388394</v>
      </c>
      <c r="G49">
        <f>Table1[[#This Row],[Smoothing]]-F48</f>
        <v>-4.0640869140625</v>
      </c>
      <c r="H49" t="b">
        <f>IF(Table1[[#This Row],[Change]]&lt;0,TRUE,FALSE)</f>
        <v>1</v>
      </c>
      <c r="I49" t="b">
        <f>Table1[[#This Row],[Increasing_Grade]]=H48</f>
        <v>1</v>
      </c>
      <c r="J49" t="b">
        <v>0</v>
      </c>
      <c r="L49" s="2">
        <f>Table1[[#This Row],[Change]]/528</f>
        <v>-7.697134306936553E-3</v>
      </c>
      <c r="M49">
        <v>-79.711525269999996</v>
      </c>
      <c r="N49">
        <v>36.085628100000001</v>
      </c>
    </row>
    <row r="50" spans="1:14" x14ac:dyDescent="0.2">
      <c r="A50">
        <v>761</v>
      </c>
      <c r="B50">
        <v>1</v>
      </c>
      <c r="C50">
        <v>9544.8975031658065</v>
      </c>
      <c r="D50">
        <v>49</v>
      </c>
      <c r="E50">
        <v>765.1846923828125</v>
      </c>
      <c r="F50">
        <f t="shared" si="1"/>
        <v>766.40191650390625</v>
      </c>
      <c r="G50">
        <f>Table1[[#This Row],[Smoothing]]-F49</f>
        <v>-3.9466988699776948</v>
      </c>
      <c r="H50" t="b">
        <f>IF(Table1[[#This Row],[Change]]&lt;0,TRUE,FALSE)</f>
        <v>1</v>
      </c>
      <c r="I50" t="b">
        <f>Table1[[#This Row],[Increasing_Grade]]=H49</f>
        <v>1</v>
      </c>
      <c r="J50" t="b">
        <v>0</v>
      </c>
      <c r="L50" s="2">
        <f>Table1[[#This Row],[Change]]/528</f>
        <v>-7.4748084658668463E-3</v>
      </c>
      <c r="M50">
        <v>-79.709744130000004</v>
      </c>
      <c r="N50">
        <v>36.085730609999999</v>
      </c>
    </row>
    <row r="51" spans="1:14" x14ac:dyDescent="0.2">
      <c r="A51">
        <v>762</v>
      </c>
      <c r="B51">
        <v>1</v>
      </c>
      <c r="C51">
        <v>9743.7495344827275</v>
      </c>
      <c r="D51">
        <v>50</v>
      </c>
      <c r="E51">
        <v>760.67669677734375</v>
      </c>
      <c r="F51">
        <f t="shared" si="1"/>
        <v>762.16495186941961</v>
      </c>
      <c r="G51">
        <f>Table1[[#This Row],[Smoothing]]-F50</f>
        <v>-4.2369646344866396</v>
      </c>
      <c r="H51" t="b">
        <f>IF(Table1[[#This Row],[Change]]&lt;0,TRUE,FALSE)</f>
        <v>1</v>
      </c>
      <c r="I51" t="b">
        <f>Table1[[#This Row],[Increasing_Grade]]=H50</f>
        <v>1</v>
      </c>
      <c r="J51" t="b">
        <v>0</v>
      </c>
      <c r="L51" s="2">
        <f>Table1[[#This Row],[Change]]/528</f>
        <v>-8.0245542319822716E-3</v>
      </c>
      <c r="M51">
        <v>-79.70797005</v>
      </c>
      <c r="N51">
        <v>36.085898899999997</v>
      </c>
    </row>
    <row r="52" spans="1:14" x14ac:dyDescent="0.2">
      <c r="A52">
        <v>763</v>
      </c>
      <c r="B52">
        <v>1</v>
      </c>
      <c r="C52">
        <v>9942.6015657972894</v>
      </c>
      <c r="D52">
        <v>51</v>
      </c>
      <c r="E52">
        <v>758.0892333984375</v>
      </c>
      <c r="F52">
        <f t="shared" si="1"/>
        <v>757.97846330915183</v>
      </c>
      <c r="G52">
        <f>Table1[[#This Row],[Smoothing]]-F51</f>
        <v>-4.1864885602677759</v>
      </c>
      <c r="H52" t="b">
        <f>IF(Table1[[#This Row],[Change]]&lt;0,TRUE,FALSE)</f>
        <v>1</v>
      </c>
      <c r="I52" t="b">
        <f>Table1[[#This Row],[Increasing_Grade]]=H51</f>
        <v>1</v>
      </c>
      <c r="J52" t="b">
        <v>0</v>
      </c>
      <c r="L52" s="2">
        <f>Table1[[#This Row],[Change]]/528</f>
        <v>-7.9289556065677575E-3</v>
      </c>
      <c r="M52">
        <v>-79.70619825</v>
      </c>
      <c r="N52">
        <v>36.086082380000001</v>
      </c>
    </row>
    <row r="53" spans="1:14" x14ac:dyDescent="0.2">
      <c r="A53">
        <v>764</v>
      </c>
      <c r="B53">
        <v>1</v>
      </c>
      <c r="C53">
        <v>10141.45359711391</v>
      </c>
      <c r="D53">
        <v>52</v>
      </c>
      <c r="E53">
        <v>756.099853515625</v>
      </c>
      <c r="F53">
        <f t="shared" si="1"/>
        <v>753.73461042131692</v>
      </c>
      <c r="G53">
        <f>Table1[[#This Row],[Smoothing]]-F52</f>
        <v>-4.2438528878349189</v>
      </c>
      <c r="H53" t="b">
        <f>IF(Table1[[#This Row],[Change]]&lt;0,TRUE,FALSE)</f>
        <v>1</v>
      </c>
      <c r="I53" t="b">
        <f>Table1[[#This Row],[Increasing_Grade]]=H52</f>
        <v>1</v>
      </c>
      <c r="J53" t="b">
        <v>0</v>
      </c>
      <c r="L53" s="2">
        <f>Table1[[#This Row],[Change]]/528</f>
        <v>-8.0376001663540128E-3</v>
      </c>
      <c r="M53">
        <v>-79.704428010000001</v>
      </c>
      <c r="N53">
        <v>36.086275280000002</v>
      </c>
    </row>
    <row r="54" spans="1:14" x14ac:dyDescent="0.2">
      <c r="A54">
        <v>765</v>
      </c>
      <c r="B54">
        <v>1</v>
      </c>
      <c r="C54">
        <v>10340.305628428931</v>
      </c>
      <c r="D54">
        <v>53</v>
      </c>
      <c r="E54">
        <v>750.21783447265625</v>
      </c>
      <c r="F54">
        <f t="shared" si="1"/>
        <v>749.58869280133933</v>
      </c>
      <c r="G54">
        <f>Table1[[#This Row],[Smoothing]]-F53</f>
        <v>-4.1459176199775811</v>
      </c>
      <c r="H54" t="b">
        <f>IF(Table1[[#This Row],[Change]]&lt;0,TRUE,FALSE)</f>
        <v>1</v>
      </c>
      <c r="I54" t="b">
        <f>Table1[[#This Row],[Increasing_Grade]]=H53</f>
        <v>1</v>
      </c>
      <c r="J54" t="b">
        <v>0</v>
      </c>
      <c r="L54" s="2">
        <f>Table1[[#This Row],[Change]]/528</f>
        <v>-7.8521167045029951E-3</v>
      </c>
      <c r="M54">
        <v>-79.702668919999994</v>
      </c>
      <c r="N54">
        <v>36.086524480000001</v>
      </c>
    </row>
    <row r="55" spans="1:14" x14ac:dyDescent="0.2">
      <c r="A55">
        <v>766</v>
      </c>
      <c r="B55">
        <v>1</v>
      </c>
      <c r="C55">
        <v>10539.157659746321</v>
      </c>
      <c r="D55">
        <v>54</v>
      </c>
      <c r="E55">
        <v>745.51519775390625</v>
      </c>
      <c r="F55">
        <f t="shared" si="1"/>
        <v>744.8065185546875</v>
      </c>
      <c r="G55">
        <f>Table1[[#This Row],[Smoothing]]-F54</f>
        <v>-4.7821742466518344</v>
      </c>
      <c r="H55" t="b">
        <f>IF(Table1[[#This Row],[Change]]&lt;0,TRUE,FALSE)</f>
        <v>1</v>
      </c>
      <c r="I55" t="b">
        <f>Table1[[#This Row],[Increasing_Grade]]=H54</f>
        <v>1</v>
      </c>
      <c r="J55" t="b">
        <v>0</v>
      </c>
      <c r="L55" s="2">
        <f>Table1[[#This Row],[Change]]/528</f>
        <v>-9.0571481944163538E-3</v>
      </c>
      <c r="M55">
        <v>-79.700928020000006</v>
      </c>
      <c r="N55">
        <v>36.086847929999998</v>
      </c>
    </row>
    <row r="56" spans="1:14" x14ac:dyDescent="0.2">
      <c r="A56">
        <v>767</v>
      </c>
      <c r="B56">
        <v>1</v>
      </c>
      <c r="C56">
        <v>10738.009691062131</v>
      </c>
      <c r="D56">
        <v>55</v>
      </c>
      <c r="E56">
        <v>740.3587646484375</v>
      </c>
      <c r="F56">
        <f t="shared" si="1"/>
        <v>740.58489118303567</v>
      </c>
      <c r="G56">
        <f>Table1[[#This Row],[Smoothing]]-F55</f>
        <v>-4.2216273716518344</v>
      </c>
      <c r="H56" t="b">
        <f>IF(Table1[[#This Row],[Change]]&lt;0,TRUE,FALSE)</f>
        <v>1</v>
      </c>
      <c r="I56" t="b">
        <f>Table1[[#This Row],[Increasing_Grade]]=H55</f>
        <v>1</v>
      </c>
      <c r="J56" t="b">
        <v>0</v>
      </c>
      <c r="L56" s="2">
        <f>Table1[[#This Row],[Change]]/528</f>
        <v>-7.9955063857042319E-3</v>
      </c>
      <c r="M56">
        <v>-79.699185790000001</v>
      </c>
      <c r="N56">
        <v>36.08716665</v>
      </c>
    </row>
    <row r="57" spans="1:14" x14ac:dyDescent="0.2">
      <c r="A57">
        <v>768</v>
      </c>
      <c r="B57">
        <v>1</v>
      </c>
      <c r="C57">
        <v>10936.861722378069</v>
      </c>
      <c r="D57">
        <v>56</v>
      </c>
      <c r="E57">
        <v>736.16326904296875</v>
      </c>
      <c r="F57">
        <f t="shared" si="1"/>
        <v>735.82296316964289</v>
      </c>
      <c r="G57">
        <f>Table1[[#This Row],[Smoothing]]-F56</f>
        <v>-4.7619280133927759</v>
      </c>
      <c r="H57" t="b">
        <f>IF(Table1[[#This Row],[Change]]&lt;0,TRUE,FALSE)</f>
        <v>1</v>
      </c>
      <c r="I57" t="b">
        <f>Table1[[#This Row],[Increasing_Grade]]=H56</f>
        <v>1</v>
      </c>
      <c r="J57" t="b">
        <v>0</v>
      </c>
      <c r="L57" s="2">
        <f>Table1[[#This Row],[Change]]/528</f>
        <v>-9.0188030556681356E-3</v>
      </c>
      <c r="M57">
        <v>-79.697443019999994</v>
      </c>
      <c r="N57">
        <v>36.087483460000001</v>
      </c>
    </row>
    <row r="58" spans="1:14" x14ac:dyDescent="0.2">
      <c r="A58">
        <v>769</v>
      </c>
      <c r="B58">
        <v>1</v>
      </c>
      <c r="C58">
        <v>11135.713753693561</v>
      </c>
      <c r="D58">
        <v>57</v>
      </c>
      <c r="E58">
        <v>727.20147705078125</v>
      </c>
      <c r="F58">
        <f t="shared" si="1"/>
        <v>731.54690987723211</v>
      </c>
      <c r="G58">
        <f>Table1[[#This Row],[Smoothing]]-F57</f>
        <v>-4.2760532924107792</v>
      </c>
      <c r="H58" t="b">
        <f>IF(Table1[[#This Row],[Change]]&lt;0,TRUE,FALSE)</f>
        <v>1</v>
      </c>
      <c r="I58" t="b">
        <f>Table1[[#This Row],[Increasing_Grade]]=H57</f>
        <v>1</v>
      </c>
      <c r="J58" t="b">
        <v>0</v>
      </c>
      <c r="L58" s="2">
        <f>Table1[[#This Row],[Change]]/528</f>
        <v>-8.0985857810810212E-3</v>
      </c>
      <c r="M58">
        <v>-79.695713260000005</v>
      </c>
      <c r="N58">
        <v>36.087842950000002</v>
      </c>
    </row>
    <row r="59" spans="1:14" x14ac:dyDescent="0.2">
      <c r="A59">
        <v>770</v>
      </c>
      <c r="B59">
        <v>1</v>
      </c>
      <c r="C59">
        <v>11334.565785008999</v>
      </c>
      <c r="D59">
        <v>58</v>
      </c>
      <c r="E59">
        <v>728.537841796875</v>
      </c>
      <c r="F59">
        <f t="shared" si="1"/>
        <v>727.469970703125</v>
      </c>
      <c r="G59">
        <f>Table1[[#This Row],[Smoothing]]-F58</f>
        <v>-4.0769391741071104</v>
      </c>
      <c r="H59" t="b">
        <f>IF(Table1[[#This Row],[Change]]&lt;0,TRUE,FALSE)</f>
        <v>1</v>
      </c>
      <c r="I59" t="b">
        <f>Table1[[#This Row],[Increasing_Grade]]=H58</f>
        <v>1</v>
      </c>
      <c r="J59" t="b">
        <v>0</v>
      </c>
      <c r="L59" s="2">
        <f>Table1[[#This Row],[Change]]/528</f>
        <v>-7.7214757085361935E-3</v>
      </c>
      <c r="M59">
        <v>-79.694029599999993</v>
      </c>
      <c r="N59">
        <v>36.088318829999999</v>
      </c>
    </row>
    <row r="60" spans="1:14" x14ac:dyDescent="0.2">
      <c r="A60">
        <v>771</v>
      </c>
      <c r="B60">
        <v>1</v>
      </c>
      <c r="C60">
        <v>11533.417816326169</v>
      </c>
      <c r="D60">
        <v>59</v>
      </c>
      <c r="E60">
        <v>722.766357421875</v>
      </c>
      <c r="F60">
        <f t="shared" si="1"/>
        <v>722.86955043247769</v>
      </c>
      <c r="G60">
        <f>Table1[[#This Row],[Smoothing]]-F59</f>
        <v>-4.6004202706473052</v>
      </c>
      <c r="H60" t="b">
        <f>IF(Table1[[#This Row],[Change]]&lt;0,TRUE,FALSE)</f>
        <v>1</v>
      </c>
      <c r="I60" t="b">
        <f>Table1[[#This Row],[Increasing_Grade]]=H59</f>
        <v>1</v>
      </c>
      <c r="J60" t="b">
        <v>0</v>
      </c>
      <c r="L60" s="2">
        <f>Table1[[#This Row],[Change]]/528</f>
        <v>-8.7129171792562597E-3</v>
      </c>
      <c r="M60">
        <v>-79.692456809999996</v>
      </c>
      <c r="N60">
        <v>36.088998570000001</v>
      </c>
    </row>
    <row r="61" spans="1:14" x14ac:dyDescent="0.2">
      <c r="A61">
        <v>772</v>
      </c>
      <c r="B61">
        <v>1</v>
      </c>
      <c r="C61">
        <v>11732.26984764159</v>
      </c>
      <c r="D61">
        <v>60</v>
      </c>
      <c r="E61">
        <v>720.28546142578125</v>
      </c>
      <c r="F61">
        <f t="shared" si="1"/>
        <v>718.55433872767856</v>
      </c>
      <c r="G61">
        <f>Table1[[#This Row],[Smoothing]]-F60</f>
        <v>-4.3152117047991396</v>
      </c>
      <c r="H61" t="b">
        <f>IF(Table1[[#This Row],[Change]]&lt;0,TRUE,FALSE)</f>
        <v>1</v>
      </c>
      <c r="I61" t="b">
        <f>Table1[[#This Row],[Increasing_Grade]]=H60</f>
        <v>1</v>
      </c>
      <c r="J61" t="b">
        <v>0</v>
      </c>
      <c r="L61" s="2">
        <f>Table1[[#This Row],[Change]]/528</f>
        <v>-8.1727494409074616E-3</v>
      </c>
      <c r="M61">
        <v>-79.691057420000007</v>
      </c>
      <c r="N61">
        <v>36.089891199999997</v>
      </c>
    </row>
    <row r="62" spans="1:14" x14ac:dyDescent="0.2">
      <c r="A62">
        <v>882</v>
      </c>
      <c r="B62">
        <v>1</v>
      </c>
      <c r="C62">
        <v>11931.121878957159</v>
      </c>
      <c r="D62">
        <v>61</v>
      </c>
      <c r="E62">
        <v>716.97662353515625</v>
      </c>
      <c r="F62">
        <f t="shared" si="1"/>
        <v>716.48534284319192</v>
      </c>
      <c r="G62">
        <f>Table1[[#This Row],[Smoothing]]-F61</f>
        <v>-2.0689958844866396</v>
      </c>
      <c r="H62" t="b">
        <f>IF(Table1[[#This Row],[Change]]&lt;0,TRUE,FALSE)</f>
        <v>1</v>
      </c>
      <c r="I62" t="b">
        <f>Table1[[#This Row],[Increasing_Grade]]=H61</f>
        <v>1</v>
      </c>
      <c r="J62" t="b">
        <v>0</v>
      </c>
      <c r="L62" s="2">
        <f>Table1[[#This Row],[Change]]/528</f>
        <v>-3.9185528115277266E-3</v>
      </c>
      <c r="M62">
        <v>-79.689803150000003</v>
      </c>
      <c r="N62">
        <v>36.090918440000003</v>
      </c>
    </row>
    <row r="63" spans="1:14" x14ac:dyDescent="0.2">
      <c r="A63">
        <v>883</v>
      </c>
      <c r="B63">
        <v>1</v>
      </c>
      <c r="C63">
        <v>12129.97391027268</v>
      </c>
      <c r="D63">
        <v>62</v>
      </c>
      <c r="E63">
        <v>708.15582275390625</v>
      </c>
      <c r="F63">
        <f t="shared" si="1"/>
        <v>712.98078264508933</v>
      </c>
      <c r="G63">
        <f>Table1[[#This Row],[Smoothing]]-F62</f>
        <v>-3.5045601981025811</v>
      </c>
      <c r="H63" t="b">
        <f>IF(Table1[[#This Row],[Change]]&lt;0,TRUE,FALSE)</f>
        <v>1</v>
      </c>
      <c r="I63" t="b">
        <f>Table1[[#This Row],[Increasing_Grade]]=H62</f>
        <v>1</v>
      </c>
      <c r="J63" t="b">
        <v>0</v>
      </c>
      <c r="L63" s="2">
        <f>Table1[[#This Row],[Change]]/528</f>
        <v>-6.6374246176185252E-3</v>
      </c>
      <c r="M63">
        <v>-79.68849496</v>
      </c>
      <c r="N63">
        <v>36.09189868</v>
      </c>
    </row>
    <row r="64" spans="1:14" x14ac:dyDescent="0.2">
      <c r="A64">
        <v>884</v>
      </c>
      <c r="B64">
        <v>1</v>
      </c>
      <c r="C64">
        <v>12328.825941589321</v>
      </c>
      <c r="D64">
        <v>63</v>
      </c>
      <c r="E64">
        <v>705.956787109375</v>
      </c>
      <c r="F64">
        <f t="shared" si="1"/>
        <v>711.17912074497769</v>
      </c>
      <c r="G64">
        <f>Table1[[#This Row],[Smoothing]]-F63</f>
        <v>-1.8016619001116396</v>
      </c>
      <c r="H64" t="b">
        <f>IF(Table1[[#This Row],[Change]]&lt;0,TRUE,FALSE)</f>
        <v>1</v>
      </c>
      <c r="I64" t="b">
        <f>Table1[[#This Row],[Increasing_Grade]]=H63</f>
        <v>1</v>
      </c>
      <c r="J64" t="b">
        <v>0</v>
      </c>
      <c r="L64" s="2">
        <f>Table1[[#This Row],[Change]]/528</f>
        <v>-3.4122384471811356E-3</v>
      </c>
      <c r="M64">
        <v>-79.687025480000003</v>
      </c>
      <c r="N64">
        <v>36.092716469999999</v>
      </c>
    </row>
    <row r="65" spans="1:14" x14ac:dyDescent="0.2">
      <c r="A65">
        <v>885</v>
      </c>
      <c r="B65">
        <v>1</v>
      </c>
      <c r="C65">
        <v>12527.67797290574</v>
      </c>
      <c r="D65">
        <v>64</v>
      </c>
      <c r="E65">
        <v>712.718505859375</v>
      </c>
      <c r="F65">
        <f t="shared" si="1"/>
        <v>710.35967145647317</v>
      </c>
      <c r="G65">
        <f>Table1[[#This Row],[Smoothing]]-F64</f>
        <v>-0.81944928850452925</v>
      </c>
      <c r="H65" t="b">
        <f>IF(Table1[[#This Row],[Change]]&lt;0,TRUE,FALSE)</f>
        <v>1</v>
      </c>
      <c r="I65" t="b">
        <f>Table1[[#This Row],[Increasing_Grade]]=H64</f>
        <v>1</v>
      </c>
      <c r="J65" t="b">
        <v>0</v>
      </c>
      <c r="L65" s="2">
        <f>Table1[[#This Row],[Change]]/528</f>
        <v>-1.5519872888343357E-3</v>
      </c>
      <c r="M65">
        <v>-79.685427160000003</v>
      </c>
      <c r="N65">
        <v>36.093357439999998</v>
      </c>
    </row>
    <row r="66" spans="1:14" x14ac:dyDescent="0.2">
      <c r="A66">
        <v>886</v>
      </c>
      <c r="B66">
        <v>1</v>
      </c>
      <c r="C66">
        <v>12726.530004221389</v>
      </c>
      <c r="D66">
        <v>65</v>
      </c>
      <c r="E66">
        <v>704.00592041015625</v>
      </c>
      <c r="F66">
        <f t="shared" si="1"/>
        <v>710.66976492745539</v>
      </c>
      <c r="G66">
        <f>Table1[[#This Row],[Smoothing]]-F65</f>
        <v>0.31009347098222406</v>
      </c>
      <c r="H66" t="b">
        <f>IF(Table1[[#This Row],[Change]]&lt;0,TRUE,FALSE)</f>
        <v>0</v>
      </c>
      <c r="I66" t="b">
        <f>Table1[[#This Row],[Increasing_Grade]]=H65</f>
        <v>0</v>
      </c>
      <c r="J66">
        <v>710.66976492745539</v>
      </c>
      <c r="L66" s="2">
        <f>Table1[[#This Row],[Change]]/528</f>
        <v>5.8729824049663648E-4</v>
      </c>
      <c r="M66">
        <v>-79.683805660000004</v>
      </c>
      <c r="N66">
        <v>36.09396297</v>
      </c>
    </row>
    <row r="67" spans="1:14" x14ac:dyDescent="0.2">
      <c r="A67">
        <v>887</v>
      </c>
      <c r="B67">
        <v>1</v>
      </c>
      <c r="C67">
        <v>12925.382035537899</v>
      </c>
      <c r="D67">
        <v>66</v>
      </c>
      <c r="E67">
        <v>710.15472412109375</v>
      </c>
      <c r="F67">
        <f t="shared" si="1"/>
        <v>712.9658203125</v>
      </c>
      <c r="G67">
        <f>Table1[[#This Row],[Smoothing]]-F66</f>
        <v>2.2960553850446104</v>
      </c>
      <c r="H67" t="b">
        <f>IF(Table1[[#This Row],[Change]]&lt;0,TRUE,FALSE)</f>
        <v>0</v>
      </c>
      <c r="I67" t="b">
        <f>Table1[[#This Row],[Increasing_Grade]]=H66</f>
        <v>1</v>
      </c>
      <c r="J67" t="b">
        <v>0</v>
      </c>
      <c r="L67" s="2">
        <f>Table1[[#This Row],[Change]]/528</f>
        <v>4.3485897444026714E-3</v>
      </c>
      <c r="M67">
        <v>-79.682175770000001</v>
      </c>
      <c r="N67">
        <v>36.094553670000003</v>
      </c>
    </row>
    <row r="68" spans="1:14" x14ac:dyDescent="0.2">
      <c r="A68">
        <v>888</v>
      </c>
      <c r="B68">
        <v>1</v>
      </c>
      <c r="C68">
        <v>13124.234066853071</v>
      </c>
      <c r="D68">
        <v>67</v>
      </c>
      <c r="E68">
        <v>714.54931640625</v>
      </c>
      <c r="F68">
        <f t="shared" si="1"/>
        <v>716.24748011997769</v>
      </c>
      <c r="G68">
        <f>Table1[[#This Row],[Smoothing]]-F67</f>
        <v>3.2816598074776948</v>
      </c>
      <c r="H68" t="b">
        <f>IF(Table1[[#This Row],[Change]]&lt;0,TRUE,FALSE)</f>
        <v>0</v>
      </c>
      <c r="I68" t="b">
        <f>Table1[[#This Row],[Increasing_Grade]]=H67</f>
        <v>1</v>
      </c>
      <c r="J68" t="b">
        <v>0</v>
      </c>
      <c r="L68" s="2">
        <f>Table1[[#This Row],[Change]]/528</f>
        <v>6.2152647868895733E-3</v>
      </c>
      <c r="M68">
        <v>-79.680537770000001</v>
      </c>
      <c r="N68">
        <v>36.095129370000002</v>
      </c>
    </row>
    <row r="69" spans="1:14" x14ac:dyDescent="0.2">
      <c r="A69">
        <v>889</v>
      </c>
      <c r="B69">
        <v>1</v>
      </c>
      <c r="C69">
        <v>13323.08609816906</v>
      </c>
      <c r="D69">
        <v>68</v>
      </c>
      <c r="E69">
        <v>719.14727783203125</v>
      </c>
      <c r="F69">
        <f t="shared" si="1"/>
        <v>719.26188441685269</v>
      </c>
      <c r="G69">
        <f>Table1[[#This Row],[Smoothing]]-F68</f>
        <v>3.014404296875</v>
      </c>
      <c r="H69" t="b">
        <f>IF(Table1[[#This Row],[Change]]&lt;0,TRUE,FALSE)</f>
        <v>0</v>
      </c>
      <c r="I69" t="b">
        <f>Table1[[#This Row],[Increasing_Grade]]=H68</f>
        <v>1</v>
      </c>
      <c r="J69" t="b">
        <v>0</v>
      </c>
      <c r="L69" s="2">
        <f>Table1[[#This Row],[Change]]/528</f>
        <v>5.7090990471117421E-3</v>
      </c>
      <c r="M69">
        <v>-79.678894020000001</v>
      </c>
      <c r="N69">
        <v>36.095694420000001</v>
      </c>
    </row>
    <row r="70" spans="1:14" x14ac:dyDescent="0.2">
      <c r="A70">
        <v>890</v>
      </c>
      <c r="B70">
        <v>1</v>
      </c>
      <c r="C70">
        <v>13521.93812948505</v>
      </c>
      <c r="D70">
        <v>69</v>
      </c>
      <c r="E70">
        <v>724.22821044921875</v>
      </c>
      <c r="F70">
        <f t="shared" ref="F70:F133" si="2">AVERAGE(E67:E73)</f>
        <v>723.9324951171875</v>
      </c>
      <c r="G70">
        <f>Table1[[#This Row],[Smoothing]]-F69</f>
        <v>4.6706107003348052</v>
      </c>
      <c r="H70" t="b">
        <f>IF(Table1[[#This Row],[Change]]&lt;0,TRUE,FALSE)</f>
        <v>0</v>
      </c>
      <c r="I70" t="b">
        <f>Table1[[#This Row],[Increasing_Grade]]=H69</f>
        <v>1</v>
      </c>
      <c r="J70" t="b">
        <v>0</v>
      </c>
      <c r="L70" s="2">
        <f>Table1[[#This Row],[Change]]/528</f>
        <v>8.8458535991189496E-3</v>
      </c>
      <c r="M70">
        <v>-79.677250270000002</v>
      </c>
      <c r="N70">
        <v>36.09625947</v>
      </c>
    </row>
    <row r="71" spans="1:14" x14ac:dyDescent="0.2">
      <c r="A71">
        <v>891</v>
      </c>
      <c r="B71">
        <v>1</v>
      </c>
      <c r="C71">
        <v>13720.790160801051</v>
      </c>
      <c r="D71">
        <v>70</v>
      </c>
      <c r="E71">
        <v>728.92840576171875</v>
      </c>
      <c r="F71">
        <f t="shared" si="2"/>
        <v>727.85286167689731</v>
      </c>
      <c r="G71">
        <f>Table1[[#This Row],[Smoothing]]-F70</f>
        <v>3.9203665597098052</v>
      </c>
      <c r="H71" t="b">
        <f>IF(Table1[[#This Row],[Change]]&lt;0,TRUE,FALSE)</f>
        <v>0</v>
      </c>
      <c r="I71" t="b">
        <f>Table1[[#This Row],[Increasing_Grade]]=H70</f>
        <v>1</v>
      </c>
      <c r="J71" t="b">
        <v>0</v>
      </c>
      <c r="L71" s="2">
        <f>Table1[[#This Row],[Change]]/528</f>
        <v>7.4249366661170556E-3</v>
      </c>
      <c r="M71">
        <v>-79.675606509999994</v>
      </c>
      <c r="N71">
        <v>36.096824509999998</v>
      </c>
    </row>
    <row r="72" spans="1:14" x14ac:dyDescent="0.2">
      <c r="A72">
        <v>892</v>
      </c>
      <c r="B72">
        <v>1</v>
      </c>
      <c r="C72">
        <v>13919.642192117029</v>
      </c>
      <c r="D72">
        <v>71</v>
      </c>
      <c r="E72">
        <v>733.8193359375</v>
      </c>
      <c r="F72">
        <f t="shared" si="2"/>
        <v>731.43049839564731</v>
      </c>
      <c r="G72">
        <f>Table1[[#This Row],[Smoothing]]-F71</f>
        <v>3.57763671875</v>
      </c>
      <c r="H72" t="b">
        <f>IF(Table1[[#This Row],[Change]]&lt;0,TRUE,FALSE)</f>
        <v>0</v>
      </c>
      <c r="I72" t="b">
        <f>Table1[[#This Row],[Increasing_Grade]]=H71</f>
        <v>1</v>
      </c>
      <c r="J72" t="b">
        <v>0</v>
      </c>
      <c r="L72" s="2">
        <f>Table1[[#This Row],[Change]]/528</f>
        <v>6.775827118844697E-3</v>
      </c>
      <c r="M72">
        <v>-79.673962759999995</v>
      </c>
      <c r="N72">
        <v>36.097389550000003</v>
      </c>
    </row>
    <row r="73" spans="1:14" x14ac:dyDescent="0.2">
      <c r="A73">
        <v>893</v>
      </c>
      <c r="B73">
        <v>1</v>
      </c>
      <c r="C73">
        <v>14118.49422343303</v>
      </c>
      <c r="D73">
        <v>72</v>
      </c>
      <c r="E73">
        <v>736.7001953125</v>
      </c>
      <c r="F73">
        <f t="shared" si="2"/>
        <v>734.53651646205356</v>
      </c>
      <c r="G73">
        <f>Table1[[#This Row],[Smoothing]]-F72</f>
        <v>3.10601806640625</v>
      </c>
      <c r="H73" t="b">
        <f>IF(Table1[[#This Row],[Change]]&lt;0,TRUE,FALSE)</f>
        <v>0</v>
      </c>
      <c r="I73" t="b">
        <f>Table1[[#This Row],[Increasing_Grade]]=H72</f>
        <v>1</v>
      </c>
      <c r="J73" t="b">
        <v>0</v>
      </c>
      <c r="L73" s="2">
        <f>Table1[[#This Row],[Change]]/528</f>
        <v>5.882609974254261E-3</v>
      </c>
      <c r="M73">
        <v>-79.672319009999995</v>
      </c>
      <c r="N73">
        <v>36.097954590000001</v>
      </c>
    </row>
    <row r="74" spans="1:14" x14ac:dyDescent="0.2">
      <c r="A74">
        <v>894</v>
      </c>
      <c r="B74">
        <v>1</v>
      </c>
      <c r="C74">
        <v>14317.346254749629</v>
      </c>
      <c r="D74">
        <v>73</v>
      </c>
      <c r="E74">
        <v>737.5972900390625</v>
      </c>
      <c r="F74">
        <f t="shared" si="2"/>
        <v>736.72542898995539</v>
      </c>
      <c r="G74">
        <f>Table1[[#This Row],[Smoothing]]-F73</f>
        <v>2.1889125279018344</v>
      </c>
      <c r="H74" t="b">
        <f>IF(Table1[[#This Row],[Change]]&lt;0,TRUE,FALSE)</f>
        <v>0</v>
      </c>
      <c r="I74" t="b">
        <f>Table1[[#This Row],[Increasing_Grade]]=H73</f>
        <v>1</v>
      </c>
      <c r="J74" t="b">
        <v>0</v>
      </c>
      <c r="L74" s="2">
        <f>Table1[[#This Row],[Change]]/528</f>
        <v>4.1456676664807469E-3</v>
      </c>
      <c r="M74">
        <v>-79.670676760000006</v>
      </c>
      <c r="N74">
        <v>36.098522430000003</v>
      </c>
    </row>
    <row r="75" spans="1:14" x14ac:dyDescent="0.2">
      <c r="A75">
        <v>895</v>
      </c>
      <c r="B75">
        <v>1</v>
      </c>
      <c r="C75">
        <v>14516.198286064389</v>
      </c>
      <c r="D75">
        <v>74</v>
      </c>
      <c r="E75">
        <v>739.5927734375</v>
      </c>
      <c r="F75">
        <f t="shared" si="2"/>
        <v>738.0474853515625</v>
      </c>
      <c r="G75">
        <f>Table1[[#This Row],[Smoothing]]-F74</f>
        <v>1.3220563616071104</v>
      </c>
      <c r="H75" t="b">
        <f>IF(Table1[[#This Row],[Change]]&lt;0,TRUE,FALSE)</f>
        <v>0</v>
      </c>
      <c r="I75" t="b">
        <f>Table1[[#This Row],[Increasing_Grade]]=H74</f>
        <v>1</v>
      </c>
      <c r="J75" t="b">
        <v>0</v>
      </c>
      <c r="L75" s="2">
        <f>Table1[[#This Row],[Change]]/528</f>
        <v>2.5038946242558909E-3</v>
      </c>
      <c r="M75">
        <v>-79.669028749999995</v>
      </c>
      <c r="N75">
        <v>36.099078740000003</v>
      </c>
    </row>
    <row r="76" spans="1:14" x14ac:dyDescent="0.2">
      <c r="A76">
        <v>896</v>
      </c>
      <c r="B76">
        <v>1</v>
      </c>
      <c r="C76">
        <v>14715.05031738055</v>
      </c>
      <c r="D76">
        <v>75</v>
      </c>
      <c r="E76">
        <v>740.889404296875</v>
      </c>
      <c r="F76">
        <f t="shared" si="2"/>
        <v>739.23270089285711</v>
      </c>
      <c r="G76">
        <f>Table1[[#This Row],[Smoothing]]-F75</f>
        <v>1.1852155412946104</v>
      </c>
      <c r="H76" t="b">
        <f>IF(Table1[[#This Row],[Change]]&lt;0,TRUE,FALSE)</f>
        <v>0</v>
      </c>
      <c r="I76" t="b">
        <f>Table1[[#This Row],[Increasing_Grade]]=H75</f>
        <v>1</v>
      </c>
      <c r="J76" t="b">
        <v>0</v>
      </c>
      <c r="L76" s="2">
        <f>Table1[[#This Row],[Change]]/528</f>
        <v>2.2447264039670649E-3</v>
      </c>
      <c r="M76">
        <v>-79.667378279999994</v>
      </c>
      <c r="N76">
        <v>36.09962968</v>
      </c>
    </row>
    <row r="77" spans="1:14" x14ac:dyDescent="0.2">
      <c r="A77">
        <v>897</v>
      </c>
      <c r="B77">
        <v>1</v>
      </c>
      <c r="C77">
        <v>14913.902348696531</v>
      </c>
      <c r="D77">
        <v>76</v>
      </c>
      <c r="E77">
        <v>739.55059814453125</v>
      </c>
      <c r="F77">
        <f t="shared" si="2"/>
        <v>740.57901436941961</v>
      </c>
      <c r="G77">
        <f>Table1[[#This Row],[Smoothing]]-F76</f>
        <v>1.3463134765625</v>
      </c>
      <c r="H77" t="b">
        <f>IF(Table1[[#This Row],[Change]]&lt;0,TRUE,FALSE)</f>
        <v>0</v>
      </c>
      <c r="I77" t="b">
        <f>Table1[[#This Row],[Increasing_Grade]]=H76</f>
        <v>1</v>
      </c>
      <c r="J77" t="b">
        <v>0</v>
      </c>
      <c r="L77" s="2">
        <f>Table1[[#This Row],[Change]]/528</f>
        <v>2.5498361298532195E-3</v>
      </c>
      <c r="M77">
        <v>-79.665802099999993</v>
      </c>
      <c r="N77">
        <v>36.10030476</v>
      </c>
    </row>
    <row r="78" spans="1:14" x14ac:dyDescent="0.2">
      <c r="A78">
        <v>898</v>
      </c>
      <c r="B78">
        <v>1</v>
      </c>
      <c r="C78">
        <v>15112.754380011929</v>
      </c>
      <c r="D78">
        <v>77</v>
      </c>
      <c r="E78">
        <v>738.18280029296875</v>
      </c>
      <c r="F78">
        <f t="shared" si="2"/>
        <v>741.94175502232144</v>
      </c>
      <c r="G78">
        <f>Table1[[#This Row],[Smoothing]]-F77</f>
        <v>1.3627406529018344</v>
      </c>
      <c r="H78" t="b">
        <f>IF(Table1[[#This Row],[Change]]&lt;0,TRUE,FALSE)</f>
        <v>0</v>
      </c>
      <c r="I78" t="b">
        <f>Table1[[#This Row],[Increasing_Grade]]=H77</f>
        <v>1</v>
      </c>
      <c r="J78" t="b">
        <v>0</v>
      </c>
      <c r="L78" s="2">
        <f>Table1[[#This Row],[Change]]/528</f>
        <v>2.5809482062534744E-3</v>
      </c>
      <c r="M78">
        <v>-79.664363010000002</v>
      </c>
      <c r="N78">
        <v>36.101159010000003</v>
      </c>
    </row>
    <row r="79" spans="1:14" x14ac:dyDescent="0.2">
      <c r="A79">
        <v>899</v>
      </c>
      <c r="B79">
        <v>1</v>
      </c>
      <c r="C79">
        <v>15311.606411329411</v>
      </c>
      <c r="D79">
        <v>78</v>
      </c>
      <c r="E79">
        <v>742.1158447265625</v>
      </c>
      <c r="F79">
        <f t="shared" si="2"/>
        <v>742.97006661551336</v>
      </c>
      <c r="G79">
        <f>Table1[[#This Row],[Smoothing]]-F78</f>
        <v>1.0283115931919156</v>
      </c>
      <c r="H79" t="b">
        <f>IF(Table1[[#This Row],[Change]]&lt;0,TRUE,FALSE)</f>
        <v>0</v>
      </c>
      <c r="I79" t="b">
        <f>Table1[[#This Row],[Increasing_Grade]]=H78</f>
        <v>1</v>
      </c>
      <c r="J79" t="b">
        <v>0</v>
      </c>
      <c r="L79" s="2">
        <f>Table1[[#This Row],[Change]]/528</f>
        <v>1.9475598355907491E-3</v>
      </c>
      <c r="M79">
        <v>-79.663035460000003</v>
      </c>
      <c r="N79">
        <v>36.102121330000003</v>
      </c>
    </row>
    <row r="80" spans="1:14" x14ac:dyDescent="0.2">
      <c r="A80">
        <v>900</v>
      </c>
      <c r="B80">
        <v>1</v>
      </c>
      <c r="C80">
        <v>15510.458442644691</v>
      </c>
      <c r="D80">
        <v>79</v>
      </c>
      <c r="E80">
        <v>746.1243896484375</v>
      </c>
      <c r="F80">
        <f t="shared" si="2"/>
        <v>743.91991315569192</v>
      </c>
      <c r="G80">
        <f>Table1[[#This Row],[Smoothing]]-F79</f>
        <v>0.94984654017855519</v>
      </c>
      <c r="H80" t="b">
        <f>IF(Table1[[#This Row],[Change]]&lt;0,TRUE,FALSE)</f>
        <v>0</v>
      </c>
      <c r="I80" t="b">
        <f>Table1[[#This Row],[Increasing_Grade]]=H79</f>
        <v>1</v>
      </c>
      <c r="J80" t="b">
        <v>0</v>
      </c>
      <c r="L80" s="2">
        <f>Table1[[#This Row],[Change]]/528</f>
        <v>1.798951780641203E-3</v>
      </c>
      <c r="M80">
        <v>-79.661743720000004</v>
      </c>
      <c r="N80">
        <v>36.103118100000003</v>
      </c>
    </row>
    <row r="81" spans="1:14" x14ac:dyDescent="0.2">
      <c r="A81">
        <v>901</v>
      </c>
      <c r="B81">
        <v>1</v>
      </c>
      <c r="C81">
        <v>15709.3104739603</v>
      </c>
      <c r="D81">
        <v>80</v>
      </c>
      <c r="E81">
        <v>747.136474609375</v>
      </c>
      <c r="F81">
        <f t="shared" si="2"/>
        <v>745.2110595703125</v>
      </c>
      <c r="G81">
        <f>Table1[[#This Row],[Smoothing]]-F80</f>
        <v>1.2911464146205844</v>
      </c>
      <c r="H81" t="b">
        <f>IF(Table1[[#This Row],[Change]]&lt;0,TRUE,FALSE)</f>
        <v>0</v>
      </c>
      <c r="I81" t="b">
        <f>Table1[[#This Row],[Increasing_Grade]]=H80</f>
        <v>1</v>
      </c>
      <c r="J81" t="b">
        <v>0</v>
      </c>
      <c r="L81" s="2">
        <f>Table1[[#This Row],[Change]]/528</f>
        <v>2.4453530579935309E-3</v>
      </c>
      <c r="M81">
        <v>-79.660441160000005</v>
      </c>
      <c r="N81">
        <v>36.104105740000001</v>
      </c>
    </row>
    <row r="82" spans="1:14" x14ac:dyDescent="0.2">
      <c r="A82">
        <v>902</v>
      </c>
      <c r="B82">
        <v>1</v>
      </c>
      <c r="C82">
        <v>15908.16250527605</v>
      </c>
      <c r="D82">
        <v>81</v>
      </c>
      <c r="E82">
        <v>746.79095458984375</v>
      </c>
      <c r="F82">
        <f t="shared" si="2"/>
        <v>746.84196254185269</v>
      </c>
      <c r="G82">
        <f>Table1[[#This Row],[Smoothing]]-F81</f>
        <v>1.6309029715401948</v>
      </c>
      <c r="H82" t="b">
        <f>IF(Table1[[#This Row],[Change]]&lt;0,TRUE,FALSE)</f>
        <v>0</v>
      </c>
      <c r="I82" t="b">
        <f>Table1[[#This Row],[Increasing_Grade]]=H81</f>
        <v>1</v>
      </c>
      <c r="J82" t="b">
        <v>0</v>
      </c>
      <c r="L82" s="2">
        <f>Table1[[#This Row],[Change]]/528</f>
        <v>3.0888313854927933E-3</v>
      </c>
      <c r="M82">
        <v>-79.659120329999993</v>
      </c>
      <c r="N82">
        <v>36.105077219999998</v>
      </c>
    </row>
    <row r="83" spans="1:14" x14ac:dyDescent="0.2">
      <c r="A83">
        <v>903</v>
      </c>
      <c r="B83">
        <v>1</v>
      </c>
      <c r="C83">
        <v>16107.01453659226</v>
      </c>
      <c r="D83">
        <v>82</v>
      </c>
      <c r="E83">
        <v>747.538330078125</v>
      </c>
      <c r="F83">
        <f t="shared" si="2"/>
        <v>747.84811837332586</v>
      </c>
      <c r="G83">
        <f>Table1[[#This Row],[Smoothing]]-F82</f>
        <v>1.0061558314731656</v>
      </c>
      <c r="H83" t="b">
        <f>IF(Table1[[#This Row],[Change]]&lt;0,TRUE,FALSE)</f>
        <v>0</v>
      </c>
      <c r="I83" t="b">
        <f>Table1[[#This Row],[Increasing_Grade]]=H82</f>
        <v>1</v>
      </c>
      <c r="J83" t="b">
        <v>0</v>
      </c>
      <c r="L83" s="2">
        <f>Table1[[#This Row],[Change]]/528</f>
        <v>1.9055981656688741E-3</v>
      </c>
      <c r="M83">
        <v>-79.657764569999998</v>
      </c>
      <c r="N83">
        <v>36.106016799999999</v>
      </c>
    </row>
    <row r="84" spans="1:14" x14ac:dyDescent="0.2">
      <c r="A84">
        <v>904</v>
      </c>
      <c r="B84">
        <v>1</v>
      </c>
      <c r="C84">
        <v>16305.86656790766</v>
      </c>
      <c r="D84">
        <v>83</v>
      </c>
      <c r="E84">
        <v>748.588623046875</v>
      </c>
      <c r="F84">
        <f t="shared" si="2"/>
        <v>747.81392124720981</v>
      </c>
      <c r="G84">
        <f>Table1[[#This Row],[Smoothing]]-F83</f>
        <v>-3.4197126116055188E-2</v>
      </c>
      <c r="H84" t="b">
        <f>IF(Table1[[#This Row],[Change]]&lt;0,TRUE,FALSE)</f>
        <v>1</v>
      </c>
      <c r="I84" t="b">
        <f>Table1[[#This Row],[Increasing_Grade]]=H83</f>
        <v>0</v>
      </c>
      <c r="J84">
        <v>747.81392124720981</v>
      </c>
      <c r="L84" s="2">
        <f>Table1[[#This Row],[Change]]/528</f>
        <v>-6.4767284310710579E-5</v>
      </c>
      <c r="M84">
        <v>-79.656301830000004</v>
      </c>
      <c r="N84">
        <v>36.106843060000003</v>
      </c>
    </row>
    <row r="85" spans="1:14" x14ac:dyDescent="0.2">
      <c r="A85">
        <v>905</v>
      </c>
      <c r="B85">
        <v>1</v>
      </c>
      <c r="C85">
        <v>16504.718599224499</v>
      </c>
      <c r="D85">
        <v>84</v>
      </c>
      <c r="E85">
        <v>749.59912109375</v>
      </c>
      <c r="F85">
        <f t="shared" si="2"/>
        <v>747.59191022600442</v>
      </c>
      <c r="G85">
        <f>Table1[[#This Row],[Smoothing]]-F84</f>
        <v>-0.22201102120538962</v>
      </c>
      <c r="H85" t="b">
        <f>IF(Table1[[#This Row],[Change]]&lt;0,TRUE,FALSE)</f>
        <v>1</v>
      </c>
      <c r="I85" t="b">
        <f>Table1[[#This Row],[Increasing_Grade]]=H84</f>
        <v>1</v>
      </c>
      <c r="J85" t="b">
        <v>0</v>
      </c>
      <c r="L85" s="2">
        <f>Table1[[#This Row],[Change]]/528</f>
        <v>-4.2047541894960159E-4</v>
      </c>
      <c r="M85">
        <v>-79.65475472</v>
      </c>
      <c r="N85">
        <v>36.107563380000002</v>
      </c>
    </row>
    <row r="86" spans="1:14" x14ac:dyDescent="0.2">
      <c r="A86">
        <v>906</v>
      </c>
      <c r="B86">
        <v>1</v>
      </c>
      <c r="C86">
        <v>16703.570630540718</v>
      </c>
      <c r="D86">
        <v>85</v>
      </c>
      <c r="E86">
        <v>749.158935546875</v>
      </c>
      <c r="F86">
        <f t="shared" si="2"/>
        <v>747.35286167689731</v>
      </c>
      <c r="G86">
        <f>Table1[[#This Row],[Smoothing]]-F85</f>
        <v>-0.23904854910711038</v>
      </c>
      <c r="H86" t="b">
        <f>IF(Table1[[#This Row],[Change]]&lt;0,TRUE,FALSE)</f>
        <v>1</v>
      </c>
      <c r="I86" t="b">
        <f>Table1[[#This Row],[Increasing_Grade]]=H85</f>
        <v>1</v>
      </c>
      <c r="J86" t="b">
        <v>0</v>
      </c>
      <c r="L86" s="2">
        <f>Table1[[#This Row],[Change]]/528</f>
        <v>-4.5274346421801209E-4</v>
      </c>
      <c r="M86">
        <v>-79.653140250000007</v>
      </c>
      <c r="N86">
        <v>36.10817943</v>
      </c>
    </row>
    <row r="87" spans="1:14" x14ac:dyDescent="0.2">
      <c r="A87">
        <v>1028</v>
      </c>
      <c r="B87">
        <v>1</v>
      </c>
      <c r="C87">
        <v>16902.422661855438</v>
      </c>
      <c r="D87">
        <v>86</v>
      </c>
      <c r="E87">
        <v>745.885009765625</v>
      </c>
      <c r="F87">
        <f t="shared" si="2"/>
        <v>746.73634556361606</v>
      </c>
      <c r="G87">
        <f>Table1[[#This Row],[Smoothing]]-F86</f>
        <v>-0.61651611328125</v>
      </c>
      <c r="H87" t="b">
        <f>IF(Table1[[#This Row],[Change]]&lt;0,TRUE,FALSE)</f>
        <v>1</v>
      </c>
      <c r="I87" t="b">
        <f>Table1[[#This Row],[Increasing_Grade]]=H86</f>
        <v>1</v>
      </c>
      <c r="J87" t="b">
        <v>0</v>
      </c>
      <c r="L87" s="2">
        <f>Table1[[#This Row],[Change]]/528</f>
        <v>-1.1676441539417613E-3</v>
      </c>
      <c r="M87">
        <v>-79.651453200000006</v>
      </c>
      <c r="N87">
        <v>36.108651610000003</v>
      </c>
    </row>
    <row r="88" spans="1:14" x14ac:dyDescent="0.2">
      <c r="A88">
        <v>1029</v>
      </c>
      <c r="B88">
        <v>1</v>
      </c>
      <c r="C88">
        <v>17101.274693172309</v>
      </c>
      <c r="D88">
        <v>87</v>
      </c>
      <c r="E88">
        <v>745.5823974609375</v>
      </c>
      <c r="F88">
        <f t="shared" si="2"/>
        <v>745.97208949497769</v>
      </c>
      <c r="G88">
        <f>Table1[[#This Row],[Smoothing]]-F87</f>
        <v>-0.76425606863836038</v>
      </c>
      <c r="H88" t="b">
        <f>IF(Table1[[#This Row],[Change]]&lt;0,TRUE,FALSE)</f>
        <v>1</v>
      </c>
      <c r="I88" t="b">
        <f>Table1[[#This Row],[Increasing_Grade]]=H87</f>
        <v>1</v>
      </c>
      <c r="J88" t="b">
        <v>0</v>
      </c>
      <c r="L88" s="2">
        <f>Table1[[#This Row],[Change]]/528</f>
        <v>-1.4474546754514402E-3</v>
      </c>
      <c r="M88">
        <v>-79.649720459999998</v>
      </c>
      <c r="N88">
        <v>36.108999699999998</v>
      </c>
    </row>
    <row r="89" spans="1:14" x14ac:dyDescent="0.2">
      <c r="A89">
        <v>1030</v>
      </c>
      <c r="B89">
        <v>1</v>
      </c>
      <c r="C89">
        <v>17300.126724488829</v>
      </c>
      <c r="D89">
        <v>88</v>
      </c>
      <c r="E89">
        <v>745.11761474609375</v>
      </c>
      <c r="F89">
        <f t="shared" si="2"/>
        <v>745.38035365513394</v>
      </c>
      <c r="G89">
        <f>Table1[[#This Row],[Smoothing]]-F88</f>
        <v>-0.59173583984375</v>
      </c>
      <c r="H89" t="b">
        <f>IF(Table1[[#This Row],[Change]]&lt;0,TRUE,FALSE)</f>
        <v>1</v>
      </c>
      <c r="I89" t="b">
        <f>Table1[[#This Row],[Increasing_Grade]]=H88</f>
        <v>1</v>
      </c>
      <c r="J89" t="b">
        <v>0</v>
      </c>
      <c r="L89" s="2">
        <f>Table1[[#This Row],[Change]]/528</f>
        <v>-1.1207118178858902E-3</v>
      </c>
      <c r="M89">
        <v>-79.647958860000003</v>
      </c>
      <c r="N89">
        <v>36.109236430000003</v>
      </c>
    </row>
    <row r="90" spans="1:14" x14ac:dyDescent="0.2">
      <c r="A90">
        <v>1031</v>
      </c>
      <c r="B90">
        <v>1</v>
      </c>
      <c r="C90">
        <v>17498.978755804052</v>
      </c>
      <c r="D90">
        <v>89</v>
      </c>
      <c r="E90">
        <v>743.22271728515625</v>
      </c>
      <c r="F90">
        <f t="shared" si="2"/>
        <v>745.2852783203125</v>
      </c>
      <c r="G90">
        <f>Table1[[#This Row],[Smoothing]]-F89</f>
        <v>-9.5075334821444812E-2</v>
      </c>
      <c r="H90" t="b">
        <f>IF(Table1[[#This Row],[Change]]&lt;0,TRUE,FALSE)</f>
        <v>1</v>
      </c>
      <c r="I90" t="b">
        <f>Table1[[#This Row],[Increasing_Grade]]=H89</f>
        <v>1</v>
      </c>
      <c r="J90" t="b">
        <v>0</v>
      </c>
      <c r="L90" s="2">
        <f>Table1[[#This Row],[Change]]/528</f>
        <v>-1.8006692201031214E-4</v>
      </c>
      <c r="M90">
        <v>-79.646177989999998</v>
      </c>
      <c r="N90">
        <v>36.1093294</v>
      </c>
    </row>
    <row r="91" spans="1:14" x14ac:dyDescent="0.2">
      <c r="A91">
        <v>1032</v>
      </c>
      <c r="B91">
        <v>1</v>
      </c>
      <c r="C91">
        <v>17697.83078712078</v>
      </c>
      <c r="D91">
        <v>90</v>
      </c>
      <c r="E91">
        <v>743.23883056640625</v>
      </c>
      <c r="F91">
        <f t="shared" si="2"/>
        <v>746.19074358258933</v>
      </c>
      <c r="G91">
        <f>Table1[[#This Row],[Smoothing]]-F90</f>
        <v>0.90546526227683444</v>
      </c>
      <c r="H91" t="b">
        <f>IF(Table1[[#This Row],[Change]]&lt;0,TRUE,FALSE)</f>
        <v>0</v>
      </c>
      <c r="I91" t="b">
        <f>Table1[[#This Row],[Increasing_Grade]]=H90</f>
        <v>0</v>
      </c>
      <c r="J91">
        <v>746.19074358258933</v>
      </c>
      <c r="L91" s="2">
        <f>Table1[[#This Row],[Change]]/528</f>
        <v>1.7148963300697621E-3</v>
      </c>
      <c r="M91">
        <v>-79.644392420000003</v>
      </c>
      <c r="N91">
        <v>36.109287500000001</v>
      </c>
    </row>
    <row r="92" spans="1:14" x14ac:dyDescent="0.2">
      <c r="A92">
        <v>1033</v>
      </c>
      <c r="B92">
        <v>1</v>
      </c>
      <c r="C92">
        <v>17896.6828184365</v>
      </c>
      <c r="D92">
        <v>91</v>
      </c>
      <c r="E92">
        <v>745.45697021484375</v>
      </c>
      <c r="F92">
        <f t="shared" si="2"/>
        <v>747.44804164341519</v>
      </c>
      <c r="G92">
        <f>Table1[[#This Row],[Smoothing]]-F91</f>
        <v>1.2572980608258604</v>
      </c>
      <c r="H92" t="b">
        <f>IF(Table1[[#This Row],[Change]]&lt;0,TRUE,FALSE)</f>
        <v>0</v>
      </c>
      <c r="I92" t="b">
        <f>Table1[[#This Row],[Increasing_Grade]]=H91</f>
        <v>1</v>
      </c>
      <c r="J92" t="b">
        <v>0</v>
      </c>
      <c r="L92" s="2">
        <f>Table1[[#This Row],[Change]]/528</f>
        <v>2.3812463273217054E-3</v>
      </c>
      <c r="M92">
        <v>-79.642608449999997</v>
      </c>
      <c r="N92">
        <v>36.109213590000003</v>
      </c>
    </row>
    <row r="93" spans="1:14" x14ac:dyDescent="0.2">
      <c r="A93">
        <v>1034</v>
      </c>
      <c r="B93">
        <v>1</v>
      </c>
      <c r="C93">
        <v>18095.534849751799</v>
      </c>
      <c r="D93">
        <v>92</v>
      </c>
      <c r="E93">
        <v>748.493408203125</v>
      </c>
      <c r="F93">
        <f t="shared" si="2"/>
        <v>748.43457903180808</v>
      </c>
      <c r="G93">
        <f>Table1[[#This Row],[Smoothing]]-F92</f>
        <v>0.98653738839288962</v>
      </c>
      <c r="H93" t="b">
        <f>IF(Table1[[#This Row],[Change]]&lt;0,TRUE,FALSE)</f>
        <v>0</v>
      </c>
      <c r="I93" t="b">
        <f>Table1[[#This Row],[Increasing_Grade]]=H92</f>
        <v>1</v>
      </c>
      <c r="J93" t="b">
        <v>0</v>
      </c>
      <c r="L93" s="2">
        <f>Table1[[#This Row],[Change]]/528</f>
        <v>1.8684420234713818E-3</v>
      </c>
      <c r="M93">
        <v>-79.640826189999999</v>
      </c>
      <c r="N93">
        <v>36.109117509999997</v>
      </c>
    </row>
    <row r="94" spans="1:14" x14ac:dyDescent="0.2">
      <c r="A94">
        <v>1035</v>
      </c>
      <c r="B94">
        <v>1</v>
      </c>
      <c r="C94">
        <v>18294.386881068531</v>
      </c>
      <c r="D94">
        <v>93</v>
      </c>
      <c r="E94">
        <v>752.2232666015625</v>
      </c>
      <c r="F94">
        <f t="shared" si="2"/>
        <v>748.92522321428567</v>
      </c>
      <c r="G94">
        <f>Table1[[#This Row],[Smoothing]]-F93</f>
        <v>0.49064418247758113</v>
      </c>
      <c r="H94" t="b">
        <f>IF(Table1[[#This Row],[Change]]&lt;0,TRUE,FALSE)</f>
        <v>0</v>
      </c>
      <c r="I94" t="b">
        <f>Table1[[#This Row],[Increasing_Grade]]=H93</f>
        <v>1</v>
      </c>
      <c r="J94" t="b">
        <v>0</v>
      </c>
      <c r="L94" s="2">
        <f>Table1[[#This Row],[Change]]/528</f>
        <v>9.2925034560147936E-4</v>
      </c>
      <c r="M94">
        <v>-79.639045440000004</v>
      </c>
      <c r="N94">
        <v>36.109004519999999</v>
      </c>
    </row>
    <row r="95" spans="1:14" x14ac:dyDescent="0.2">
      <c r="A95">
        <v>1036</v>
      </c>
      <c r="B95">
        <v>1</v>
      </c>
      <c r="C95">
        <v>18493.238912384029</v>
      </c>
      <c r="D95">
        <v>94</v>
      </c>
      <c r="E95">
        <v>754.38348388671875</v>
      </c>
      <c r="F95">
        <f t="shared" si="2"/>
        <v>748.68649727957586</v>
      </c>
      <c r="G95">
        <f>Table1[[#This Row],[Smoothing]]-F94</f>
        <v>-0.23872593470980519</v>
      </c>
      <c r="H95" t="b">
        <f>IF(Table1[[#This Row],[Change]]&lt;0,TRUE,FALSE)</f>
        <v>1</v>
      </c>
      <c r="I95" t="b">
        <f>Table1[[#This Row],[Increasing_Grade]]=H94</f>
        <v>0</v>
      </c>
      <c r="J95">
        <v>748.68649727957586</v>
      </c>
      <c r="L95" s="2">
        <f>Table1[[#This Row],[Change]]/528</f>
        <v>-4.5213245210190377E-4</v>
      </c>
      <c r="M95">
        <v>-79.637267519999995</v>
      </c>
      <c r="N95">
        <v>36.108864769999997</v>
      </c>
    </row>
    <row r="96" spans="1:14" x14ac:dyDescent="0.2">
      <c r="A96">
        <v>1037</v>
      </c>
      <c r="B96">
        <v>1</v>
      </c>
      <c r="C96">
        <v>18692.090943699179</v>
      </c>
      <c r="D96">
        <v>95</v>
      </c>
      <c r="E96">
        <v>752.02337646484375</v>
      </c>
      <c r="F96">
        <f t="shared" si="2"/>
        <v>747.385986328125</v>
      </c>
      <c r="G96">
        <f>Table1[[#This Row],[Smoothing]]-F95</f>
        <v>-1.3005109514508604</v>
      </c>
      <c r="H96" t="b">
        <f>IF(Table1[[#This Row],[Change]]&lt;0,TRUE,FALSE)</f>
        <v>1</v>
      </c>
      <c r="I96" t="b">
        <f>Table1[[#This Row],[Increasing_Grade]]=H95</f>
        <v>1</v>
      </c>
      <c r="J96" t="b">
        <v>0</v>
      </c>
      <c r="L96" s="2">
        <f>Table1[[#This Row],[Change]]/528</f>
        <v>-2.4630889232023869E-3</v>
      </c>
      <c r="M96">
        <v>-79.635489379999996</v>
      </c>
      <c r="N96">
        <v>36.10872715</v>
      </c>
    </row>
    <row r="97" spans="1:14" x14ac:dyDescent="0.2">
      <c r="A97">
        <v>1038</v>
      </c>
      <c r="B97">
        <v>1</v>
      </c>
      <c r="C97">
        <v>18890.942975016089</v>
      </c>
      <c r="D97">
        <v>96</v>
      </c>
      <c r="E97">
        <v>746.6572265625</v>
      </c>
      <c r="F97">
        <f t="shared" si="2"/>
        <v>744.94927978515625</v>
      </c>
      <c r="G97">
        <f>Table1[[#This Row],[Smoothing]]-F96</f>
        <v>-2.43670654296875</v>
      </c>
      <c r="H97" t="b">
        <f>IF(Table1[[#This Row],[Change]]&lt;0,TRUE,FALSE)</f>
        <v>1</v>
      </c>
      <c r="I97" t="b">
        <f>Table1[[#This Row],[Increasing_Grade]]=H96</f>
        <v>1</v>
      </c>
      <c r="J97" t="b">
        <v>0</v>
      </c>
      <c r="L97" s="2">
        <f>Table1[[#This Row],[Change]]/528</f>
        <v>-4.61497451319839E-3</v>
      </c>
      <c r="M97">
        <v>-79.633706840000002</v>
      </c>
      <c r="N97">
        <v>36.108633330000004</v>
      </c>
    </row>
    <row r="98" spans="1:14" x14ac:dyDescent="0.2">
      <c r="A98">
        <v>1039</v>
      </c>
      <c r="B98">
        <v>1</v>
      </c>
      <c r="C98">
        <v>19089.795006331409</v>
      </c>
      <c r="D98">
        <v>97</v>
      </c>
      <c r="E98">
        <v>741.5677490234375</v>
      </c>
      <c r="F98">
        <f t="shared" si="2"/>
        <v>741.30490548270086</v>
      </c>
      <c r="G98">
        <f>Table1[[#This Row],[Smoothing]]-F97</f>
        <v>-3.6443743024553896</v>
      </c>
      <c r="H98" t="b">
        <f>IF(Table1[[#This Row],[Change]]&lt;0,TRUE,FALSE)</f>
        <v>1</v>
      </c>
      <c r="I98" t="b">
        <f>Table1[[#This Row],[Increasing_Grade]]=H97</f>
        <v>1</v>
      </c>
      <c r="J98" t="b">
        <v>0</v>
      </c>
      <c r="L98" s="2">
        <f>Table1[[#This Row],[Change]]/528</f>
        <v>-6.9022240576806625E-3</v>
      </c>
      <c r="M98">
        <v>-79.631923760000006</v>
      </c>
      <c r="N98">
        <v>36.108546840000002</v>
      </c>
    </row>
    <row r="99" spans="1:14" x14ac:dyDescent="0.2">
      <c r="A99">
        <v>1040</v>
      </c>
      <c r="B99">
        <v>1</v>
      </c>
      <c r="C99">
        <v>19288.647037648181</v>
      </c>
      <c r="D99">
        <v>98</v>
      </c>
      <c r="E99">
        <v>736.3533935546875</v>
      </c>
      <c r="F99">
        <f t="shared" si="2"/>
        <v>736.39466203962058</v>
      </c>
      <c r="G99">
        <f>Table1[[#This Row],[Smoothing]]-F98</f>
        <v>-4.9102434430802759</v>
      </c>
      <c r="H99" t="b">
        <f>IF(Table1[[#This Row],[Change]]&lt;0,TRUE,FALSE)</f>
        <v>1</v>
      </c>
      <c r="I99" t="b">
        <f>Table1[[#This Row],[Increasing_Grade]]=H98</f>
        <v>1</v>
      </c>
      <c r="J99" t="b">
        <v>0</v>
      </c>
      <c r="L99" s="2">
        <f>Table1[[#This Row],[Change]]/528</f>
        <v>-9.2997034906823414E-3</v>
      </c>
      <c r="M99">
        <v>-79.630140359999999</v>
      </c>
      <c r="N99">
        <v>36.10856759</v>
      </c>
    </row>
    <row r="100" spans="1:14" x14ac:dyDescent="0.2">
      <c r="A100">
        <v>1041</v>
      </c>
      <c r="B100">
        <v>1</v>
      </c>
      <c r="C100">
        <v>19487.499068963509</v>
      </c>
      <c r="D100">
        <v>99</v>
      </c>
      <c r="E100">
        <v>731.43646240234375</v>
      </c>
      <c r="F100">
        <f t="shared" si="2"/>
        <v>731.30380684988836</v>
      </c>
      <c r="G100">
        <f>Table1[[#This Row],[Smoothing]]-F99</f>
        <v>-5.0908551897322241</v>
      </c>
      <c r="H100" t="b">
        <f>IF(Table1[[#This Row],[Change]]&lt;0,TRUE,FALSE)</f>
        <v>1</v>
      </c>
      <c r="I100" t="b">
        <f>Table1[[#This Row],[Increasing_Grade]]=H99</f>
        <v>1</v>
      </c>
      <c r="J100" t="b">
        <v>0</v>
      </c>
      <c r="L100" s="2">
        <f>Table1[[#This Row],[Change]]/528</f>
        <v>-9.6417711926746665E-3</v>
      </c>
      <c r="M100">
        <v>-79.628394360000001</v>
      </c>
      <c r="N100">
        <v>36.108865799999997</v>
      </c>
    </row>
    <row r="101" spans="1:14" x14ac:dyDescent="0.2">
      <c r="A101">
        <v>1042</v>
      </c>
      <c r="B101">
        <v>1</v>
      </c>
      <c r="C101">
        <v>19686.351100278858</v>
      </c>
      <c r="D101">
        <v>100</v>
      </c>
      <c r="E101">
        <v>726.712646484375</v>
      </c>
      <c r="F101">
        <f t="shared" si="2"/>
        <v>726.05531529017856</v>
      </c>
      <c r="G101">
        <f>Table1[[#This Row],[Smoothing]]-F100</f>
        <v>-5.2484915597098052</v>
      </c>
      <c r="H101" t="b">
        <f>IF(Table1[[#This Row],[Change]]&lt;0,TRUE,FALSE)</f>
        <v>1</v>
      </c>
      <c r="I101" t="b">
        <f>Table1[[#This Row],[Increasing_Grade]]=H100</f>
        <v>1</v>
      </c>
      <c r="J101" t="b">
        <v>0</v>
      </c>
      <c r="L101" s="2">
        <f>Table1[[#This Row],[Change]]/528</f>
        <v>-9.9403249236928136E-3</v>
      </c>
      <c r="M101">
        <v>-79.626759179999993</v>
      </c>
      <c r="N101">
        <v>36.109442090000002</v>
      </c>
    </row>
    <row r="102" spans="1:14" x14ac:dyDescent="0.2">
      <c r="A102">
        <v>1043</v>
      </c>
      <c r="B102">
        <v>1</v>
      </c>
      <c r="C102">
        <v>19885.203131595528</v>
      </c>
      <c r="D102">
        <v>101</v>
      </c>
      <c r="E102">
        <v>720.01177978515625</v>
      </c>
      <c r="F102">
        <f t="shared" si="2"/>
        <v>720.89053780691961</v>
      </c>
      <c r="G102">
        <f>Table1[[#This Row],[Smoothing]]-F101</f>
        <v>-5.1647774832589448</v>
      </c>
      <c r="H102" t="b">
        <f>IF(Table1[[#This Row],[Change]]&lt;0,TRUE,FALSE)</f>
        <v>1</v>
      </c>
      <c r="I102" t="b">
        <f>Table1[[#This Row],[Increasing_Grade]]=H101</f>
        <v>1</v>
      </c>
      <c r="J102" t="b">
        <v>0</v>
      </c>
      <c r="L102" s="2">
        <f>Table1[[#This Row],[Change]]/528</f>
        <v>-9.7817755364752734E-3</v>
      </c>
      <c r="M102">
        <v>-79.625174880000003</v>
      </c>
      <c r="N102">
        <v>36.110108750000002</v>
      </c>
    </row>
    <row r="103" spans="1:14" x14ac:dyDescent="0.2">
      <c r="A103">
        <v>1044</v>
      </c>
      <c r="B103">
        <v>1</v>
      </c>
      <c r="C103">
        <v>20084.055162912151</v>
      </c>
      <c r="D103">
        <v>102</v>
      </c>
      <c r="E103">
        <v>716.38739013671875</v>
      </c>
      <c r="F103">
        <f t="shared" si="2"/>
        <v>715.99659946986606</v>
      </c>
      <c r="G103">
        <f>Table1[[#This Row],[Smoothing]]-F102</f>
        <v>-4.8939383370535552</v>
      </c>
      <c r="H103" t="b">
        <f>IF(Table1[[#This Row],[Change]]&lt;0,TRUE,FALSE)</f>
        <v>1</v>
      </c>
      <c r="I103" t="b">
        <f>Table1[[#This Row],[Increasing_Grade]]=H102</f>
        <v>1</v>
      </c>
      <c r="J103" t="b">
        <v>0</v>
      </c>
      <c r="L103" s="2">
        <f>Table1[[#This Row],[Change]]/528</f>
        <v>-9.2688226080559766E-3</v>
      </c>
      <c r="M103">
        <v>-79.623579359999994</v>
      </c>
      <c r="N103">
        <v>36.11075761</v>
      </c>
    </row>
    <row r="104" spans="1:14" x14ac:dyDescent="0.2">
      <c r="A104">
        <v>1045</v>
      </c>
      <c r="B104">
        <v>1</v>
      </c>
      <c r="C104">
        <v>20282.907194227111</v>
      </c>
      <c r="D104">
        <v>103</v>
      </c>
      <c r="E104">
        <v>709.91778564453125</v>
      </c>
      <c r="F104">
        <f t="shared" si="2"/>
        <v>710.71430315290183</v>
      </c>
      <c r="G104">
        <f>Table1[[#This Row],[Smoothing]]-F103</f>
        <v>-5.2822963169642208</v>
      </c>
      <c r="H104" t="b">
        <f>IF(Table1[[#This Row],[Change]]&lt;0,TRUE,FALSE)</f>
        <v>1</v>
      </c>
      <c r="I104" t="b">
        <f>Table1[[#This Row],[Increasing_Grade]]=H103</f>
        <v>1</v>
      </c>
      <c r="J104" t="b">
        <v>0</v>
      </c>
      <c r="L104" s="2">
        <f>Table1[[#This Row],[Change]]/528</f>
        <v>-1.0004349085159509E-2</v>
      </c>
      <c r="M104">
        <v>-79.621986669999998</v>
      </c>
      <c r="N104">
        <v>36.111410919999997</v>
      </c>
    </row>
    <row r="105" spans="1:14" x14ac:dyDescent="0.2">
      <c r="A105">
        <v>1046</v>
      </c>
      <c r="B105">
        <v>1</v>
      </c>
      <c r="C105">
        <v>20481.759225543668</v>
      </c>
      <c r="D105">
        <v>104</v>
      </c>
      <c r="E105">
        <v>705.414306640625</v>
      </c>
      <c r="F105">
        <f t="shared" si="2"/>
        <v>705.58753313337058</v>
      </c>
      <c r="G105">
        <f>Table1[[#This Row],[Smoothing]]-F104</f>
        <v>-5.12677001953125</v>
      </c>
      <c r="H105" t="b">
        <f>IF(Table1[[#This Row],[Change]]&lt;0,TRUE,FALSE)</f>
        <v>1</v>
      </c>
      <c r="I105" t="b">
        <f>Table1[[#This Row],[Increasing_Grade]]=H104</f>
        <v>1</v>
      </c>
      <c r="J105" t="b">
        <v>0</v>
      </c>
      <c r="L105" s="2">
        <f>Table1[[#This Row],[Change]]/528</f>
        <v>-9.7097917036576709E-3</v>
      </c>
      <c r="M105">
        <v>-79.620409679999995</v>
      </c>
      <c r="N105">
        <v>36.11208869</v>
      </c>
    </row>
    <row r="106" spans="1:14" x14ac:dyDescent="0.2">
      <c r="A106">
        <v>1047</v>
      </c>
      <c r="B106">
        <v>1</v>
      </c>
      <c r="C106">
        <v>20680.611256860109</v>
      </c>
      <c r="D106">
        <v>105</v>
      </c>
      <c r="E106">
        <v>702.0958251953125</v>
      </c>
      <c r="F106">
        <f t="shared" si="2"/>
        <v>700.59235491071433</v>
      </c>
      <c r="G106">
        <f>Table1[[#This Row],[Smoothing]]-F105</f>
        <v>-4.99517822265625</v>
      </c>
      <c r="H106" t="b">
        <f>IF(Table1[[#This Row],[Change]]&lt;0,TRUE,FALSE)</f>
        <v>1</v>
      </c>
      <c r="I106" t="b">
        <f>Table1[[#This Row],[Increasing_Grade]]=H105</f>
        <v>1</v>
      </c>
      <c r="J106" t="b">
        <v>0</v>
      </c>
      <c r="L106" s="2">
        <f>Table1[[#This Row],[Change]]/528</f>
        <v>-9.460564815636837E-3</v>
      </c>
      <c r="M106">
        <v>-79.61884044</v>
      </c>
      <c r="N106">
        <v>36.112778179999999</v>
      </c>
    </row>
    <row r="107" spans="1:14" x14ac:dyDescent="0.2">
      <c r="A107">
        <v>1048</v>
      </c>
      <c r="B107">
        <v>1</v>
      </c>
      <c r="C107">
        <v>20879.46328817543</v>
      </c>
      <c r="D107">
        <v>106</v>
      </c>
      <c r="E107">
        <v>694.46038818359375</v>
      </c>
      <c r="F107">
        <f t="shared" si="2"/>
        <v>695.63863699776789</v>
      </c>
      <c r="G107">
        <f>Table1[[#This Row],[Smoothing]]-F106</f>
        <v>-4.9537179129464448</v>
      </c>
      <c r="H107" t="b">
        <f>IF(Table1[[#This Row],[Change]]&lt;0,TRUE,FALSE)</f>
        <v>1</v>
      </c>
      <c r="I107" t="b">
        <f>Table1[[#This Row],[Increasing_Grade]]=H106</f>
        <v>1</v>
      </c>
      <c r="J107" t="b">
        <v>0</v>
      </c>
      <c r="L107" s="2">
        <f>Table1[[#This Row],[Change]]/528</f>
        <v>-9.3820415017925093E-3</v>
      </c>
      <c r="M107">
        <v>-79.617220779999997</v>
      </c>
      <c r="N107">
        <v>36.113384449999998</v>
      </c>
    </row>
    <row r="108" spans="1:14" x14ac:dyDescent="0.2">
      <c r="A108">
        <v>1049</v>
      </c>
      <c r="B108">
        <v>1</v>
      </c>
      <c r="C108">
        <v>21078.315319491441</v>
      </c>
      <c r="D108">
        <v>107</v>
      </c>
      <c r="E108">
        <v>690.82525634765625</v>
      </c>
      <c r="F108">
        <f t="shared" si="2"/>
        <v>690.6978759765625</v>
      </c>
      <c r="G108">
        <f>Table1[[#This Row],[Smoothing]]-F107</f>
        <v>-4.9407610212053896</v>
      </c>
      <c r="H108" t="b">
        <f>IF(Table1[[#This Row],[Change]]&lt;0,TRUE,FALSE)</f>
        <v>1</v>
      </c>
      <c r="I108" t="b">
        <f>Table1[[#This Row],[Increasing_Grade]]=H107</f>
        <v>1</v>
      </c>
      <c r="J108" t="b">
        <v>0</v>
      </c>
      <c r="L108" s="2">
        <f>Table1[[#This Row],[Change]]/528</f>
        <v>-9.3575019341011166E-3</v>
      </c>
      <c r="M108">
        <v>-79.615501550000005</v>
      </c>
      <c r="N108">
        <v>36.113758570000002</v>
      </c>
    </row>
    <row r="109" spans="1:14" x14ac:dyDescent="0.2">
      <c r="A109">
        <v>1050</v>
      </c>
      <c r="B109">
        <v>1</v>
      </c>
      <c r="C109">
        <v>21277.167350807751</v>
      </c>
      <c r="D109">
        <v>108</v>
      </c>
      <c r="E109">
        <v>685.0455322265625</v>
      </c>
      <c r="F109">
        <f t="shared" si="2"/>
        <v>685.78030831473211</v>
      </c>
      <c r="G109">
        <f>Table1[[#This Row],[Smoothing]]-F108</f>
        <v>-4.9175676618303896</v>
      </c>
      <c r="H109" t="b">
        <f>IF(Table1[[#This Row],[Change]]&lt;0,TRUE,FALSE)</f>
        <v>1</v>
      </c>
      <c r="I109" t="b">
        <f>Table1[[#This Row],[Increasing_Grade]]=H108</f>
        <v>1</v>
      </c>
      <c r="J109" t="b">
        <v>0</v>
      </c>
      <c r="L109" s="2">
        <f>Table1[[#This Row],[Change]]/528</f>
        <v>-9.3135751171030106E-3</v>
      </c>
      <c r="M109">
        <v>-79.613722390000007</v>
      </c>
      <c r="N109">
        <v>36.113807970000003</v>
      </c>
    </row>
    <row r="110" spans="1:14" x14ac:dyDescent="0.2">
      <c r="A110">
        <v>1051</v>
      </c>
      <c r="B110">
        <v>1</v>
      </c>
      <c r="C110">
        <v>21476.019382123592</v>
      </c>
      <c r="D110">
        <v>109</v>
      </c>
      <c r="E110">
        <v>681.71136474609375</v>
      </c>
      <c r="F110">
        <f t="shared" si="2"/>
        <v>680.1270751953125</v>
      </c>
      <c r="G110">
        <f>Table1[[#This Row],[Smoothing]]-F109</f>
        <v>-5.6532331194196104</v>
      </c>
      <c r="H110" t="b">
        <f>IF(Table1[[#This Row],[Change]]&lt;0,TRUE,FALSE)</f>
        <v>1</v>
      </c>
      <c r="I110" t="b">
        <f>Table1[[#This Row],[Increasing_Grade]]=H109</f>
        <v>1</v>
      </c>
      <c r="J110" t="b">
        <v>0</v>
      </c>
      <c r="L110" s="2">
        <f>Table1[[#This Row],[Change]]/528</f>
        <v>-1.0706880907991686E-2</v>
      </c>
      <c r="M110">
        <v>-79.611951919999996</v>
      </c>
      <c r="N110">
        <v>36.113624350000002</v>
      </c>
    </row>
    <row r="111" spans="1:14" x14ac:dyDescent="0.2">
      <c r="A111">
        <v>1052</v>
      </c>
      <c r="B111">
        <v>1</v>
      </c>
      <c r="C111">
        <v>21674.87141343881</v>
      </c>
      <c r="D111">
        <v>110</v>
      </c>
      <c r="E111">
        <v>675.33245849609375</v>
      </c>
      <c r="F111">
        <f t="shared" si="2"/>
        <v>674.83932059151789</v>
      </c>
      <c r="G111">
        <f>Table1[[#This Row],[Smoothing]]-F110</f>
        <v>-5.2877546037946104</v>
      </c>
      <c r="H111" t="b">
        <f>IF(Table1[[#This Row],[Change]]&lt;0,TRUE,FALSE)</f>
        <v>1</v>
      </c>
      <c r="I111" t="b">
        <f>Table1[[#This Row],[Increasing_Grade]]=H110</f>
        <v>1</v>
      </c>
      <c r="J111" t="b">
        <v>0</v>
      </c>
      <c r="L111" s="2">
        <f>Table1[[#This Row],[Change]]/528</f>
        <v>-1.0014686749611005E-2</v>
      </c>
      <c r="M111">
        <v>-79.610190970000005</v>
      </c>
      <c r="N111">
        <v>36.113382770000001</v>
      </c>
    </row>
    <row r="112" spans="1:14" x14ac:dyDescent="0.2">
      <c r="A112">
        <v>1053</v>
      </c>
      <c r="B112">
        <v>1</v>
      </c>
      <c r="C112">
        <v>21873.723444754782</v>
      </c>
      <c r="D112">
        <v>111</v>
      </c>
      <c r="E112">
        <v>670.9913330078125</v>
      </c>
      <c r="F112">
        <f t="shared" si="2"/>
        <v>670.03799002511164</v>
      </c>
      <c r="G112">
        <f>Table1[[#This Row],[Smoothing]]-F111</f>
        <v>-4.80133056640625</v>
      </c>
      <c r="H112" t="b">
        <f>IF(Table1[[#This Row],[Change]]&lt;0,TRUE,FALSE)</f>
        <v>1</v>
      </c>
      <c r="I112" t="b">
        <f>Table1[[#This Row],[Increasing_Grade]]=H111</f>
        <v>1</v>
      </c>
      <c r="J112" t="b">
        <v>0</v>
      </c>
      <c r="L112" s="2">
        <f>Table1[[#This Row],[Change]]/528</f>
        <v>-9.0934291030421409E-3</v>
      </c>
      <c r="M112">
        <v>-79.608418439999994</v>
      </c>
      <c r="N112">
        <v>36.113204719999999</v>
      </c>
    </row>
    <row r="113" spans="1:14" x14ac:dyDescent="0.2">
      <c r="A113">
        <v>1054</v>
      </c>
      <c r="B113">
        <v>1</v>
      </c>
      <c r="C113">
        <v>22072.575476070651</v>
      </c>
      <c r="D113">
        <v>112</v>
      </c>
      <c r="E113">
        <v>662.523193359375</v>
      </c>
      <c r="F113">
        <f t="shared" si="2"/>
        <v>666.63908168247769</v>
      </c>
      <c r="G113">
        <f>Table1[[#This Row],[Smoothing]]-F112</f>
        <v>-3.3989083426339448</v>
      </c>
      <c r="H113" t="b">
        <f>IF(Table1[[#This Row],[Change]]&lt;0,TRUE,FALSE)</f>
        <v>1</v>
      </c>
      <c r="I113" t="b">
        <f>Table1[[#This Row],[Increasing_Grade]]=H112</f>
        <v>1</v>
      </c>
      <c r="J113" t="b">
        <v>0</v>
      </c>
      <c r="L113" s="2">
        <f>Table1[[#This Row],[Change]]/528</f>
        <v>-6.4373264065036833E-3</v>
      </c>
      <c r="M113">
        <v>-79.606634619999994</v>
      </c>
      <c r="N113">
        <v>36.113182629999997</v>
      </c>
    </row>
    <row r="114" spans="1:14" x14ac:dyDescent="0.2">
      <c r="A114">
        <v>1055</v>
      </c>
      <c r="B114">
        <v>1</v>
      </c>
      <c r="C114">
        <v>22271.427507387019</v>
      </c>
      <c r="D114">
        <v>113</v>
      </c>
      <c r="E114">
        <v>657.44610595703125</v>
      </c>
      <c r="F114">
        <f t="shared" si="2"/>
        <v>664.59827532087058</v>
      </c>
      <c r="G114">
        <f>Table1[[#This Row],[Smoothing]]-F113</f>
        <v>-2.0408063616071104</v>
      </c>
      <c r="H114" t="b">
        <f>IF(Table1[[#This Row],[Change]]&lt;0,TRUE,FALSE)</f>
        <v>1</v>
      </c>
      <c r="I114" t="b">
        <f>Table1[[#This Row],[Increasing_Grade]]=H113</f>
        <v>1</v>
      </c>
      <c r="J114" t="b">
        <v>0</v>
      </c>
      <c r="L114" s="2">
        <f>Table1[[#This Row],[Change]]/528</f>
        <v>-3.8651635636498304E-3</v>
      </c>
      <c r="M114">
        <v>-79.604852750000006</v>
      </c>
      <c r="N114">
        <v>36.113283549999998</v>
      </c>
    </row>
    <row r="115" spans="1:14" x14ac:dyDescent="0.2">
      <c r="A115">
        <v>1056</v>
      </c>
      <c r="B115">
        <v>1</v>
      </c>
      <c r="C115">
        <v>22470.27953870314</v>
      </c>
      <c r="D115">
        <v>114</v>
      </c>
      <c r="E115">
        <v>657.2159423828125</v>
      </c>
      <c r="F115">
        <f t="shared" si="2"/>
        <v>664.09404645647317</v>
      </c>
      <c r="G115">
        <f>Table1[[#This Row],[Smoothing]]-F114</f>
        <v>-0.50422886439741887</v>
      </c>
      <c r="H115" t="b">
        <f>IF(Table1[[#This Row],[Change]]&lt;0,TRUE,FALSE)</f>
        <v>1</v>
      </c>
      <c r="I115" t="b">
        <f>Table1[[#This Row],[Increasing_Grade]]=H114</f>
        <v>1</v>
      </c>
      <c r="J115" t="b">
        <v>0</v>
      </c>
      <c r="L115" s="2">
        <f>Table1[[#This Row],[Change]]/528</f>
        <v>-9.549789098435964E-4</v>
      </c>
      <c r="M115">
        <v>-79.603073739999999</v>
      </c>
      <c r="N115">
        <v>36.11341281</v>
      </c>
    </row>
    <row r="116" spans="1:14" x14ac:dyDescent="0.2">
      <c r="A116">
        <v>1057</v>
      </c>
      <c r="B116">
        <v>1</v>
      </c>
      <c r="C116">
        <v>22669.131570019301</v>
      </c>
      <c r="D116">
        <v>115</v>
      </c>
      <c r="E116">
        <v>661.253173828125</v>
      </c>
      <c r="F116">
        <f t="shared" si="2"/>
        <v>664.86716134207586</v>
      </c>
      <c r="G116">
        <f>Table1[[#This Row],[Smoothing]]-F115</f>
        <v>0.77311488560269481</v>
      </c>
      <c r="H116" t="b">
        <f>IF(Table1[[#This Row],[Change]]&lt;0,TRUE,FALSE)</f>
        <v>0</v>
      </c>
      <c r="I116" t="b">
        <f>Table1[[#This Row],[Increasing_Grade]]=H115</f>
        <v>0</v>
      </c>
      <c r="J116">
        <v>664.86716134207586</v>
      </c>
      <c r="L116" s="2">
        <f>Table1[[#This Row],[Change]]/528</f>
        <v>1.4642327378838918E-3</v>
      </c>
      <c r="M116">
        <v>-79.601297250000002</v>
      </c>
      <c r="N116">
        <v>36.113563980000002</v>
      </c>
    </row>
    <row r="117" spans="1:14" x14ac:dyDescent="0.2">
      <c r="A117">
        <v>1058</v>
      </c>
      <c r="B117">
        <v>1</v>
      </c>
      <c r="C117">
        <v>22867.983601335589</v>
      </c>
      <c r="D117">
        <v>116</v>
      </c>
      <c r="E117">
        <v>667.42572021484375</v>
      </c>
      <c r="F117">
        <f t="shared" si="2"/>
        <v>667.60849434988836</v>
      </c>
      <c r="G117">
        <f>Table1[[#This Row],[Smoothing]]-F116</f>
        <v>2.7413330078125</v>
      </c>
      <c r="H117" t="b">
        <f>IF(Table1[[#This Row],[Change]]&lt;0,TRUE,FALSE)</f>
        <v>0</v>
      </c>
      <c r="I117" t="b">
        <f>Table1[[#This Row],[Increasing_Grade]]=H116</f>
        <v>1</v>
      </c>
      <c r="J117" t="b">
        <v>0</v>
      </c>
      <c r="L117" s="2">
        <f>Table1[[#This Row],[Change]]/528</f>
        <v>5.191918575402462E-3</v>
      </c>
      <c r="M117">
        <v>-79.599526280000006</v>
      </c>
      <c r="N117">
        <v>36.113752400000003</v>
      </c>
    </row>
    <row r="118" spans="1:14" x14ac:dyDescent="0.2">
      <c r="A118">
        <v>1059</v>
      </c>
      <c r="B118">
        <v>1</v>
      </c>
      <c r="C118">
        <v>23066.83563265152</v>
      </c>
      <c r="D118">
        <v>117</v>
      </c>
      <c r="E118">
        <v>671.8028564453125</v>
      </c>
      <c r="F118">
        <f t="shared" si="2"/>
        <v>671.39154052734375</v>
      </c>
      <c r="G118">
        <f>Table1[[#This Row],[Smoothing]]-F117</f>
        <v>3.7830461774553896</v>
      </c>
      <c r="H118" t="b">
        <f>IF(Table1[[#This Row],[Change]]&lt;0,TRUE,FALSE)</f>
        <v>0</v>
      </c>
      <c r="I118" t="b">
        <f>Table1[[#This Row],[Increasing_Grade]]=H117</f>
        <v>1</v>
      </c>
      <c r="J118" t="b">
        <v>0</v>
      </c>
      <c r="L118" s="2">
        <f>Table1[[#This Row],[Change]]/528</f>
        <v>7.1648601845746016E-3</v>
      </c>
      <c r="M118">
        <v>-79.597752479999997</v>
      </c>
      <c r="N118">
        <v>36.113921410000003</v>
      </c>
    </row>
    <row r="119" spans="1:14" x14ac:dyDescent="0.2">
      <c r="A119">
        <v>1060</v>
      </c>
      <c r="B119">
        <v>1</v>
      </c>
      <c r="C119">
        <v>23265.687663966539</v>
      </c>
      <c r="D119">
        <v>118</v>
      </c>
      <c r="E119">
        <v>676.40313720703125</v>
      </c>
      <c r="F119">
        <f t="shared" si="2"/>
        <v>676.019775390625</v>
      </c>
      <c r="G119">
        <f>Table1[[#This Row],[Smoothing]]-F118</f>
        <v>4.62823486328125</v>
      </c>
      <c r="H119" t="b">
        <f>IF(Table1[[#This Row],[Change]]&lt;0,TRUE,FALSE)</f>
        <v>0</v>
      </c>
      <c r="I119" t="b">
        <f>Table1[[#This Row],[Increasing_Grade]]=H118</f>
        <v>1</v>
      </c>
      <c r="J119" t="b">
        <v>0</v>
      </c>
      <c r="L119" s="2">
        <f>Table1[[#This Row],[Change]]/528</f>
        <v>8.7655963319720649E-3</v>
      </c>
      <c r="M119">
        <v>-79.595970840000007</v>
      </c>
      <c r="N119">
        <v>36.114017560000001</v>
      </c>
    </row>
    <row r="120" spans="1:14" x14ac:dyDescent="0.2">
      <c r="A120">
        <v>1061</v>
      </c>
      <c r="B120">
        <v>1</v>
      </c>
      <c r="C120">
        <v>23464.539695283249</v>
      </c>
      <c r="D120">
        <v>119</v>
      </c>
      <c r="E120">
        <v>681.7125244140625</v>
      </c>
      <c r="F120">
        <f t="shared" si="2"/>
        <v>680.87809535435269</v>
      </c>
      <c r="G120">
        <f>Table1[[#This Row],[Smoothing]]-F119</f>
        <v>4.8583199637276948</v>
      </c>
      <c r="H120" t="b">
        <f>IF(Table1[[#This Row],[Change]]&lt;0,TRUE,FALSE)</f>
        <v>0</v>
      </c>
      <c r="I120" t="b">
        <f>Table1[[#This Row],[Increasing_Grade]]=H119</f>
        <v>1</v>
      </c>
      <c r="J120" t="b">
        <v>0</v>
      </c>
      <c r="L120" s="2">
        <f>Table1[[#This Row],[Change]]/528</f>
        <v>9.2013635676660883E-3</v>
      </c>
      <c r="M120">
        <v>-79.594184810000002</v>
      </c>
      <c r="N120">
        <v>36.114011570000002</v>
      </c>
    </row>
    <row r="121" spans="1:14" x14ac:dyDescent="0.2">
      <c r="A121">
        <v>1062</v>
      </c>
      <c r="B121">
        <v>1</v>
      </c>
      <c r="C121">
        <v>23663.391726599071</v>
      </c>
      <c r="D121">
        <v>120</v>
      </c>
      <c r="E121">
        <v>683.92742919921875</v>
      </c>
      <c r="F121">
        <f t="shared" si="2"/>
        <v>685.44951520647317</v>
      </c>
      <c r="G121">
        <f>Table1[[#This Row],[Smoothing]]-F120</f>
        <v>4.5714198521204708</v>
      </c>
      <c r="H121" t="b">
        <f>IF(Table1[[#This Row],[Change]]&lt;0,TRUE,FALSE)</f>
        <v>0</v>
      </c>
      <c r="I121" t="b">
        <f>Table1[[#This Row],[Increasing_Grade]]=H120</f>
        <v>1</v>
      </c>
      <c r="J121" t="b">
        <v>0</v>
      </c>
      <c r="L121" s="2">
        <f>Table1[[#This Row],[Change]]/528</f>
        <v>8.6579921441675579E-3</v>
      </c>
      <c r="M121">
        <v>-79.592399670000006</v>
      </c>
      <c r="N121">
        <v>36.11395907</v>
      </c>
    </row>
    <row r="122" spans="1:14" x14ac:dyDescent="0.2">
      <c r="A122">
        <v>1063</v>
      </c>
      <c r="B122">
        <v>1</v>
      </c>
      <c r="C122">
        <v>23862.243757914199</v>
      </c>
      <c r="D122">
        <v>121</v>
      </c>
      <c r="E122">
        <v>689.61358642578125</v>
      </c>
      <c r="F122">
        <f t="shared" si="2"/>
        <v>690.33414132254461</v>
      </c>
      <c r="G122">
        <f>Table1[[#This Row],[Smoothing]]-F121</f>
        <v>4.8846261160714448</v>
      </c>
      <c r="H122" t="b">
        <f>IF(Table1[[#This Row],[Change]]&lt;0,TRUE,FALSE)</f>
        <v>0</v>
      </c>
      <c r="I122" t="b">
        <f>Table1[[#This Row],[Increasing_Grade]]=H121</f>
        <v>1</v>
      </c>
      <c r="J122" t="b">
        <v>0</v>
      </c>
      <c r="L122" s="2">
        <f>Table1[[#This Row],[Change]]/528</f>
        <v>9.2511858258928874E-3</v>
      </c>
      <c r="M122">
        <v>-79.590613840000003</v>
      </c>
      <c r="N122">
        <v>36.113946419999998</v>
      </c>
    </row>
    <row r="123" spans="1:14" x14ac:dyDescent="0.2">
      <c r="A123">
        <v>1064</v>
      </c>
      <c r="B123">
        <v>1</v>
      </c>
      <c r="C123">
        <v>24061.095789231491</v>
      </c>
      <c r="D123">
        <v>122</v>
      </c>
      <c r="E123">
        <v>695.26141357421875</v>
      </c>
      <c r="F123">
        <f t="shared" si="2"/>
        <v>695.33588518415183</v>
      </c>
      <c r="G123">
        <f>Table1[[#This Row],[Smoothing]]-F122</f>
        <v>5.0017438616072241</v>
      </c>
      <c r="H123" t="b">
        <f>IF(Table1[[#This Row],[Change]]&lt;0,TRUE,FALSE)</f>
        <v>0</v>
      </c>
      <c r="I123" t="b">
        <f>Table1[[#This Row],[Increasing_Grade]]=H122</f>
        <v>1</v>
      </c>
      <c r="J123" t="b">
        <v>0</v>
      </c>
      <c r="L123" s="2">
        <f>Table1[[#This Row],[Change]]/528</f>
        <v>9.4729997378924704E-3</v>
      </c>
      <c r="M123">
        <v>-79.588827760000001</v>
      </c>
      <c r="N123">
        <v>36.113928950000002</v>
      </c>
    </row>
    <row r="124" spans="1:14" x14ac:dyDescent="0.2">
      <c r="A124">
        <v>1065</v>
      </c>
      <c r="B124">
        <v>1</v>
      </c>
      <c r="C124">
        <v>24259.947820547321</v>
      </c>
      <c r="D124">
        <v>123</v>
      </c>
      <c r="E124">
        <v>699.4256591796875</v>
      </c>
      <c r="F124">
        <f t="shared" si="2"/>
        <v>700.11292375837058</v>
      </c>
      <c r="G124">
        <f>Table1[[#This Row],[Smoothing]]-F123</f>
        <v>4.77703857421875</v>
      </c>
      <c r="H124" t="b">
        <f>IF(Table1[[#This Row],[Change]]&lt;0,TRUE,FALSE)</f>
        <v>0</v>
      </c>
      <c r="I124" t="b">
        <f>Table1[[#This Row],[Increasing_Grade]]=H123</f>
        <v>1</v>
      </c>
      <c r="J124" t="b">
        <v>0</v>
      </c>
      <c r="L124" s="2">
        <f>Table1[[#This Row],[Change]]/528</f>
        <v>9.0474215420809651E-3</v>
      </c>
      <c r="M124">
        <v>-79.587041729999996</v>
      </c>
      <c r="N124">
        <v>36.113902930000002</v>
      </c>
    </row>
    <row r="125" spans="1:14" x14ac:dyDescent="0.2">
      <c r="A125">
        <v>1066</v>
      </c>
      <c r="B125">
        <v>1</v>
      </c>
      <c r="C125">
        <v>24458.79985186339</v>
      </c>
      <c r="D125">
        <v>124</v>
      </c>
      <c r="E125">
        <v>705.9952392578125</v>
      </c>
      <c r="F125">
        <f t="shared" si="2"/>
        <v>705.08646065848211</v>
      </c>
      <c r="G125">
        <f>Table1[[#This Row],[Smoothing]]-F124</f>
        <v>4.9735369001115259</v>
      </c>
      <c r="H125" t="b">
        <f>IF(Table1[[#This Row],[Change]]&lt;0,TRUE,FALSE)</f>
        <v>0</v>
      </c>
      <c r="I125" t="b">
        <f>Table1[[#This Row],[Increasing_Grade]]=H124</f>
        <v>1</v>
      </c>
      <c r="J125" t="b">
        <v>0</v>
      </c>
      <c r="L125" s="2">
        <f>Table1[[#This Row],[Change]]/528</f>
        <v>9.4195774623324346E-3</v>
      </c>
      <c r="M125">
        <v>-79.585255590000003</v>
      </c>
      <c r="N125">
        <v>36.113894790000003</v>
      </c>
    </row>
    <row r="126" spans="1:14" x14ac:dyDescent="0.2">
      <c r="A126">
        <v>1067</v>
      </c>
      <c r="B126">
        <v>1</v>
      </c>
      <c r="C126">
        <v>24657.65188317898</v>
      </c>
      <c r="D126">
        <v>125</v>
      </c>
      <c r="E126">
        <v>711.41534423828125</v>
      </c>
      <c r="F126">
        <f t="shared" si="2"/>
        <v>710.15830775669644</v>
      </c>
      <c r="G126">
        <f>Table1[[#This Row],[Smoothing]]-F125</f>
        <v>5.0718470982143344</v>
      </c>
      <c r="H126" t="b">
        <f>IF(Table1[[#This Row],[Change]]&lt;0,TRUE,FALSE)</f>
        <v>0</v>
      </c>
      <c r="I126" t="b">
        <f>Table1[[#This Row],[Increasing_Grade]]=H125</f>
        <v>1</v>
      </c>
      <c r="J126" t="b">
        <v>0</v>
      </c>
      <c r="L126" s="2">
        <f>Table1[[#This Row],[Change]]/528</f>
        <v>9.60577101934533E-3</v>
      </c>
      <c r="M126">
        <v>-79.583469519999994</v>
      </c>
      <c r="N126">
        <v>36.113893660000002</v>
      </c>
    </row>
    <row r="127" spans="1:14" x14ac:dyDescent="0.2">
      <c r="A127">
        <v>1068</v>
      </c>
      <c r="B127">
        <v>1</v>
      </c>
      <c r="C127">
        <v>24856.50391449482</v>
      </c>
      <c r="D127">
        <v>126</v>
      </c>
      <c r="E127">
        <v>715.15179443359375</v>
      </c>
      <c r="F127">
        <f t="shared" si="2"/>
        <v>715.26050676618308</v>
      </c>
      <c r="G127">
        <f>Table1[[#This Row],[Smoothing]]-F126</f>
        <v>5.1021990094866396</v>
      </c>
      <c r="H127" t="b">
        <f>IF(Table1[[#This Row],[Change]]&lt;0,TRUE,FALSE)</f>
        <v>0</v>
      </c>
      <c r="I127" t="b">
        <f>Table1[[#This Row],[Increasing_Grade]]=H126</f>
        <v>1</v>
      </c>
      <c r="J127" t="b">
        <v>0</v>
      </c>
      <c r="L127" s="2">
        <f>Table1[[#This Row],[Change]]/528</f>
        <v>9.6632556997853017E-3</v>
      </c>
      <c r="M127">
        <v>-79.581685919999998</v>
      </c>
      <c r="N127">
        <v>36.113816720000003</v>
      </c>
    </row>
    <row r="128" spans="1:14" x14ac:dyDescent="0.2">
      <c r="A128">
        <v>1069</v>
      </c>
      <c r="B128">
        <v>1</v>
      </c>
      <c r="C128">
        <v>25055.355945809621</v>
      </c>
      <c r="D128">
        <v>127</v>
      </c>
      <c r="E128">
        <v>718.7421875</v>
      </c>
      <c r="F128">
        <f t="shared" si="2"/>
        <v>720.44914027622769</v>
      </c>
      <c r="G128">
        <f>Table1[[#This Row],[Smoothing]]-F127</f>
        <v>5.1886335100446104</v>
      </c>
      <c r="H128" t="b">
        <f>IF(Table1[[#This Row],[Change]]&lt;0,TRUE,FALSE)</f>
        <v>0</v>
      </c>
      <c r="I128" t="b">
        <f>Table1[[#This Row],[Increasing_Grade]]=H127</f>
        <v>1</v>
      </c>
      <c r="J128" t="b">
        <v>0</v>
      </c>
      <c r="L128" s="2">
        <f>Table1[[#This Row],[Change]]/528</f>
        <v>9.8269574053875194E-3</v>
      </c>
      <c r="M128">
        <v>-79.579907969999994</v>
      </c>
      <c r="N128">
        <v>36.113679009999998</v>
      </c>
    </row>
    <row r="129" spans="1:14" x14ac:dyDescent="0.2">
      <c r="A129">
        <v>1070</v>
      </c>
      <c r="B129">
        <v>1</v>
      </c>
      <c r="C129">
        <v>25254.207977126822</v>
      </c>
      <c r="D129">
        <v>128</v>
      </c>
      <c r="E129">
        <v>725.11651611328125</v>
      </c>
      <c r="F129">
        <f t="shared" si="2"/>
        <v>724.76641845703125</v>
      </c>
      <c r="G129">
        <f>Table1[[#This Row],[Smoothing]]-F128</f>
        <v>4.3172781808035552</v>
      </c>
      <c r="H129" t="b">
        <f>IF(Table1[[#This Row],[Change]]&lt;0,TRUE,FALSE)</f>
        <v>0</v>
      </c>
      <c r="I129" t="b">
        <f>Table1[[#This Row],[Increasing_Grade]]=H128</f>
        <v>1</v>
      </c>
      <c r="J129" t="b">
        <v>0</v>
      </c>
      <c r="L129" s="2">
        <f>Table1[[#This Row],[Change]]/528</f>
        <v>8.1766632212188547E-3</v>
      </c>
      <c r="M129">
        <v>-79.578136380000004</v>
      </c>
      <c r="N129">
        <v>36.113494119999999</v>
      </c>
    </row>
    <row r="130" spans="1:14" x14ac:dyDescent="0.2">
      <c r="A130">
        <v>1071</v>
      </c>
      <c r="B130">
        <v>1</v>
      </c>
      <c r="C130">
        <v>25453.060008441611</v>
      </c>
      <c r="D130">
        <v>129</v>
      </c>
      <c r="E130">
        <v>730.976806640625</v>
      </c>
      <c r="F130">
        <f t="shared" si="2"/>
        <v>727.85798863002231</v>
      </c>
      <c r="G130">
        <f>Table1[[#This Row],[Smoothing]]-F129</f>
        <v>3.0915701729910552</v>
      </c>
      <c r="H130" t="b">
        <f>IF(Table1[[#This Row],[Change]]&lt;0,TRUE,FALSE)</f>
        <v>0</v>
      </c>
      <c r="I130" t="b">
        <f>Table1[[#This Row],[Increasing_Grade]]=H129</f>
        <v>1</v>
      </c>
      <c r="J130" t="b">
        <v>0</v>
      </c>
      <c r="L130" s="2">
        <f>Table1[[#This Row],[Change]]/528</f>
        <v>5.8552465397557867E-3</v>
      </c>
      <c r="M130">
        <v>-79.576365069999994</v>
      </c>
      <c r="N130">
        <v>36.113307589999998</v>
      </c>
    </row>
    <row r="131" spans="1:14" x14ac:dyDescent="0.2">
      <c r="A131">
        <v>1072</v>
      </c>
      <c r="B131">
        <v>1</v>
      </c>
      <c r="C131">
        <v>25651.912039758688</v>
      </c>
      <c r="D131">
        <v>130</v>
      </c>
      <c r="E131">
        <v>735.74609375</v>
      </c>
      <c r="F131">
        <f t="shared" si="2"/>
        <v>730.56894356863836</v>
      </c>
      <c r="G131">
        <f>Table1[[#This Row],[Smoothing]]-F130</f>
        <v>2.7109549386160552</v>
      </c>
      <c r="H131" t="b">
        <f>IF(Table1[[#This Row],[Change]]&lt;0,TRUE,FALSE)</f>
        <v>0</v>
      </c>
      <c r="I131" t="b">
        <f>Table1[[#This Row],[Increasing_Grade]]=H130</f>
        <v>1</v>
      </c>
      <c r="J131" t="b">
        <v>0</v>
      </c>
      <c r="L131" s="2">
        <f>Table1[[#This Row],[Change]]/528</f>
        <v>5.1343843534394987E-3</v>
      </c>
      <c r="M131">
        <v>-79.574597350000005</v>
      </c>
      <c r="N131">
        <v>36.113099900000002</v>
      </c>
    </row>
    <row r="132" spans="1:14" x14ac:dyDescent="0.2">
      <c r="A132">
        <v>1073</v>
      </c>
      <c r="B132">
        <v>1</v>
      </c>
      <c r="C132">
        <v>25850.764071073791</v>
      </c>
      <c r="D132">
        <v>131</v>
      </c>
      <c r="E132">
        <v>736.2161865234375</v>
      </c>
      <c r="F132">
        <f t="shared" si="2"/>
        <v>733.15916224888394</v>
      </c>
      <c r="G132">
        <f>Table1[[#This Row],[Smoothing]]-F131</f>
        <v>2.5902186802455844</v>
      </c>
      <c r="H132" t="b">
        <f>IF(Table1[[#This Row],[Change]]&lt;0,TRUE,FALSE)</f>
        <v>0</v>
      </c>
      <c r="I132" t="b">
        <f>Table1[[#This Row],[Increasing_Grade]]=H131</f>
        <v>1</v>
      </c>
      <c r="J132" t="b">
        <v>0</v>
      </c>
      <c r="L132" s="2">
        <f>Table1[[#This Row],[Change]]/528</f>
        <v>4.9057171974348189E-3</v>
      </c>
      <c r="M132">
        <v>-79.572829630000001</v>
      </c>
      <c r="N132">
        <v>36.112892199999997</v>
      </c>
    </row>
    <row r="133" spans="1:14" x14ac:dyDescent="0.2">
      <c r="A133">
        <v>1074</v>
      </c>
      <c r="B133">
        <v>1</v>
      </c>
      <c r="C133">
        <v>26049.61610239101</v>
      </c>
      <c r="D133">
        <v>132</v>
      </c>
      <c r="E133">
        <v>733.05633544921875</v>
      </c>
      <c r="F133">
        <f t="shared" si="2"/>
        <v>735.09261648995539</v>
      </c>
      <c r="G133">
        <f>Table1[[#This Row],[Smoothing]]-F132</f>
        <v>1.9334542410714448</v>
      </c>
      <c r="H133" t="b">
        <f>IF(Table1[[#This Row],[Change]]&lt;0,TRUE,FALSE)</f>
        <v>0</v>
      </c>
      <c r="I133" t="b">
        <f>Table1[[#This Row],[Increasing_Grade]]=H132</f>
        <v>1</v>
      </c>
      <c r="J133" t="b">
        <v>0</v>
      </c>
      <c r="L133" s="2">
        <f>Table1[[#This Row],[Change]]/528</f>
        <v>3.6618451535444033E-3</v>
      </c>
      <c r="M133">
        <v>-79.571061439999994</v>
      </c>
      <c r="N133">
        <v>36.112687209999997</v>
      </c>
    </row>
    <row r="134" spans="1:14" x14ac:dyDescent="0.2">
      <c r="A134">
        <v>1075</v>
      </c>
      <c r="B134">
        <v>1</v>
      </c>
      <c r="C134">
        <v>26248.468133705439</v>
      </c>
      <c r="D134">
        <v>133</v>
      </c>
      <c r="E134">
        <v>734.12847900390625</v>
      </c>
      <c r="F134">
        <f t="shared" ref="F134:F197" si="3">AVERAGE(E131:E137)</f>
        <v>735.52875627790183</v>
      </c>
      <c r="G134">
        <f>Table1[[#This Row],[Smoothing]]-F133</f>
        <v>0.43613978794644481</v>
      </c>
      <c r="H134" t="b">
        <f>IF(Table1[[#This Row],[Change]]&lt;0,TRUE,FALSE)</f>
        <v>0</v>
      </c>
      <c r="I134" t="b">
        <f>Table1[[#This Row],[Increasing_Grade]]=H133</f>
        <v>1</v>
      </c>
      <c r="J134" t="b">
        <v>0</v>
      </c>
      <c r="L134" s="2">
        <f>Table1[[#This Row],[Change]]/528</f>
        <v>8.2602232565614543E-4</v>
      </c>
      <c r="M134">
        <v>-79.569290940000002</v>
      </c>
      <c r="N134">
        <v>36.112495619999997</v>
      </c>
    </row>
    <row r="135" spans="1:14" x14ac:dyDescent="0.2">
      <c r="A135">
        <v>1076</v>
      </c>
      <c r="B135">
        <v>1</v>
      </c>
      <c r="C135">
        <v>26447.320165022869</v>
      </c>
      <c r="D135">
        <v>134</v>
      </c>
      <c r="E135">
        <v>736.87371826171875</v>
      </c>
      <c r="F135">
        <f t="shared" si="3"/>
        <v>734.66748918805808</v>
      </c>
      <c r="G135">
        <f>Table1[[#This Row],[Smoothing]]-F134</f>
        <v>-0.86126708984375</v>
      </c>
      <c r="H135" t="b">
        <f>IF(Table1[[#This Row],[Change]]&lt;0,TRUE,FALSE)</f>
        <v>1</v>
      </c>
      <c r="I135" t="b">
        <f>Table1[[#This Row],[Increasing_Grade]]=H134</f>
        <v>0</v>
      </c>
      <c r="J135">
        <v>734.66748918805808</v>
      </c>
      <c r="L135" s="2">
        <f>Table1[[#This Row],[Change]]/528</f>
        <v>-1.6311876701586175E-3</v>
      </c>
      <c r="M135">
        <v>-79.567520259999995</v>
      </c>
      <c r="N135">
        <v>36.112305069999998</v>
      </c>
    </row>
    <row r="136" spans="1:14" x14ac:dyDescent="0.2">
      <c r="A136">
        <v>1077</v>
      </c>
      <c r="B136">
        <v>1</v>
      </c>
      <c r="C136">
        <v>26646.172196338041</v>
      </c>
      <c r="D136">
        <v>135</v>
      </c>
      <c r="E136">
        <v>738.65069580078125</v>
      </c>
      <c r="F136">
        <f t="shared" si="3"/>
        <v>733.03941127232144</v>
      </c>
      <c r="G136">
        <f>Table1[[#This Row],[Smoothing]]-F135</f>
        <v>-1.6280779157366396</v>
      </c>
      <c r="H136" t="b">
        <f>IF(Table1[[#This Row],[Change]]&lt;0,TRUE,FALSE)</f>
        <v>1</v>
      </c>
      <c r="I136" t="b">
        <f>Table1[[#This Row],[Increasing_Grade]]=H135</f>
        <v>1</v>
      </c>
      <c r="J136" t="b">
        <v>0</v>
      </c>
      <c r="L136" s="2">
        <f>Table1[[#This Row],[Change]]/528</f>
        <v>-3.0834809010163631E-3</v>
      </c>
      <c r="M136">
        <v>-79.565748209999995</v>
      </c>
      <c r="N136">
        <v>36.112123070000003</v>
      </c>
    </row>
    <row r="137" spans="1:14" x14ac:dyDescent="0.2">
      <c r="A137">
        <v>1078</v>
      </c>
      <c r="B137">
        <v>1</v>
      </c>
      <c r="C137">
        <v>26845.02422765363</v>
      </c>
      <c r="D137">
        <v>136</v>
      </c>
      <c r="E137">
        <v>734.02978515625</v>
      </c>
      <c r="F137">
        <f t="shared" si="3"/>
        <v>731.38658796037942</v>
      </c>
      <c r="G137">
        <f>Table1[[#This Row],[Smoothing]]-F136</f>
        <v>-1.6528233119420292</v>
      </c>
      <c r="H137" t="b">
        <f>IF(Table1[[#This Row],[Change]]&lt;0,TRUE,FALSE)</f>
        <v>1</v>
      </c>
      <c r="I137" t="b">
        <f>Table1[[#This Row],[Increasing_Grade]]=H136</f>
        <v>1</v>
      </c>
      <c r="J137" t="b">
        <v>0</v>
      </c>
      <c r="L137" s="2">
        <f>Table1[[#This Row],[Change]]/528</f>
        <v>-3.1303471817083887E-3</v>
      </c>
      <c r="M137">
        <v>-79.563981909999995</v>
      </c>
      <c r="N137">
        <v>36.111908769999999</v>
      </c>
    </row>
    <row r="138" spans="1:14" x14ac:dyDescent="0.2">
      <c r="A138">
        <v>1079</v>
      </c>
      <c r="B138">
        <v>1</v>
      </c>
      <c r="C138">
        <v>27043.876258970598</v>
      </c>
      <c r="D138">
        <v>137</v>
      </c>
      <c r="E138">
        <v>729.71722412109375</v>
      </c>
      <c r="F138">
        <f t="shared" si="3"/>
        <v>728.83293805803567</v>
      </c>
      <c r="G138">
        <f>Table1[[#This Row],[Smoothing]]-F137</f>
        <v>-2.55364990234375</v>
      </c>
      <c r="H138" t="b">
        <f>IF(Table1[[#This Row],[Change]]&lt;0,TRUE,FALSE)</f>
        <v>1</v>
      </c>
      <c r="I138" t="b">
        <f>Table1[[#This Row],[Increasing_Grade]]=H137</f>
        <v>1</v>
      </c>
      <c r="J138" t="b">
        <v>0</v>
      </c>
      <c r="L138" s="2">
        <f>Table1[[#This Row],[Change]]/528</f>
        <v>-4.8364581483783141E-3</v>
      </c>
      <c r="M138">
        <v>-79.562226809999999</v>
      </c>
      <c r="N138">
        <v>36.111642799999998</v>
      </c>
    </row>
    <row r="139" spans="1:14" x14ac:dyDescent="0.2">
      <c r="A139">
        <v>1080</v>
      </c>
      <c r="B139">
        <v>1</v>
      </c>
      <c r="C139">
        <v>27242.72829028625</v>
      </c>
      <c r="D139">
        <v>138</v>
      </c>
      <c r="E139">
        <v>724.81964111328125</v>
      </c>
      <c r="F139">
        <f t="shared" si="3"/>
        <v>725.63638741629461</v>
      </c>
      <c r="G139">
        <f>Table1[[#This Row],[Smoothing]]-F138</f>
        <v>-3.1965506417410552</v>
      </c>
      <c r="H139" t="b">
        <f>IF(Table1[[#This Row],[Change]]&lt;0,TRUE,FALSE)</f>
        <v>1</v>
      </c>
      <c r="I139" t="b">
        <f>Table1[[#This Row],[Increasing_Grade]]=H138</f>
        <v>1</v>
      </c>
      <c r="J139" t="b">
        <v>0</v>
      </c>
      <c r="L139" s="2">
        <f>Table1[[#This Row],[Change]]/528</f>
        <v>-6.0540731851156347E-3</v>
      </c>
      <c r="M139">
        <v>-79.560480350000006</v>
      </c>
      <c r="N139">
        <v>36.111339639999997</v>
      </c>
    </row>
    <row r="140" spans="1:14" x14ac:dyDescent="0.2">
      <c r="A140">
        <v>1081</v>
      </c>
      <c r="B140">
        <v>1</v>
      </c>
      <c r="C140">
        <v>27441.580321602269</v>
      </c>
      <c r="D140">
        <v>139</v>
      </c>
      <c r="E140">
        <v>721.486572265625</v>
      </c>
      <c r="F140">
        <f t="shared" si="3"/>
        <v>722.56862095424106</v>
      </c>
      <c r="G140">
        <f>Table1[[#This Row],[Smoothing]]-F139</f>
        <v>-3.0677664620535552</v>
      </c>
      <c r="H140" t="b">
        <f>IF(Table1[[#This Row],[Change]]&lt;0,TRUE,FALSE)</f>
        <v>1</v>
      </c>
      <c r="I140" t="b">
        <f>Table1[[#This Row],[Increasing_Grade]]=H139</f>
        <v>1</v>
      </c>
      <c r="J140" t="b">
        <v>0</v>
      </c>
      <c r="L140" s="2">
        <f>Table1[[#This Row],[Change]]/528</f>
        <v>-5.8101637538893088E-3</v>
      </c>
      <c r="M140">
        <v>-79.558730629999999</v>
      </c>
      <c r="N140">
        <v>36.111049389999998</v>
      </c>
    </row>
    <row r="141" spans="1:14" x14ac:dyDescent="0.2">
      <c r="A141">
        <v>1082</v>
      </c>
      <c r="B141">
        <v>1</v>
      </c>
      <c r="C141">
        <v>27640.432352917211</v>
      </c>
      <c r="D141">
        <v>140</v>
      </c>
      <c r="E141">
        <v>716.2529296875</v>
      </c>
      <c r="F141">
        <f t="shared" si="3"/>
        <v>720.88688441685269</v>
      </c>
      <c r="G141">
        <f>Table1[[#This Row],[Smoothing]]-F140</f>
        <v>-1.6817365373883604</v>
      </c>
      <c r="H141" t="b">
        <f>IF(Table1[[#This Row],[Change]]&lt;0,TRUE,FALSE)</f>
        <v>1</v>
      </c>
      <c r="I141" t="b">
        <f>Table1[[#This Row],[Increasing_Grade]]=H140</f>
        <v>1</v>
      </c>
      <c r="J141" t="b">
        <v>0</v>
      </c>
      <c r="L141" s="2">
        <f>Table1[[#This Row],[Change]]/528</f>
        <v>-3.1851070783870464E-3</v>
      </c>
      <c r="M141">
        <v>-79.556976649999996</v>
      </c>
      <c r="N141">
        <v>36.110776039999998</v>
      </c>
    </row>
    <row r="142" spans="1:14" x14ac:dyDescent="0.2">
      <c r="A142">
        <v>1083</v>
      </c>
      <c r="B142">
        <v>1</v>
      </c>
      <c r="C142">
        <v>27839.284384233801</v>
      </c>
      <c r="D142">
        <v>141</v>
      </c>
      <c r="E142">
        <v>714.49786376953125</v>
      </c>
      <c r="F142">
        <f t="shared" si="3"/>
        <v>720.60993303571433</v>
      </c>
      <c r="G142">
        <f>Table1[[#This Row],[Smoothing]]-F141</f>
        <v>-0.27695138113836038</v>
      </c>
      <c r="H142" t="b">
        <f>IF(Table1[[#This Row],[Change]]&lt;0,TRUE,FALSE)</f>
        <v>1</v>
      </c>
      <c r="I142" t="b">
        <f>Table1[[#This Row],[Increasing_Grade]]=H141</f>
        <v>1</v>
      </c>
      <c r="J142" t="b">
        <v>0</v>
      </c>
      <c r="L142" s="2">
        <f>Table1[[#This Row],[Change]]/528</f>
        <v>-5.245291309438644E-4</v>
      </c>
      <c r="M142">
        <v>-79.555240150000003</v>
      </c>
      <c r="N142">
        <v>36.110441420000001</v>
      </c>
    </row>
    <row r="143" spans="1:14" x14ac:dyDescent="0.2">
      <c r="A143">
        <v>1084</v>
      </c>
      <c r="B143">
        <v>1</v>
      </c>
      <c r="C143">
        <v>28038.136415550169</v>
      </c>
      <c r="D143">
        <v>142</v>
      </c>
      <c r="E143">
        <v>717.17633056640625</v>
      </c>
      <c r="F143">
        <f t="shared" si="3"/>
        <v>721.54663957868308</v>
      </c>
      <c r="G143">
        <f>Table1[[#This Row],[Smoothing]]-F142</f>
        <v>0.93670654296875</v>
      </c>
      <c r="H143" t="b">
        <f>IF(Table1[[#This Row],[Change]]&lt;0,TRUE,FALSE)</f>
        <v>0</v>
      </c>
      <c r="I143" t="b">
        <f>Table1[[#This Row],[Increasing_Grade]]=H142</f>
        <v>0</v>
      </c>
      <c r="J143">
        <v>721.54663957868308</v>
      </c>
      <c r="L143" s="2">
        <f>Table1[[#This Row],[Change]]/528</f>
        <v>1.7740654222892992E-3</v>
      </c>
      <c r="M143">
        <v>-79.553596089999999</v>
      </c>
      <c r="N143">
        <v>36.109885130000002</v>
      </c>
    </row>
    <row r="144" spans="1:14" x14ac:dyDescent="0.2">
      <c r="A144">
        <v>1085</v>
      </c>
      <c r="B144">
        <v>1</v>
      </c>
      <c r="C144">
        <v>28236.98844686646</v>
      </c>
      <c r="D144">
        <v>143</v>
      </c>
      <c r="E144">
        <v>722.25762939453125</v>
      </c>
      <c r="F144">
        <f t="shared" si="3"/>
        <v>722.62386648995539</v>
      </c>
      <c r="G144">
        <f>Table1[[#This Row],[Smoothing]]-F143</f>
        <v>1.0772269112723052</v>
      </c>
      <c r="H144" t="b">
        <f>IF(Table1[[#This Row],[Change]]&lt;0,TRUE,FALSE)</f>
        <v>0</v>
      </c>
      <c r="I144" t="b">
        <f>Table1[[#This Row],[Increasing_Grade]]=H143</f>
        <v>1</v>
      </c>
      <c r="J144" t="b">
        <v>0</v>
      </c>
      <c r="L144" s="2">
        <f>Table1[[#This Row],[Change]]/528</f>
        <v>2.0402024834702752E-3</v>
      </c>
      <c r="M144">
        <v>-79.552001919999995</v>
      </c>
      <c r="N144">
        <v>36.109234129999997</v>
      </c>
    </row>
    <row r="145" spans="1:14" x14ac:dyDescent="0.2">
      <c r="A145">
        <v>1086</v>
      </c>
      <c r="B145">
        <v>1</v>
      </c>
      <c r="C145">
        <v>28435.840478181512</v>
      </c>
      <c r="D145">
        <v>144</v>
      </c>
      <c r="E145">
        <v>727.778564453125</v>
      </c>
      <c r="F145">
        <f t="shared" si="3"/>
        <v>723.77066476004461</v>
      </c>
      <c r="G145">
        <f>Table1[[#This Row],[Smoothing]]-F144</f>
        <v>1.1467982700892208</v>
      </c>
      <c r="H145" t="b">
        <f>IF(Table1[[#This Row],[Change]]&lt;0,TRUE,FALSE)</f>
        <v>0</v>
      </c>
      <c r="I145" t="b">
        <f>Table1[[#This Row],[Increasing_Grade]]=H144</f>
        <v>1</v>
      </c>
      <c r="J145" t="b">
        <v>0</v>
      </c>
      <c r="L145" s="2">
        <f>Table1[[#This Row],[Change]]/528</f>
        <v>2.1719664206235243E-3</v>
      </c>
      <c r="M145">
        <v>-79.550387909999998</v>
      </c>
      <c r="N145">
        <v>36.10861577</v>
      </c>
    </row>
    <row r="146" spans="1:14" x14ac:dyDescent="0.2">
      <c r="A146">
        <v>907</v>
      </c>
      <c r="B146">
        <v>1</v>
      </c>
      <c r="C146">
        <v>28634.692509497982</v>
      </c>
      <c r="D146">
        <v>145</v>
      </c>
      <c r="E146">
        <v>731.3765869140625</v>
      </c>
      <c r="F146">
        <f t="shared" si="3"/>
        <v>724.98637172154019</v>
      </c>
      <c r="G146">
        <f>Table1[[#This Row],[Smoothing]]-F145</f>
        <v>1.2157069614955844</v>
      </c>
      <c r="H146" t="b">
        <f>IF(Table1[[#This Row],[Change]]&lt;0,TRUE,FALSE)</f>
        <v>0</v>
      </c>
      <c r="I146" t="b">
        <f>Table1[[#This Row],[Increasing_Grade]]=H145</f>
        <v>1</v>
      </c>
      <c r="J146" t="b">
        <v>0</v>
      </c>
      <c r="L146" s="2">
        <f>Table1[[#This Row],[Change]]/528</f>
        <v>2.3024753058628494E-3</v>
      </c>
      <c r="M146">
        <v>-79.548786269999994</v>
      </c>
      <c r="N146">
        <v>36.107976720000003</v>
      </c>
    </row>
    <row r="147" spans="1:14" x14ac:dyDescent="0.2">
      <c r="A147">
        <v>908</v>
      </c>
      <c r="B147">
        <v>1</v>
      </c>
      <c r="C147">
        <v>28833.5445408132</v>
      </c>
      <c r="D147">
        <v>146</v>
      </c>
      <c r="E147">
        <v>729.02716064453125</v>
      </c>
      <c r="F147">
        <f t="shared" si="3"/>
        <v>725.51517159598211</v>
      </c>
      <c r="G147">
        <f>Table1[[#This Row],[Smoothing]]-F146</f>
        <v>0.52879987444191556</v>
      </c>
      <c r="H147" t="b">
        <f>IF(Table1[[#This Row],[Change]]&lt;0,TRUE,FALSE)</f>
        <v>0</v>
      </c>
      <c r="I147" t="b">
        <f>Table1[[#This Row],[Increasing_Grade]]=H146</f>
        <v>1</v>
      </c>
      <c r="J147" t="b">
        <v>0</v>
      </c>
      <c r="L147" s="2">
        <f>Table1[[#This Row],[Change]]/528</f>
        <v>1.0015149137157491E-3</v>
      </c>
      <c r="M147">
        <v>-79.547184630000004</v>
      </c>
      <c r="N147">
        <v>36.10733767</v>
      </c>
    </row>
    <row r="148" spans="1:14" x14ac:dyDescent="0.2">
      <c r="A148">
        <v>909</v>
      </c>
      <c r="B148">
        <v>1</v>
      </c>
      <c r="C148">
        <v>29032.39657212967</v>
      </c>
      <c r="D148">
        <v>147</v>
      </c>
      <c r="E148">
        <v>724.280517578125</v>
      </c>
      <c r="F148">
        <f t="shared" si="3"/>
        <v>725.03722272600442</v>
      </c>
      <c r="G148">
        <f>Table1[[#This Row],[Smoothing]]-F147</f>
        <v>-0.47794886997769481</v>
      </c>
      <c r="H148" t="b">
        <f>IF(Table1[[#This Row],[Change]]&lt;0,TRUE,FALSE)</f>
        <v>1</v>
      </c>
      <c r="I148" t="b">
        <f>Table1[[#This Row],[Increasing_Grade]]=H147</f>
        <v>0</v>
      </c>
      <c r="J148">
        <v>725.03722272600442</v>
      </c>
      <c r="L148" s="2">
        <f>Table1[[#This Row],[Change]]/528</f>
        <v>-9.0520619313957354E-4</v>
      </c>
      <c r="M148">
        <v>-79.545582980000006</v>
      </c>
      <c r="N148">
        <v>36.106698620000003</v>
      </c>
    </row>
    <row r="149" spans="1:14" x14ac:dyDescent="0.2">
      <c r="A149">
        <v>910</v>
      </c>
      <c r="B149">
        <v>1</v>
      </c>
      <c r="C149">
        <v>29231.248603445871</v>
      </c>
      <c r="D149">
        <v>148</v>
      </c>
      <c r="E149">
        <v>723.0078125</v>
      </c>
      <c r="F149">
        <f t="shared" si="3"/>
        <v>723.43355015345981</v>
      </c>
      <c r="G149">
        <f>Table1[[#This Row],[Smoothing]]-F148</f>
        <v>-1.6036725725446104</v>
      </c>
      <c r="H149" t="b">
        <f>IF(Table1[[#This Row],[Change]]&lt;0,TRUE,FALSE)</f>
        <v>1</v>
      </c>
      <c r="I149" t="b">
        <f>Table1[[#This Row],[Increasing_Grade]]=H148</f>
        <v>1</v>
      </c>
      <c r="J149" t="b">
        <v>0</v>
      </c>
      <c r="L149" s="2">
        <f>Table1[[#This Row],[Change]]/528</f>
        <v>-3.0372586601223679E-3</v>
      </c>
      <c r="M149">
        <v>-79.543981340000002</v>
      </c>
      <c r="N149">
        <v>36.106059559999998</v>
      </c>
    </row>
    <row r="150" spans="1:14" x14ac:dyDescent="0.2">
      <c r="A150">
        <v>911</v>
      </c>
      <c r="B150">
        <v>1</v>
      </c>
      <c r="C150">
        <v>29430.100634761278</v>
      </c>
      <c r="D150">
        <v>149</v>
      </c>
      <c r="E150">
        <v>720.8779296875</v>
      </c>
      <c r="F150">
        <f t="shared" si="3"/>
        <v>720.39590890066961</v>
      </c>
      <c r="G150">
        <f>Table1[[#This Row],[Smoothing]]-F149</f>
        <v>-3.0376412527901948</v>
      </c>
      <c r="H150" t="b">
        <f>IF(Table1[[#This Row],[Change]]&lt;0,TRUE,FALSE)</f>
        <v>1</v>
      </c>
      <c r="I150" t="b">
        <f>Table1[[#This Row],[Increasing_Grade]]=H149</f>
        <v>1</v>
      </c>
      <c r="J150" t="b">
        <v>0</v>
      </c>
      <c r="L150" s="2">
        <f>Table1[[#This Row],[Change]]/528</f>
        <v>-5.7531084333147632E-3</v>
      </c>
      <c r="M150">
        <v>-79.542379679999996</v>
      </c>
      <c r="N150">
        <v>36.105420500000001</v>
      </c>
    </row>
    <row r="151" spans="1:14" x14ac:dyDescent="0.2">
      <c r="A151">
        <v>912</v>
      </c>
      <c r="B151">
        <v>1</v>
      </c>
      <c r="C151">
        <v>29628.952666077948</v>
      </c>
      <c r="D151">
        <v>150</v>
      </c>
      <c r="E151">
        <v>718.9119873046875</v>
      </c>
      <c r="F151">
        <f t="shared" si="3"/>
        <v>717.26955740792414</v>
      </c>
      <c r="G151">
        <f>Table1[[#This Row],[Smoothing]]-F150</f>
        <v>-3.1263514927454708</v>
      </c>
      <c r="H151" t="b">
        <f>IF(Table1[[#This Row],[Change]]&lt;0,TRUE,FALSE)</f>
        <v>1</v>
      </c>
      <c r="I151" t="b">
        <f>Table1[[#This Row],[Increasing_Grade]]=H150</f>
        <v>1</v>
      </c>
      <c r="J151" t="b">
        <v>0</v>
      </c>
      <c r="L151" s="2">
        <f>Table1[[#This Row],[Change]]/528</f>
        <v>-5.9211202514118768E-3</v>
      </c>
      <c r="M151">
        <v>-79.540778029999998</v>
      </c>
      <c r="N151">
        <v>36.104781439999996</v>
      </c>
    </row>
    <row r="152" spans="1:14" x14ac:dyDescent="0.2">
      <c r="A152">
        <v>913</v>
      </c>
      <c r="B152">
        <v>1</v>
      </c>
      <c r="C152">
        <v>29827.804697393902</v>
      </c>
      <c r="D152">
        <v>151</v>
      </c>
      <c r="E152">
        <v>716.5528564453125</v>
      </c>
      <c r="F152">
        <f t="shared" si="3"/>
        <v>714.36220005580356</v>
      </c>
      <c r="G152">
        <f>Table1[[#This Row],[Smoothing]]-F151</f>
        <v>-2.9073573521205844</v>
      </c>
      <c r="H152" t="b">
        <f>IF(Table1[[#This Row],[Change]]&lt;0,TRUE,FALSE)</f>
        <v>1</v>
      </c>
      <c r="I152" t="b">
        <f>Table1[[#This Row],[Increasing_Grade]]=H151</f>
        <v>1</v>
      </c>
      <c r="J152" t="b">
        <v>0</v>
      </c>
      <c r="L152" s="2">
        <f>Table1[[#This Row],[Change]]/528</f>
        <v>-5.5063586214405009E-3</v>
      </c>
      <c r="M152">
        <v>-79.539183359999996</v>
      </c>
      <c r="N152">
        <v>36.104131610000003</v>
      </c>
    </row>
    <row r="153" spans="1:14" x14ac:dyDescent="0.2">
      <c r="A153">
        <v>914</v>
      </c>
      <c r="B153">
        <v>1</v>
      </c>
      <c r="C153">
        <v>30026.656728709331</v>
      </c>
      <c r="D153">
        <v>152</v>
      </c>
      <c r="E153">
        <v>710.11309814453125</v>
      </c>
      <c r="F153">
        <f t="shared" si="3"/>
        <v>712.14748709542414</v>
      </c>
      <c r="G153">
        <f>Table1[[#This Row],[Smoothing]]-F152</f>
        <v>-2.2147129603794156</v>
      </c>
      <c r="H153" t="b">
        <f>IF(Table1[[#This Row],[Change]]&lt;0,TRUE,FALSE)</f>
        <v>1</v>
      </c>
      <c r="I153" t="b">
        <f>Table1[[#This Row],[Increasing_Grade]]=H152</f>
        <v>1</v>
      </c>
      <c r="J153" t="b">
        <v>0</v>
      </c>
      <c r="L153" s="2">
        <f>Table1[[#This Row],[Change]]/528</f>
        <v>-4.1945321219307111E-3</v>
      </c>
      <c r="M153">
        <v>-79.537601080000002</v>
      </c>
      <c r="N153">
        <v>36.103461780000004</v>
      </c>
    </row>
    <row r="154" spans="1:14" x14ac:dyDescent="0.2">
      <c r="A154">
        <v>915</v>
      </c>
      <c r="B154">
        <v>1</v>
      </c>
      <c r="C154">
        <v>30225.50876002627</v>
      </c>
      <c r="D154">
        <v>153</v>
      </c>
      <c r="E154">
        <v>707.1427001953125</v>
      </c>
      <c r="F154">
        <f t="shared" si="3"/>
        <v>709.61648995535711</v>
      </c>
      <c r="G154">
        <f>Table1[[#This Row],[Smoothing]]-F153</f>
        <v>-2.5309971400670292</v>
      </c>
      <c r="H154" t="b">
        <f>IF(Table1[[#This Row],[Change]]&lt;0,TRUE,FALSE)</f>
        <v>1</v>
      </c>
      <c r="I154" t="b">
        <f>Table1[[#This Row],[Increasing_Grade]]=H153</f>
        <v>1</v>
      </c>
      <c r="J154" t="b">
        <v>0</v>
      </c>
      <c r="L154" s="2">
        <f>Table1[[#This Row],[Change]]/528</f>
        <v>-4.7935551895208891E-3</v>
      </c>
      <c r="M154">
        <v>-79.535969010000002</v>
      </c>
      <c r="N154">
        <v>36.102876700000003</v>
      </c>
    </row>
    <row r="155" spans="1:14" x14ac:dyDescent="0.2">
      <c r="A155">
        <v>916</v>
      </c>
      <c r="B155">
        <v>1</v>
      </c>
      <c r="C155">
        <v>30424.360791341282</v>
      </c>
      <c r="D155">
        <v>154</v>
      </c>
      <c r="E155">
        <v>703.92901611328125</v>
      </c>
      <c r="F155">
        <f t="shared" si="3"/>
        <v>706.92345319475442</v>
      </c>
      <c r="G155">
        <f>Table1[[#This Row],[Smoothing]]-F154</f>
        <v>-2.6930367606026948</v>
      </c>
      <c r="H155" t="b">
        <f>IF(Table1[[#This Row],[Change]]&lt;0,TRUE,FALSE)</f>
        <v>1</v>
      </c>
      <c r="I155" t="b">
        <f>Table1[[#This Row],[Increasing_Grade]]=H154</f>
        <v>1</v>
      </c>
      <c r="J155" t="b">
        <v>0</v>
      </c>
      <c r="L155" s="2">
        <f>Table1[[#This Row],[Change]]/528</f>
        <v>-5.1004484102323763E-3</v>
      </c>
      <c r="M155">
        <v>-79.534266369999997</v>
      </c>
      <c r="N155">
        <v>36.102445600000003</v>
      </c>
    </row>
    <row r="156" spans="1:14" x14ac:dyDescent="0.2">
      <c r="A156">
        <v>917</v>
      </c>
      <c r="B156">
        <v>1</v>
      </c>
      <c r="C156">
        <v>30623.212822656711</v>
      </c>
      <c r="D156">
        <v>155</v>
      </c>
      <c r="E156">
        <v>707.50482177734375</v>
      </c>
      <c r="F156">
        <f t="shared" si="3"/>
        <v>704.23413957868308</v>
      </c>
      <c r="G156">
        <f>Table1[[#This Row],[Smoothing]]-F155</f>
        <v>-2.6893136160713311</v>
      </c>
      <c r="H156" t="b">
        <f>IF(Table1[[#This Row],[Change]]&lt;0,TRUE,FALSE)</f>
        <v>1</v>
      </c>
      <c r="I156" t="b">
        <f>Table1[[#This Row],[Increasing_Grade]]=H155</f>
        <v>1</v>
      </c>
      <c r="J156" t="b">
        <v>0</v>
      </c>
      <c r="L156" s="2">
        <f>Table1[[#This Row],[Change]]/528</f>
        <v>-5.0933970001350972E-3</v>
      </c>
      <c r="M156">
        <v>-79.532500429999999</v>
      </c>
      <c r="N156">
        <v>36.102231099999997</v>
      </c>
    </row>
    <row r="157" spans="1:14" x14ac:dyDescent="0.2">
      <c r="A157">
        <v>918</v>
      </c>
      <c r="B157">
        <v>1</v>
      </c>
      <c r="C157">
        <v>30822.06485397285</v>
      </c>
      <c r="D157">
        <v>156</v>
      </c>
      <c r="E157">
        <v>703.16094970703125</v>
      </c>
      <c r="F157">
        <f t="shared" si="3"/>
        <v>702.02225167410711</v>
      </c>
      <c r="G157">
        <f>Table1[[#This Row],[Smoothing]]-F156</f>
        <v>-2.2118879045759741</v>
      </c>
      <c r="H157" t="b">
        <f>IF(Table1[[#This Row],[Change]]&lt;0,TRUE,FALSE)</f>
        <v>1</v>
      </c>
      <c r="I157" t="b">
        <f>Table1[[#This Row],[Increasing_Grade]]=H156</f>
        <v>1</v>
      </c>
      <c r="J157" t="b">
        <v>0</v>
      </c>
      <c r="L157" s="2">
        <f>Table1[[#This Row],[Change]]/528</f>
        <v>-4.1891816374544965E-3</v>
      </c>
      <c r="M157">
        <v>-79.530717109999998</v>
      </c>
      <c r="N157">
        <v>36.102258210000002</v>
      </c>
    </row>
    <row r="158" spans="1:14" x14ac:dyDescent="0.2">
      <c r="A158">
        <v>919</v>
      </c>
      <c r="B158">
        <v>1</v>
      </c>
      <c r="C158">
        <v>31020.91688528976</v>
      </c>
      <c r="D158">
        <v>157</v>
      </c>
      <c r="E158">
        <v>700.06072998046875</v>
      </c>
      <c r="F158">
        <f t="shared" si="3"/>
        <v>700.95936802455356</v>
      </c>
      <c r="G158">
        <f>Table1[[#This Row],[Smoothing]]-F157</f>
        <v>-1.0628836495535552</v>
      </c>
      <c r="H158" t="b">
        <f>IF(Table1[[#This Row],[Change]]&lt;0,TRUE,FALSE)</f>
        <v>1</v>
      </c>
      <c r="I158" t="b">
        <f>Table1[[#This Row],[Increasing_Grade]]=H157</f>
        <v>1</v>
      </c>
      <c r="J158" t="b">
        <v>0</v>
      </c>
      <c r="L158" s="2">
        <f>Table1[[#This Row],[Change]]/528</f>
        <v>-2.0130372150635517E-3</v>
      </c>
      <c r="M158">
        <v>-79.528939930000007</v>
      </c>
      <c r="N158">
        <v>36.10239138</v>
      </c>
    </row>
    <row r="159" spans="1:14" x14ac:dyDescent="0.2">
      <c r="A159">
        <v>920</v>
      </c>
      <c r="B159">
        <v>1</v>
      </c>
      <c r="C159">
        <v>31219.768916605539</v>
      </c>
      <c r="D159">
        <v>158</v>
      </c>
      <c r="E159">
        <v>697.7276611328125</v>
      </c>
      <c r="F159">
        <f t="shared" si="3"/>
        <v>700.48542131696433</v>
      </c>
      <c r="G159">
        <f>Table1[[#This Row],[Smoothing]]-F158</f>
        <v>-0.47394670758922075</v>
      </c>
      <c r="H159" t="b">
        <f>IF(Table1[[#This Row],[Change]]&lt;0,TRUE,FALSE)</f>
        <v>1</v>
      </c>
      <c r="I159" t="b">
        <f>Table1[[#This Row],[Increasing_Grade]]=H158</f>
        <v>1</v>
      </c>
      <c r="J159" t="b">
        <v>0</v>
      </c>
      <c r="L159" s="2">
        <f>Table1[[#This Row],[Change]]/528</f>
        <v>-8.9762634013109994E-4</v>
      </c>
      <c r="M159">
        <v>-79.52716264</v>
      </c>
      <c r="N159">
        <v>36.102529750000002</v>
      </c>
    </row>
    <row r="160" spans="1:14" x14ac:dyDescent="0.2">
      <c r="A160">
        <v>921</v>
      </c>
      <c r="B160">
        <v>1</v>
      </c>
      <c r="C160">
        <v>31418.620947920201</v>
      </c>
      <c r="D160">
        <v>159</v>
      </c>
      <c r="E160">
        <v>694.6298828125</v>
      </c>
      <c r="F160">
        <f t="shared" si="3"/>
        <v>700.61227852957586</v>
      </c>
      <c r="G160">
        <f>Table1[[#This Row],[Smoothing]]-F159</f>
        <v>0.12685721261152594</v>
      </c>
      <c r="H160" t="b">
        <f>IF(Table1[[#This Row],[Change]]&lt;0,TRUE,FALSE)</f>
        <v>0</v>
      </c>
      <c r="I160" t="b">
        <f>Table1[[#This Row],[Increasing_Grade]]=H159</f>
        <v>0</v>
      </c>
      <c r="J160">
        <v>700.61227852957586</v>
      </c>
      <c r="L160" s="2">
        <f>Table1[[#This Row],[Change]]/528</f>
        <v>2.4025987237031427E-4</v>
      </c>
      <c r="M160">
        <v>-79.525379049999998</v>
      </c>
      <c r="N160">
        <v>36.102594570000001</v>
      </c>
    </row>
    <row r="161" spans="1:14" x14ac:dyDescent="0.2">
      <c r="A161">
        <v>922</v>
      </c>
      <c r="B161">
        <v>1</v>
      </c>
      <c r="C161">
        <v>31617.47297923614</v>
      </c>
      <c r="D161">
        <v>160</v>
      </c>
      <c r="E161">
        <v>699.7025146484375</v>
      </c>
      <c r="F161">
        <f t="shared" si="3"/>
        <v>701.44105747767856</v>
      </c>
      <c r="G161">
        <f>Table1[[#This Row],[Smoothing]]-F160</f>
        <v>0.82877894810269481</v>
      </c>
      <c r="H161" t="b">
        <f>IF(Table1[[#This Row],[Change]]&lt;0,TRUE,FALSE)</f>
        <v>0</v>
      </c>
      <c r="I161" t="b">
        <f>Table1[[#This Row],[Increasing_Grade]]=H160</f>
        <v>1</v>
      </c>
      <c r="J161" t="b">
        <v>0</v>
      </c>
      <c r="L161" s="2">
        <f>Table1[[#This Row],[Change]]/528</f>
        <v>1.5696570986793463E-3</v>
      </c>
      <c r="M161">
        <v>-79.523595049999997</v>
      </c>
      <c r="N161">
        <v>36.102536460000003</v>
      </c>
    </row>
    <row r="162" spans="1:14" x14ac:dyDescent="0.2">
      <c r="A162">
        <v>923</v>
      </c>
      <c r="B162">
        <v>1</v>
      </c>
      <c r="C162">
        <v>31816.32501055381</v>
      </c>
      <c r="D162">
        <v>161</v>
      </c>
      <c r="E162">
        <v>700.61138916015625</v>
      </c>
      <c r="F162">
        <f t="shared" si="3"/>
        <v>702.10211181640625</v>
      </c>
      <c r="G162">
        <f>Table1[[#This Row],[Smoothing]]-F161</f>
        <v>0.66105433872769481</v>
      </c>
      <c r="H162" t="b">
        <f>IF(Table1[[#This Row],[Change]]&lt;0,TRUE,FALSE)</f>
        <v>0</v>
      </c>
      <c r="I162" t="b">
        <f>Table1[[#This Row],[Increasing_Grade]]=H161</f>
        <v>1</v>
      </c>
      <c r="J162" t="b">
        <v>0</v>
      </c>
      <c r="L162" s="2">
        <f>Table1[[#This Row],[Change]]/528</f>
        <v>1.2519968536509371E-3</v>
      </c>
      <c r="M162">
        <v>-79.521873459999995</v>
      </c>
      <c r="N162">
        <v>36.102161700000003</v>
      </c>
    </row>
    <row r="163" spans="1:14" x14ac:dyDescent="0.2">
      <c r="A163">
        <v>924</v>
      </c>
      <c r="B163">
        <v>1</v>
      </c>
      <c r="C163">
        <v>32015.177041869229</v>
      </c>
      <c r="D163">
        <v>162</v>
      </c>
      <c r="E163">
        <v>708.392822265625</v>
      </c>
      <c r="F163">
        <f t="shared" si="3"/>
        <v>703.38217599051336</v>
      </c>
      <c r="G163">
        <f>Table1[[#This Row],[Smoothing]]-F162</f>
        <v>1.2800641741071104</v>
      </c>
      <c r="H163" t="b">
        <f>IF(Table1[[#This Row],[Change]]&lt;0,TRUE,FALSE)</f>
        <v>0</v>
      </c>
      <c r="I163" t="b">
        <f>Table1[[#This Row],[Increasing_Grade]]=H162</f>
        <v>1</v>
      </c>
      <c r="J163" t="b">
        <v>0</v>
      </c>
      <c r="L163" s="2">
        <f>Table1[[#This Row],[Change]]/528</f>
        <v>2.4243639661119514E-3</v>
      </c>
      <c r="M163">
        <v>-79.52020958</v>
      </c>
      <c r="N163">
        <v>36.10163798</v>
      </c>
    </row>
    <row r="164" spans="1:14" x14ac:dyDescent="0.2">
      <c r="A164">
        <v>925</v>
      </c>
      <c r="B164">
        <v>1</v>
      </c>
      <c r="C164">
        <v>32214.029073184829</v>
      </c>
      <c r="D164">
        <v>163</v>
      </c>
      <c r="E164">
        <v>708.96240234375</v>
      </c>
      <c r="F164">
        <f t="shared" si="3"/>
        <v>705.387939453125</v>
      </c>
      <c r="G164">
        <f>Table1[[#This Row],[Smoothing]]-F163</f>
        <v>2.0057634626116396</v>
      </c>
      <c r="H164" t="b">
        <f>IF(Table1[[#This Row],[Change]]&lt;0,TRUE,FALSE)</f>
        <v>0</v>
      </c>
      <c r="I164" t="b">
        <f>Table1[[#This Row],[Increasing_Grade]]=H163</f>
        <v>1</v>
      </c>
      <c r="J164" t="b">
        <v>0</v>
      </c>
      <c r="L164" s="2">
        <f>Table1[[#This Row],[Change]]/528</f>
        <v>3.7987944367644691E-3</v>
      </c>
      <c r="M164">
        <v>-79.518570440000005</v>
      </c>
      <c r="N164">
        <v>36.101064270000002</v>
      </c>
    </row>
    <row r="165" spans="1:14" x14ac:dyDescent="0.2">
      <c r="A165">
        <v>926</v>
      </c>
      <c r="B165">
        <v>1</v>
      </c>
      <c r="C165">
        <v>32412.88110450043</v>
      </c>
      <c r="D165">
        <v>164</v>
      </c>
      <c r="E165">
        <v>704.6881103515625</v>
      </c>
      <c r="F165">
        <f t="shared" si="3"/>
        <v>706.1217041015625</v>
      </c>
      <c r="G165">
        <f>Table1[[#This Row],[Smoothing]]-F164</f>
        <v>0.7337646484375</v>
      </c>
      <c r="H165" t="b">
        <f>IF(Table1[[#This Row],[Change]]&lt;0,TRUE,FALSE)</f>
        <v>0</v>
      </c>
      <c r="I165" t="b">
        <f>Table1[[#This Row],[Increasing_Grade]]=H164</f>
        <v>1</v>
      </c>
      <c r="J165" t="b">
        <v>0</v>
      </c>
      <c r="L165" s="2">
        <f>Table1[[#This Row],[Change]]/528</f>
        <v>1.3897057735558712E-3</v>
      </c>
      <c r="M165">
        <v>-79.516892920000004</v>
      </c>
      <c r="N165">
        <v>36.100568840000001</v>
      </c>
    </row>
    <row r="166" spans="1:14" x14ac:dyDescent="0.2">
      <c r="A166">
        <v>927</v>
      </c>
      <c r="B166">
        <v>1</v>
      </c>
      <c r="C166">
        <v>32611.7331358177</v>
      </c>
      <c r="D166">
        <v>165</v>
      </c>
      <c r="E166">
        <v>706.6881103515625</v>
      </c>
      <c r="F166">
        <f t="shared" si="3"/>
        <v>707.74281529017856</v>
      </c>
      <c r="G166">
        <f>Table1[[#This Row],[Smoothing]]-F165</f>
        <v>1.6211111886160552</v>
      </c>
      <c r="H166" t="b">
        <f>IF(Table1[[#This Row],[Change]]&lt;0,TRUE,FALSE)</f>
        <v>0</v>
      </c>
      <c r="I166" t="b">
        <f>Table1[[#This Row],[Increasing_Grade]]=H165</f>
        <v>1</v>
      </c>
      <c r="J166" t="b">
        <v>0</v>
      </c>
      <c r="L166" s="2">
        <f>Table1[[#This Row],[Change]]/528</f>
        <v>3.0702863420758622E-3</v>
      </c>
      <c r="M166">
        <v>-79.515153459999993</v>
      </c>
      <c r="N166">
        <v>36.100272230000002</v>
      </c>
    </row>
    <row r="167" spans="1:14" x14ac:dyDescent="0.2">
      <c r="A167">
        <v>928</v>
      </c>
      <c r="B167">
        <v>1</v>
      </c>
      <c r="C167">
        <v>32810.585167133053</v>
      </c>
      <c r="D167">
        <v>166</v>
      </c>
      <c r="E167">
        <v>708.67022705078125</v>
      </c>
      <c r="F167">
        <f t="shared" si="3"/>
        <v>708.78267996651789</v>
      </c>
      <c r="G167">
        <f>Table1[[#This Row],[Smoothing]]-F166</f>
        <v>1.0398646763393344</v>
      </c>
      <c r="H167" t="b">
        <f>IF(Table1[[#This Row],[Change]]&lt;0,TRUE,FALSE)</f>
        <v>0</v>
      </c>
      <c r="I167" t="b">
        <f>Table1[[#This Row],[Increasing_Grade]]=H166</f>
        <v>1</v>
      </c>
      <c r="J167" t="b">
        <v>0</v>
      </c>
      <c r="L167" s="2">
        <f>Table1[[#This Row],[Change]]/528</f>
        <v>1.9694406748851029E-3</v>
      </c>
      <c r="M167">
        <v>-79.513368760000006</v>
      </c>
      <c r="N167">
        <v>36.10032022</v>
      </c>
    </row>
    <row r="168" spans="1:14" x14ac:dyDescent="0.2">
      <c r="A168">
        <v>929</v>
      </c>
      <c r="B168">
        <v>1</v>
      </c>
      <c r="C168">
        <v>33009.43719844817</v>
      </c>
      <c r="D168">
        <v>167</v>
      </c>
      <c r="E168">
        <v>704.8388671875</v>
      </c>
      <c r="F168">
        <f t="shared" si="3"/>
        <v>709.71914236886164</v>
      </c>
      <c r="G168">
        <f>Table1[[#This Row],[Smoothing]]-F167</f>
        <v>0.93646240234375</v>
      </c>
      <c r="H168" t="b">
        <f>IF(Table1[[#This Row],[Change]]&lt;0,TRUE,FALSE)</f>
        <v>0</v>
      </c>
      <c r="I168" t="b">
        <f>Table1[[#This Row],[Increasing_Grade]]=H167</f>
        <v>1</v>
      </c>
      <c r="J168" t="b">
        <v>0</v>
      </c>
      <c r="L168" s="2">
        <f>Table1[[#This Row],[Change]]/528</f>
        <v>1.7736030347419508E-3</v>
      </c>
      <c r="M168">
        <v>-79.511583889999997</v>
      </c>
      <c r="N168">
        <v>36.100378339999999</v>
      </c>
    </row>
    <row r="169" spans="1:14" x14ac:dyDescent="0.2">
      <c r="A169">
        <v>930</v>
      </c>
      <c r="B169">
        <v>1</v>
      </c>
      <c r="C169">
        <v>33208.289229764152</v>
      </c>
      <c r="D169">
        <v>168</v>
      </c>
      <c r="E169">
        <v>711.95916748046875</v>
      </c>
      <c r="F169">
        <f t="shared" si="3"/>
        <v>711.04164341517856</v>
      </c>
      <c r="G169">
        <f>Table1[[#This Row],[Smoothing]]-F168</f>
        <v>1.3225010463169156</v>
      </c>
      <c r="H169" t="b">
        <f>IF(Table1[[#This Row],[Change]]&lt;0,TRUE,FALSE)</f>
        <v>0</v>
      </c>
      <c r="I169" t="b">
        <f>Table1[[#This Row],[Increasing_Grade]]=H168</f>
        <v>1</v>
      </c>
      <c r="J169" t="b">
        <v>0</v>
      </c>
      <c r="L169" s="2">
        <f>Table1[[#This Row],[Change]]/528</f>
        <v>2.5047368301456736E-3</v>
      </c>
      <c r="M169">
        <v>-79.509798290000006</v>
      </c>
      <c r="N169">
        <v>36.100414440000002</v>
      </c>
    </row>
    <row r="170" spans="1:14" x14ac:dyDescent="0.2">
      <c r="A170">
        <v>931</v>
      </c>
      <c r="B170">
        <v>1</v>
      </c>
      <c r="C170">
        <v>33407.141261081473</v>
      </c>
      <c r="D170">
        <v>169</v>
      </c>
      <c r="E170">
        <v>715.671875</v>
      </c>
      <c r="F170">
        <f t="shared" si="3"/>
        <v>711.67977469308039</v>
      </c>
      <c r="G170">
        <f>Table1[[#This Row],[Smoothing]]-F169</f>
        <v>0.63813127790183444</v>
      </c>
      <c r="H170" t="b">
        <f>IF(Table1[[#This Row],[Change]]&lt;0,TRUE,FALSE)</f>
        <v>0</v>
      </c>
      <c r="I170" t="b">
        <f>Table1[[#This Row],[Increasing_Grade]]=H169</f>
        <v>1</v>
      </c>
      <c r="J170" t="b">
        <v>0</v>
      </c>
      <c r="L170" s="2">
        <f>Table1[[#This Row],[Change]]/528</f>
        <v>1.2085819657231714E-3</v>
      </c>
      <c r="M170">
        <v>-79.508013210000001</v>
      </c>
      <c r="N170">
        <v>36.100468370000002</v>
      </c>
    </row>
    <row r="171" spans="1:14" x14ac:dyDescent="0.2">
      <c r="A171">
        <v>932</v>
      </c>
      <c r="B171">
        <v>1</v>
      </c>
      <c r="C171">
        <v>33605.993292396888</v>
      </c>
      <c r="D171">
        <v>170</v>
      </c>
      <c r="E171">
        <v>715.51763916015625</v>
      </c>
      <c r="F171">
        <f t="shared" si="3"/>
        <v>711.75595528738836</v>
      </c>
      <c r="G171">
        <f>Table1[[#This Row],[Smoothing]]-F170</f>
        <v>7.618059430797075E-2</v>
      </c>
      <c r="H171" t="b">
        <f>IF(Table1[[#This Row],[Change]]&lt;0,TRUE,FALSE)</f>
        <v>0</v>
      </c>
      <c r="I171" t="b">
        <f>Table1[[#This Row],[Increasing_Grade]]=H170</f>
        <v>1</v>
      </c>
      <c r="J171" t="b">
        <v>0</v>
      </c>
      <c r="L171" s="2">
        <f>Table1[[#This Row],[Change]]/528</f>
        <v>1.4428142861358097E-4</v>
      </c>
      <c r="M171">
        <v>-79.506228140000005</v>
      </c>
      <c r="N171">
        <v>36.100522300000002</v>
      </c>
    </row>
    <row r="172" spans="1:14" x14ac:dyDescent="0.2">
      <c r="A172">
        <v>933</v>
      </c>
      <c r="B172">
        <v>1</v>
      </c>
      <c r="C172">
        <v>33804.845323712339</v>
      </c>
      <c r="D172">
        <v>171</v>
      </c>
      <c r="E172">
        <v>713.94561767578125</v>
      </c>
      <c r="F172">
        <f t="shared" si="3"/>
        <v>711.68782261439731</v>
      </c>
      <c r="G172">
        <f>Table1[[#This Row],[Smoothing]]-F171</f>
        <v>-6.8132672991055188E-2</v>
      </c>
      <c r="H172" t="b">
        <f>IF(Table1[[#This Row],[Change]]&lt;0,TRUE,FALSE)</f>
        <v>1</v>
      </c>
      <c r="I172" t="b">
        <f>Table1[[#This Row],[Increasing_Grade]]=H171</f>
        <v>0</v>
      </c>
      <c r="J172">
        <v>711.68782261439731</v>
      </c>
      <c r="L172" s="2">
        <f>Table1[[#This Row],[Change]]/528</f>
        <v>-1.2903915339214998E-4</v>
      </c>
      <c r="M172">
        <v>-79.504443069999994</v>
      </c>
      <c r="N172">
        <v>36.100576230000001</v>
      </c>
    </row>
    <row r="173" spans="1:14" x14ac:dyDescent="0.2">
      <c r="A173">
        <v>934</v>
      </c>
      <c r="B173">
        <v>1</v>
      </c>
      <c r="C173">
        <v>34003.697355027762</v>
      </c>
      <c r="D173">
        <v>172</v>
      </c>
      <c r="E173">
        <v>711.155029296875</v>
      </c>
      <c r="F173">
        <f t="shared" si="3"/>
        <v>710.36395263671875</v>
      </c>
      <c r="G173">
        <f>Table1[[#This Row],[Smoothing]]-F172</f>
        <v>-1.3238699776785552</v>
      </c>
      <c r="H173" t="b">
        <f>IF(Table1[[#This Row],[Change]]&lt;0,TRUE,FALSE)</f>
        <v>1</v>
      </c>
      <c r="I173" t="b">
        <f>Table1[[#This Row],[Increasing_Grade]]=H172</f>
        <v>1</v>
      </c>
      <c r="J173" t="b">
        <v>0</v>
      </c>
      <c r="L173" s="2">
        <f>Table1[[#This Row],[Change]]/528</f>
        <v>-2.5073295031790817E-3</v>
      </c>
      <c r="M173">
        <v>-79.502657999999997</v>
      </c>
      <c r="N173">
        <v>36.100630160000001</v>
      </c>
    </row>
    <row r="174" spans="1:14" x14ac:dyDescent="0.2">
      <c r="A174">
        <v>935</v>
      </c>
      <c r="B174">
        <v>1</v>
      </c>
      <c r="C174">
        <v>34202.549386345068</v>
      </c>
      <c r="D174">
        <v>173</v>
      </c>
      <c r="E174">
        <v>709.2034912109375</v>
      </c>
      <c r="F174">
        <f t="shared" si="3"/>
        <v>708.48283168247769</v>
      </c>
      <c r="G174">
        <f>Table1[[#This Row],[Smoothing]]-F173</f>
        <v>-1.8811209542410552</v>
      </c>
      <c r="H174" t="b">
        <f>IF(Table1[[#This Row],[Change]]&lt;0,TRUE,FALSE)</f>
        <v>1</v>
      </c>
      <c r="I174" t="b">
        <f>Table1[[#This Row],[Increasing_Grade]]=H173</f>
        <v>1</v>
      </c>
      <c r="J174" t="b">
        <v>0</v>
      </c>
      <c r="L174" s="2">
        <f>Table1[[#This Row],[Change]]/528</f>
        <v>-3.5627290800019987E-3</v>
      </c>
      <c r="M174">
        <v>-79.50087293</v>
      </c>
      <c r="N174">
        <v>36.100684090000001</v>
      </c>
    </row>
    <row r="175" spans="1:14" x14ac:dyDescent="0.2">
      <c r="A175">
        <v>936</v>
      </c>
      <c r="B175">
        <v>1</v>
      </c>
      <c r="C175">
        <v>34401.401417660491</v>
      </c>
      <c r="D175">
        <v>174</v>
      </c>
      <c r="E175">
        <v>704.3619384765625</v>
      </c>
      <c r="F175">
        <f t="shared" si="3"/>
        <v>705.01422119140625</v>
      </c>
      <c r="G175">
        <f>Table1[[#This Row],[Smoothing]]-F174</f>
        <v>-3.4686104910714448</v>
      </c>
      <c r="H175" t="b">
        <f>IF(Table1[[#This Row],[Change]]&lt;0,TRUE,FALSE)</f>
        <v>1</v>
      </c>
      <c r="I175" t="b">
        <f>Table1[[#This Row],[Increasing_Grade]]=H174</f>
        <v>1</v>
      </c>
      <c r="J175" t="b">
        <v>0</v>
      </c>
      <c r="L175" s="2">
        <f>Table1[[#This Row],[Change]]/528</f>
        <v>-6.5693380512716754E-3</v>
      </c>
      <c r="M175">
        <v>-79.499087860000003</v>
      </c>
      <c r="N175">
        <v>36.100738030000002</v>
      </c>
    </row>
    <row r="176" spans="1:14" x14ac:dyDescent="0.2">
      <c r="A176">
        <v>937</v>
      </c>
      <c r="B176">
        <v>1</v>
      </c>
      <c r="C176">
        <v>34600.253448976509</v>
      </c>
      <c r="D176">
        <v>175</v>
      </c>
      <c r="E176">
        <v>702.69207763671875</v>
      </c>
      <c r="F176">
        <f t="shared" si="3"/>
        <v>702.06688581194192</v>
      </c>
      <c r="G176">
        <f>Table1[[#This Row],[Smoothing]]-F175</f>
        <v>-2.9473353794643344</v>
      </c>
      <c r="H176" t="b">
        <f>IF(Table1[[#This Row],[Change]]&lt;0,TRUE,FALSE)</f>
        <v>1</v>
      </c>
      <c r="I176" t="b">
        <f>Table1[[#This Row],[Increasing_Grade]]=H175</f>
        <v>1</v>
      </c>
      <c r="J176" t="b">
        <v>0</v>
      </c>
      <c r="L176" s="2">
        <f>Table1[[#This Row],[Change]]/528</f>
        <v>-5.5820745823188149E-3</v>
      </c>
      <c r="M176">
        <v>-79.497303599999995</v>
      </c>
      <c r="N176">
        <v>36.100806720000001</v>
      </c>
    </row>
    <row r="177" spans="1:14" x14ac:dyDescent="0.2">
      <c r="A177">
        <v>938</v>
      </c>
      <c r="B177">
        <v>1</v>
      </c>
      <c r="C177">
        <v>34799.10548029279</v>
      </c>
      <c r="D177">
        <v>176</v>
      </c>
      <c r="E177">
        <v>702.5040283203125</v>
      </c>
      <c r="F177">
        <f t="shared" si="3"/>
        <v>699.45200020926336</v>
      </c>
      <c r="G177">
        <f>Table1[[#This Row],[Smoothing]]-F176</f>
        <v>-2.6148856026785552</v>
      </c>
      <c r="H177" t="b">
        <f>IF(Table1[[#This Row],[Change]]&lt;0,TRUE,FALSE)</f>
        <v>1</v>
      </c>
      <c r="I177" t="b">
        <f>Table1[[#This Row],[Increasing_Grade]]=H176</f>
        <v>1</v>
      </c>
      <c r="J177" t="b">
        <v>0</v>
      </c>
      <c r="L177" s="2">
        <f>Table1[[#This Row],[Change]]/528</f>
        <v>-4.9524348535578697E-3</v>
      </c>
      <c r="M177">
        <v>-79.495519900000005</v>
      </c>
      <c r="N177">
        <v>36.100884450000002</v>
      </c>
    </row>
    <row r="178" spans="1:14" x14ac:dyDescent="0.2">
      <c r="A178">
        <v>939</v>
      </c>
      <c r="B178">
        <v>1</v>
      </c>
      <c r="C178">
        <v>34997.957511607921</v>
      </c>
      <c r="D178">
        <v>177</v>
      </c>
      <c r="E178">
        <v>691.23736572265625</v>
      </c>
      <c r="F178">
        <f t="shared" si="3"/>
        <v>696.75174386160711</v>
      </c>
      <c r="G178">
        <f>Table1[[#This Row],[Smoothing]]-F177</f>
        <v>-2.70025634765625</v>
      </c>
      <c r="H178" t="b">
        <f>IF(Table1[[#This Row],[Change]]&lt;0,TRUE,FALSE)</f>
        <v>1</v>
      </c>
      <c r="I178" t="b">
        <f>Table1[[#This Row],[Increasing_Grade]]=H177</f>
        <v>1</v>
      </c>
      <c r="J178" t="b">
        <v>0</v>
      </c>
      <c r="L178" s="2">
        <f>Table1[[#This Row],[Change]]/528</f>
        <v>-5.1141218705610799E-3</v>
      </c>
      <c r="M178">
        <v>-79.493737260000003</v>
      </c>
      <c r="N178">
        <v>36.100977039999997</v>
      </c>
    </row>
    <row r="179" spans="1:14" x14ac:dyDescent="0.2">
      <c r="A179">
        <v>940</v>
      </c>
      <c r="B179">
        <v>1</v>
      </c>
      <c r="C179">
        <v>35196.809542923918</v>
      </c>
      <c r="D179">
        <v>178</v>
      </c>
      <c r="E179">
        <v>693.31427001953125</v>
      </c>
      <c r="F179">
        <f t="shared" si="3"/>
        <v>695.09798758370539</v>
      </c>
      <c r="G179">
        <f>Table1[[#This Row],[Smoothing]]-F178</f>
        <v>-1.6537562779017208</v>
      </c>
      <c r="H179" t="b">
        <f>IF(Table1[[#This Row],[Change]]&lt;0,TRUE,FALSE)</f>
        <v>1</v>
      </c>
      <c r="I179" t="b">
        <f>Table1[[#This Row],[Increasing_Grade]]=H178</f>
        <v>1</v>
      </c>
      <c r="J179" t="b">
        <v>0</v>
      </c>
      <c r="L179" s="2">
        <f>Table1[[#This Row],[Change]]/528</f>
        <v>-3.1321141626926528E-3</v>
      </c>
      <c r="M179">
        <v>-79.492007200000003</v>
      </c>
      <c r="N179">
        <v>36.10131397</v>
      </c>
    </row>
    <row r="180" spans="1:14" x14ac:dyDescent="0.2">
      <c r="A180">
        <v>941</v>
      </c>
      <c r="B180">
        <v>1</v>
      </c>
      <c r="C180">
        <v>35395.661574240512</v>
      </c>
      <c r="D180">
        <v>179</v>
      </c>
      <c r="E180">
        <v>692.850830078125</v>
      </c>
      <c r="F180">
        <f t="shared" si="3"/>
        <v>693.70867919921875</v>
      </c>
      <c r="G180">
        <f>Table1[[#This Row],[Smoothing]]-F179</f>
        <v>-1.3893083844866396</v>
      </c>
      <c r="H180" t="b">
        <f>IF(Table1[[#This Row],[Change]]&lt;0,TRUE,FALSE)</f>
        <v>1</v>
      </c>
      <c r="I180" t="b">
        <f>Table1[[#This Row],[Increasing_Grade]]=H179</f>
        <v>1</v>
      </c>
      <c r="J180" t="b">
        <v>0</v>
      </c>
      <c r="L180" s="2">
        <f>Table1[[#This Row],[Change]]/528</f>
        <v>-2.6312658797095446E-3</v>
      </c>
      <c r="M180">
        <v>-79.490392189999994</v>
      </c>
      <c r="N180">
        <v>36.101926509999998</v>
      </c>
    </row>
    <row r="181" spans="1:14" x14ac:dyDescent="0.2">
      <c r="A181">
        <v>942</v>
      </c>
      <c r="B181">
        <v>1</v>
      </c>
      <c r="C181">
        <v>35594.513605556807</v>
      </c>
      <c r="D181">
        <v>180</v>
      </c>
      <c r="E181">
        <v>690.30169677734375</v>
      </c>
      <c r="F181">
        <f t="shared" si="3"/>
        <v>692.19013323102683</v>
      </c>
      <c r="G181">
        <f>Table1[[#This Row],[Smoothing]]-F180</f>
        <v>-1.5185459681919156</v>
      </c>
      <c r="H181" t="b">
        <f>IF(Table1[[#This Row],[Change]]&lt;0,TRUE,FALSE)</f>
        <v>1</v>
      </c>
      <c r="I181" t="b">
        <f>Table1[[#This Row],[Increasing_Grade]]=H180</f>
        <v>1</v>
      </c>
      <c r="J181" t="b">
        <v>0</v>
      </c>
      <c r="L181" s="2">
        <f>Table1[[#This Row],[Change]]/528</f>
        <v>-2.8760340306665066E-3</v>
      </c>
      <c r="M181">
        <v>-79.488963350000006</v>
      </c>
      <c r="N181">
        <v>36.102782240000003</v>
      </c>
    </row>
    <row r="182" spans="1:14" x14ac:dyDescent="0.2">
      <c r="A182">
        <v>943</v>
      </c>
      <c r="B182">
        <v>1</v>
      </c>
      <c r="C182">
        <v>35793.365636872353</v>
      </c>
      <c r="D182">
        <v>181</v>
      </c>
      <c r="E182">
        <v>692.78564453125</v>
      </c>
      <c r="F182">
        <f t="shared" si="3"/>
        <v>692.22297014508933</v>
      </c>
      <c r="G182">
        <f>Table1[[#This Row],[Smoothing]]-F181</f>
        <v>3.28369140625E-2</v>
      </c>
      <c r="H182" t="b">
        <f>IF(Table1[[#This Row],[Change]]&lt;0,TRUE,FALSE)</f>
        <v>0</v>
      </c>
      <c r="I182" t="b">
        <f>Table1[[#This Row],[Increasing_Grade]]=H181</f>
        <v>0</v>
      </c>
      <c r="J182">
        <v>692.22297014508933</v>
      </c>
      <c r="L182" s="2">
        <f>Table1[[#This Row],[Change]]/528</f>
        <v>6.2191125118371218E-5</v>
      </c>
      <c r="M182">
        <v>-79.487687129999998</v>
      </c>
      <c r="N182">
        <v>36.10379167</v>
      </c>
    </row>
    <row r="183" spans="1:14" x14ac:dyDescent="0.2">
      <c r="A183">
        <v>944</v>
      </c>
      <c r="B183">
        <v>1</v>
      </c>
      <c r="C183">
        <v>35992.21766818819</v>
      </c>
      <c r="D183">
        <v>182</v>
      </c>
      <c r="E183">
        <v>692.9669189453125</v>
      </c>
      <c r="F183">
        <f t="shared" si="3"/>
        <v>691.96974400111606</v>
      </c>
      <c r="G183">
        <f>Table1[[#This Row],[Smoothing]]-F182</f>
        <v>-0.25322614397327925</v>
      </c>
      <c r="H183" t="b">
        <f>IF(Table1[[#This Row],[Change]]&lt;0,TRUE,FALSE)</f>
        <v>1</v>
      </c>
      <c r="I183" t="b">
        <f>Table1[[#This Row],[Increasing_Grade]]=H182</f>
        <v>0</v>
      </c>
      <c r="J183">
        <v>691.96974400111606</v>
      </c>
      <c r="L183" s="2">
        <f>Table1[[#This Row],[Change]]/528</f>
        <v>-4.7959496964636219E-4</v>
      </c>
      <c r="M183">
        <v>-79.486460879999996</v>
      </c>
      <c r="N183">
        <v>36.104840899999999</v>
      </c>
    </row>
    <row r="184" spans="1:14" x14ac:dyDescent="0.2">
      <c r="A184">
        <v>945</v>
      </c>
      <c r="B184">
        <v>1</v>
      </c>
      <c r="C184">
        <v>36191.069699503823</v>
      </c>
      <c r="D184">
        <v>183</v>
      </c>
      <c r="E184">
        <v>691.87420654296875</v>
      </c>
      <c r="F184">
        <f t="shared" si="3"/>
        <v>691.79193115234375</v>
      </c>
      <c r="G184">
        <f>Table1[[#This Row],[Smoothing]]-F183</f>
        <v>-0.17781284877230519</v>
      </c>
      <c r="H184" t="b">
        <f>IF(Table1[[#This Row],[Change]]&lt;0,TRUE,FALSE)</f>
        <v>1</v>
      </c>
      <c r="I184" t="b">
        <f>Table1[[#This Row],[Increasing_Grade]]=H183</f>
        <v>1</v>
      </c>
      <c r="J184" t="b">
        <v>0</v>
      </c>
      <c r="L184" s="2">
        <f>Table1[[#This Row],[Change]]/528</f>
        <v>-3.3676675903845677E-4</v>
      </c>
      <c r="M184">
        <v>-79.485265029999994</v>
      </c>
      <c r="N184">
        <v>36.105913010000002</v>
      </c>
    </row>
    <row r="185" spans="1:14" x14ac:dyDescent="0.2">
      <c r="A185">
        <v>946</v>
      </c>
      <c r="B185">
        <v>1</v>
      </c>
      <c r="C185">
        <v>36389.921730820017</v>
      </c>
      <c r="D185">
        <v>184</v>
      </c>
      <c r="E185">
        <v>691.46722412109375</v>
      </c>
      <c r="F185">
        <f t="shared" si="3"/>
        <v>692.60710797991067</v>
      </c>
      <c r="G185">
        <f>Table1[[#This Row],[Smoothing]]-F184</f>
        <v>0.81517682756691556</v>
      </c>
      <c r="H185" t="b">
        <f>IF(Table1[[#This Row],[Change]]&lt;0,TRUE,FALSE)</f>
        <v>0</v>
      </c>
      <c r="I185" t="b">
        <f>Table1[[#This Row],[Increasing_Grade]]=H184</f>
        <v>0</v>
      </c>
      <c r="J185">
        <v>692.60710797991067</v>
      </c>
      <c r="L185" s="2">
        <f>Table1[[#This Row],[Change]]/528</f>
        <v>1.5438955067555219E-3</v>
      </c>
      <c r="M185">
        <v>-79.484069169999998</v>
      </c>
      <c r="N185">
        <v>36.106985100000003</v>
      </c>
    </row>
    <row r="186" spans="1:14" x14ac:dyDescent="0.2">
      <c r="A186">
        <v>947</v>
      </c>
      <c r="B186">
        <v>1</v>
      </c>
      <c r="C186">
        <v>36588.773762135803</v>
      </c>
      <c r="D186">
        <v>185</v>
      </c>
      <c r="E186">
        <v>691.54168701171875</v>
      </c>
      <c r="F186">
        <f t="shared" si="3"/>
        <v>692.8619384765625</v>
      </c>
      <c r="G186">
        <f>Table1[[#This Row],[Smoothing]]-F185</f>
        <v>0.25483049665183444</v>
      </c>
      <c r="H186" t="b">
        <f>IF(Table1[[#This Row],[Change]]&lt;0,TRUE,FALSE)</f>
        <v>0</v>
      </c>
      <c r="I186" t="b">
        <f>Table1[[#This Row],[Increasing_Grade]]=H185</f>
        <v>1</v>
      </c>
      <c r="J186" t="b">
        <v>0</v>
      </c>
      <c r="L186" s="2">
        <f>Table1[[#This Row],[Change]]/528</f>
        <v>4.8263351638605008E-4</v>
      </c>
      <c r="M186">
        <v>-79.482873310000002</v>
      </c>
      <c r="N186">
        <v>36.108057180000003</v>
      </c>
    </row>
    <row r="187" spans="1:14" x14ac:dyDescent="0.2">
      <c r="A187">
        <v>1087</v>
      </c>
      <c r="B187">
        <v>1</v>
      </c>
      <c r="C187">
        <v>36787.625793451924</v>
      </c>
      <c r="D187">
        <v>186</v>
      </c>
      <c r="E187">
        <v>691.60614013671875</v>
      </c>
      <c r="F187">
        <f t="shared" si="3"/>
        <v>692.90792410714289</v>
      </c>
      <c r="G187">
        <f>Table1[[#This Row],[Smoothing]]-F186</f>
        <v>4.5985630580389625E-2</v>
      </c>
      <c r="H187" t="b">
        <f>IF(Table1[[#This Row],[Change]]&lt;0,TRUE,FALSE)</f>
        <v>0</v>
      </c>
      <c r="I187" t="b">
        <f>Table1[[#This Row],[Increasing_Grade]]=H186</f>
        <v>1</v>
      </c>
      <c r="J187" t="b">
        <v>0</v>
      </c>
      <c r="L187" s="2">
        <f>Table1[[#This Row],[Change]]/528</f>
        <v>8.7093997311343984E-5</v>
      </c>
      <c r="M187">
        <v>-79.48164242</v>
      </c>
      <c r="N187">
        <v>36.109102980000003</v>
      </c>
    </row>
    <row r="188" spans="1:14" x14ac:dyDescent="0.2">
      <c r="A188">
        <v>1088</v>
      </c>
      <c r="B188">
        <v>1</v>
      </c>
      <c r="C188">
        <v>36986.477824767469</v>
      </c>
      <c r="D188">
        <v>187</v>
      </c>
      <c r="E188">
        <v>696.0079345703125</v>
      </c>
      <c r="F188">
        <f t="shared" si="3"/>
        <v>693.16147286551336</v>
      </c>
      <c r="G188">
        <f>Table1[[#This Row],[Smoothing]]-F187</f>
        <v>0.25354875837047075</v>
      </c>
      <c r="H188" t="b">
        <f>IF(Table1[[#This Row],[Change]]&lt;0,TRUE,FALSE)</f>
        <v>0</v>
      </c>
      <c r="I188" t="b">
        <f>Table1[[#This Row],[Increasing_Grade]]=H187</f>
        <v>1</v>
      </c>
      <c r="J188" t="b">
        <v>0</v>
      </c>
      <c r="L188" s="2">
        <f>Table1[[#This Row],[Change]]/528</f>
        <v>4.8020598176225519E-4</v>
      </c>
      <c r="M188">
        <v>-79.480375550000005</v>
      </c>
      <c r="N188">
        <v>36.110120019999997</v>
      </c>
    </row>
    <row r="189" spans="1:14" x14ac:dyDescent="0.2">
      <c r="A189">
        <v>1089</v>
      </c>
      <c r="B189">
        <v>1</v>
      </c>
      <c r="C189">
        <v>37185.329856084521</v>
      </c>
      <c r="D189">
        <v>188</v>
      </c>
      <c r="E189">
        <v>694.5694580078125</v>
      </c>
      <c r="F189">
        <f t="shared" si="3"/>
        <v>693.98480224609375</v>
      </c>
      <c r="G189">
        <f>Table1[[#This Row],[Smoothing]]-F188</f>
        <v>0.82332938058038962</v>
      </c>
      <c r="H189" t="b">
        <f>IF(Table1[[#This Row],[Change]]&lt;0,TRUE,FALSE)</f>
        <v>0</v>
      </c>
      <c r="I189" t="b">
        <f>Table1[[#This Row],[Increasing_Grade]]=H188</f>
        <v>1</v>
      </c>
      <c r="J189" t="b">
        <v>0</v>
      </c>
      <c r="L189" s="2">
        <f>Table1[[#This Row],[Change]]/528</f>
        <v>1.5593359480689198E-3</v>
      </c>
      <c r="M189">
        <v>-79.478902809999994</v>
      </c>
      <c r="N189">
        <v>36.110934450000002</v>
      </c>
    </row>
    <row r="190" spans="1:14" x14ac:dyDescent="0.2">
      <c r="A190">
        <v>1090</v>
      </c>
      <c r="B190">
        <v>1</v>
      </c>
      <c r="C190">
        <v>37384.181887398947</v>
      </c>
      <c r="D190">
        <v>189</v>
      </c>
      <c r="E190">
        <v>693.288818359375</v>
      </c>
      <c r="F190">
        <f t="shared" si="3"/>
        <v>694.51748221261164</v>
      </c>
      <c r="G190">
        <f>Table1[[#This Row],[Smoothing]]-F189</f>
        <v>0.53267996651788962</v>
      </c>
      <c r="H190" t="b">
        <f>IF(Table1[[#This Row],[Change]]&lt;0,TRUE,FALSE)</f>
        <v>0</v>
      </c>
      <c r="I190" t="b">
        <f>Table1[[#This Row],[Increasing_Grade]]=H189</f>
        <v>1</v>
      </c>
      <c r="J190" t="b">
        <v>0</v>
      </c>
      <c r="L190" s="2">
        <f>Table1[[#This Row],[Change]]/528</f>
        <v>1.0088635729505486E-3</v>
      </c>
      <c r="M190">
        <v>-79.477301890000007</v>
      </c>
      <c r="N190">
        <v>36.111571720000001</v>
      </c>
    </row>
    <row r="191" spans="1:14" x14ac:dyDescent="0.2">
      <c r="A191">
        <v>1091</v>
      </c>
      <c r="B191">
        <v>1</v>
      </c>
      <c r="C191">
        <v>37583.03391871522</v>
      </c>
      <c r="D191">
        <v>190</v>
      </c>
      <c r="E191">
        <v>693.6490478515625</v>
      </c>
      <c r="F191">
        <f t="shared" si="3"/>
        <v>695.74155099051336</v>
      </c>
      <c r="G191">
        <f>Table1[[#This Row],[Smoothing]]-F190</f>
        <v>1.2240687779017208</v>
      </c>
      <c r="H191" t="b">
        <f>IF(Table1[[#This Row],[Change]]&lt;0,TRUE,FALSE)</f>
        <v>0</v>
      </c>
      <c r="I191" t="b">
        <f>Table1[[#This Row],[Increasing_Grade]]=H190</f>
        <v>1</v>
      </c>
      <c r="J191" t="b">
        <v>0</v>
      </c>
      <c r="L191" s="2">
        <f>Table1[[#This Row],[Change]]/528</f>
        <v>2.3183120793593198E-3</v>
      </c>
      <c r="M191">
        <v>-79.475612499999997</v>
      </c>
      <c r="N191">
        <v>36.112034010000002</v>
      </c>
    </row>
    <row r="192" spans="1:14" x14ac:dyDescent="0.2">
      <c r="A192">
        <v>1092</v>
      </c>
      <c r="B192">
        <v>1</v>
      </c>
      <c r="C192">
        <v>37781.885950031014</v>
      </c>
      <c r="D192">
        <v>191</v>
      </c>
      <c r="E192">
        <v>697.23052978515625</v>
      </c>
      <c r="F192">
        <f t="shared" si="3"/>
        <v>696.15499441964289</v>
      </c>
      <c r="G192">
        <f>Table1[[#This Row],[Smoothing]]-F191</f>
        <v>0.41344342912952925</v>
      </c>
      <c r="H192" t="b">
        <f>IF(Table1[[#This Row],[Change]]&lt;0,TRUE,FALSE)</f>
        <v>0</v>
      </c>
      <c r="I192" t="b">
        <f>Table1[[#This Row],[Increasing_Grade]]=H191</f>
        <v>1</v>
      </c>
      <c r="J192" t="b">
        <v>0</v>
      </c>
      <c r="L192" s="2">
        <f>Table1[[#This Row],[Change]]/528</f>
        <v>7.8303679759380543E-4</v>
      </c>
      <c r="M192">
        <v>-79.473858460000002</v>
      </c>
      <c r="N192">
        <v>36.112299110000002</v>
      </c>
    </row>
    <row r="193" spans="1:14" x14ac:dyDescent="0.2">
      <c r="A193">
        <v>1093</v>
      </c>
      <c r="B193">
        <v>1</v>
      </c>
      <c r="C193">
        <v>37980.737981347949</v>
      </c>
      <c r="D193">
        <v>192</v>
      </c>
      <c r="E193">
        <v>695.27044677734375</v>
      </c>
      <c r="F193">
        <f t="shared" si="3"/>
        <v>696.07447160993308</v>
      </c>
      <c r="G193">
        <f>Table1[[#This Row],[Smoothing]]-F192</f>
        <v>-8.0522809709805188E-2</v>
      </c>
      <c r="H193" t="b">
        <f>IF(Table1[[#This Row],[Change]]&lt;0,TRUE,FALSE)</f>
        <v>1</v>
      </c>
      <c r="I193" t="b">
        <f>Table1[[#This Row],[Increasing_Grade]]=H192</f>
        <v>0</v>
      </c>
      <c r="J193">
        <v>696.07447160993308</v>
      </c>
      <c r="L193" s="2">
        <f>Table1[[#This Row],[Change]]/528</f>
        <v>-1.5250532142008558E-4</v>
      </c>
      <c r="M193">
        <v>-79.472076670000007</v>
      </c>
      <c r="N193">
        <v>36.112378929999998</v>
      </c>
    </row>
    <row r="194" spans="1:14" x14ac:dyDescent="0.2">
      <c r="A194">
        <v>1094</v>
      </c>
      <c r="B194">
        <v>1</v>
      </c>
      <c r="C194">
        <v>38179.590012663117</v>
      </c>
      <c r="D194">
        <v>193</v>
      </c>
      <c r="E194">
        <v>700.17462158203125</v>
      </c>
      <c r="F194">
        <f t="shared" si="3"/>
        <v>696.301025390625</v>
      </c>
      <c r="G194">
        <f>Table1[[#This Row],[Smoothing]]-F193</f>
        <v>0.22655378069191556</v>
      </c>
      <c r="H194" t="b">
        <f>IF(Table1[[#This Row],[Change]]&lt;0,TRUE,FALSE)</f>
        <v>0</v>
      </c>
      <c r="I194" t="b">
        <f>Table1[[#This Row],[Increasing_Grade]]=H193</f>
        <v>0</v>
      </c>
      <c r="J194">
        <v>696.301025390625</v>
      </c>
      <c r="L194" s="2">
        <f>Table1[[#This Row],[Change]]/528</f>
        <v>4.2907913009832492E-4</v>
      </c>
      <c r="M194">
        <v>-79.470297840000001</v>
      </c>
      <c r="N194">
        <v>36.112265499999999</v>
      </c>
    </row>
    <row r="195" spans="1:14" x14ac:dyDescent="0.2">
      <c r="A195">
        <v>1095</v>
      </c>
      <c r="B195">
        <v>1</v>
      </c>
      <c r="C195">
        <v>38378.442043979812</v>
      </c>
      <c r="D195">
        <v>194</v>
      </c>
      <c r="E195">
        <v>698.90203857421875</v>
      </c>
      <c r="F195">
        <f t="shared" si="3"/>
        <v>696.89014543805808</v>
      </c>
      <c r="G195">
        <f>Table1[[#This Row],[Smoothing]]-F194</f>
        <v>0.58912004743308444</v>
      </c>
      <c r="H195" t="b">
        <f>IF(Table1[[#This Row],[Change]]&lt;0,TRUE,FALSE)</f>
        <v>0</v>
      </c>
      <c r="I195" t="b">
        <f>Table1[[#This Row],[Increasing_Grade]]=H194</f>
        <v>1</v>
      </c>
      <c r="J195" t="b">
        <v>0</v>
      </c>
      <c r="L195" s="2">
        <f>Table1[[#This Row],[Change]]/528</f>
        <v>1.1157576655929629E-3</v>
      </c>
      <c r="M195">
        <v>-79.46855807</v>
      </c>
      <c r="N195">
        <v>36.111948169999998</v>
      </c>
    </row>
    <row r="196" spans="1:14" x14ac:dyDescent="0.2">
      <c r="A196">
        <v>1096</v>
      </c>
      <c r="B196">
        <v>1</v>
      </c>
      <c r="C196">
        <v>38577.294075296377</v>
      </c>
      <c r="D196">
        <v>195</v>
      </c>
      <c r="E196">
        <v>694.00579833984375</v>
      </c>
      <c r="F196">
        <f t="shared" si="3"/>
        <v>697.12507847377231</v>
      </c>
      <c r="G196">
        <f>Table1[[#This Row],[Smoothing]]-F195</f>
        <v>0.23493303571422075</v>
      </c>
      <c r="H196" t="b">
        <f>IF(Table1[[#This Row],[Change]]&lt;0,TRUE,FALSE)</f>
        <v>0</v>
      </c>
      <c r="I196" t="b">
        <f>Table1[[#This Row],[Increasing_Grade]]=H195</f>
        <v>1</v>
      </c>
      <c r="J196" t="b">
        <v>0</v>
      </c>
      <c r="L196" s="2">
        <f>Table1[[#This Row],[Change]]/528</f>
        <v>4.4494893127693325E-4</v>
      </c>
      <c r="M196">
        <v>-79.466898729999997</v>
      </c>
      <c r="N196">
        <v>36.111423469999998</v>
      </c>
    </row>
    <row r="197" spans="1:14" x14ac:dyDescent="0.2">
      <c r="A197">
        <v>1097</v>
      </c>
      <c r="B197">
        <v>1</v>
      </c>
      <c r="C197">
        <v>38776.146106611559</v>
      </c>
      <c r="D197">
        <v>196</v>
      </c>
      <c r="E197">
        <v>694.87469482421875</v>
      </c>
      <c r="F197">
        <f t="shared" si="3"/>
        <v>697.40692138671875</v>
      </c>
      <c r="G197">
        <f>Table1[[#This Row],[Smoothing]]-F196</f>
        <v>0.28184291294644481</v>
      </c>
      <c r="H197" t="b">
        <f>IF(Table1[[#This Row],[Change]]&lt;0,TRUE,FALSE)</f>
        <v>0</v>
      </c>
      <c r="I197" t="b">
        <f>Table1[[#This Row],[Increasing_Grade]]=H196</f>
        <v>1</v>
      </c>
      <c r="J197" t="b">
        <v>0</v>
      </c>
      <c r="L197" s="2">
        <f>Table1[[#This Row],[Change]]/528</f>
        <v>5.3379339573190305E-4</v>
      </c>
      <c r="M197">
        <v>-79.465322409999999</v>
      </c>
      <c r="N197">
        <v>36.110744599999997</v>
      </c>
    </row>
    <row r="198" spans="1:14" x14ac:dyDescent="0.2">
      <c r="A198">
        <v>1098</v>
      </c>
      <c r="B198">
        <v>1</v>
      </c>
      <c r="C198">
        <v>38974.998137928</v>
      </c>
      <c r="D198">
        <v>197</v>
      </c>
      <c r="E198">
        <v>697.77288818359375</v>
      </c>
      <c r="F198">
        <f t="shared" ref="F198:F261" si="4">AVERAGE(E195:E201)</f>
        <v>696.4656982421875</v>
      </c>
      <c r="G198">
        <f>Table1[[#This Row],[Smoothing]]-F197</f>
        <v>-0.94122314453125</v>
      </c>
      <c r="H198" t="b">
        <f>IF(Table1[[#This Row],[Change]]&lt;0,TRUE,FALSE)</f>
        <v>1</v>
      </c>
      <c r="I198" t="b">
        <f>Table1[[#This Row],[Increasing_Grade]]=H197</f>
        <v>0</v>
      </c>
      <c r="J198">
        <v>696.4656982421875</v>
      </c>
      <c r="L198" s="2">
        <f>Table1[[#This Row],[Change]]/528</f>
        <v>-1.7826195919152462E-3</v>
      </c>
      <c r="M198">
        <v>-79.46376076</v>
      </c>
      <c r="N198">
        <v>36.110043990000001</v>
      </c>
    </row>
    <row r="199" spans="1:14" x14ac:dyDescent="0.2">
      <c r="A199">
        <v>1099</v>
      </c>
      <c r="B199">
        <v>1</v>
      </c>
      <c r="C199">
        <v>39173.850169244048</v>
      </c>
      <c r="D199">
        <v>198</v>
      </c>
      <c r="E199">
        <v>698.87506103515625</v>
      </c>
      <c r="F199">
        <f t="shared" si="4"/>
        <v>695.14472307477683</v>
      </c>
      <c r="G199">
        <f>Table1[[#This Row],[Smoothing]]-F198</f>
        <v>-1.3209751674106656</v>
      </c>
      <c r="H199" t="b">
        <f>IF(Table1[[#This Row],[Change]]&lt;0,TRUE,FALSE)</f>
        <v>1</v>
      </c>
      <c r="I199" t="b">
        <f>Table1[[#This Row],[Increasing_Grade]]=H198</f>
        <v>1</v>
      </c>
      <c r="J199" t="b">
        <v>0</v>
      </c>
      <c r="L199" s="2">
        <f>Table1[[#This Row],[Change]]/528</f>
        <v>-2.5018469079747456E-3</v>
      </c>
      <c r="M199">
        <v>-79.462205859999997</v>
      </c>
      <c r="N199">
        <v>36.109333650000004</v>
      </c>
    </row>
    <row r="200" spans="1:14" x14ac:dyDescent="0.2">
      <c r="A200">
        <v>1100</v>
      </c>
      <c r="B200">
        <v>1</v>
      </c>
      <c r="C200">
        <v>39372.702200559761</v>
      </c>
      <c r="D200">
        <v>199</v>
      </c>
      <c r="E200">
        <v>697.24334716796875</v>
      </c>
      <c r="F200">
        <f t="shared" si="4"/>
        <v>694.02067347935269</v>
      </c>
      <c r="G200">
        <f>Table1[[#This Row],[Smoothing]]-F199</f>
        <v>-1.1240495954241396</v>
      </c>
      <c r="H200" t="b">
        <f>IF(Table1[[#This Row],[Change]]&lt;0,TRUE,FALSE)</f>
        <v>1</v>
      </c>
      <c r="I200" t="b">
        <f>Table1[[#This Row],[Increasing_Grade]]=H199</f>
        <v>1</v>
      </c>
      <c r="J200" t="b">
        <v>0</v>
      </c>
      <c r="L200" s="2">
        <f>Table1[[#This Row],[Change]]/528</f>
        <v>-2.1288818095154161E-3</v>
      </c>
      <c r="M200">
        <v>-79.46065677</v>
      </c>
      <c r="N200">
        <v>36.108615010000001</v>
      </c>
    </row>
    <row r="201" spans="1:14" x14ac:dyDescent="0.2">
      <c r="A201">
        <v>948</v>
      </c>
      <c r="B201">
        <v>1</v>
      </c>
      <c r="C201">
        <v>39571.554231874747</v>
      </c>
      <c r="D201">
        <v>200</v>
      </c>
      <c r="E201">
        <v>693.5860595703125</v>
      </c>
      <c r="F201">
        <f t="shared" si="4"/>
        <v>692.24320765904019</v>
      </c>
      <c r="G201">
        <f>Table1[[#This Row],[Smoothing]]-F200</f>
        <v>-1.7774658203125</v>
      </c>
      <c r="H201" t="b">
        <f>IF(Table1[[#This Row],[Change]]&lt;0,TRUE,FALSE)</f>
        <v>1</v>
      </c>
      <c r="I201" t="b">
        <f>Table1[[#This Row],[Increasing_Grade]]=H200</f>
        <v>1</v>
      </c>
      <c r="J201" t="b">
        <v>0</v>
      </c>
      <c r="L201" s="2">
        <f>Table1[[#This Row],[Change]]/528</f>
        <v>-3.366412538470644E-3</v>
      </c>
      <c r="M201">
        <v>-79.459107669999995</v>
      </c>
      <c r="N201">
        <v>36.107896359999998</v>
      </c>
    </row>
    <row r="202" spans="1:14" x14ac:dyDescent="0.2">
      <c r="A202">
        <v>949</v>
      </c>
      <c r="B202">
        <v>1</v>
      </c>
      <c r="C202">
        <v>39770.406263191362</v>
      </c>
      <c r="D202">
        <v>201</v>
      </c>
      <c r="E202">
        <v>689.65521240234375</v>
      </c>
      <c r="F202">
        <f t="shared" si="4"/>
        <v>689.73533412388394</v>
      </c>
      <c r="G202">
        <f>Table1[[#This Row],[Smoothing]]-F201</f>
        <v>-2.50787353515625</v>
      </c>
      <c r="H202" t="b">
        <f>IF(Table1[[#This Row],[Change]]&lt;0,TRUE,FALSE)</f>
        <v>1</v>
      </c>
      <c r="I202" t="b">
        <f>Table1[[#This Row],[Increasing_Grade]]=H201</f>
        <v>1</v>
      </c>
      <c r="J202" t="b">
        <v>0</v>
      </c>
      <c r="L202" s="2">
        <f>Table1[[#This Row],[Change]]/528</f>
        <v>-4.7497604832504731E-3</v>
      </c>
      <c r="M202">
        <v>-79.457558570000003</v>
      </c>
      <c r="N202">
        <v>36.107177710000002</v>
      </c>
    </row>
    <row r="203" spans="1:14" x14ac:dyDescent="0.2">
      <c r="A203">
        <v>950</v>
      </c>
      <c r="B203">
        <v>1</v>
      </c>
      <c r="C203">
        <v>39969.25829450797</v>
      </c>
      <c r="D203">
        <v>202</v>
      </c>
      <c r="E203">
        <v>686.137451171875</v>
      </c>
      <c r="F203">
        <f t="shared" si="4"/>
        <v>686.75525774274558</v>
      </c>
      <c r="G203">
        <f>Table1[[#This Row],[Smoothing]]-F202</f>
        <v>-2.9800763811383604</v>
      </c>
      <c r="H203" t="b">
        <f>IF(Table1[[#This Row],[Change]]&lt;0,TRUE,FALSE)</f>
        <v>1</v>
      </c>
      <c r="I203" t="b">
        <f>Table1[[#This Row],[Increasing_Grade]]=H202</f>
        <v>1</v>
      </c>
      <c r="J203" t="b">
        <v>0</v>
      </c>
      <c r="L203" s="2">
        <f>Table1[[#This Row],[Change]]/528</f>
        <v>-5.6440840551862884E-3</v>
      </c>
      <c r="M203">
        <v>-79.456009480000006</v>
      </c>
      <c r="N203">
        <v>36.106459059999999</v>
      </c>
    </row>
    <row r="204" spans="1:14" x14ac:dyDescent="0.2">
      <c r="A204">
        <v>951</v>
      </c>
      <c r="B204">
        <v>1</v>
      </c>
      <c r="C204">
        <v>40168.11032582404</v>
      </c>
      <c r="D204">
        <v>203</v>
      </c>
      <c r="E204">
        <v>682.43243408203125</v>
      </c>
      <c r="F204">
        <f t="shared" si="4"/>
        <v>683.37282889229914</v>
      </c>
      <c r="G204">
        <f>Table1[[#This Row],[Smoothing]]-F203</f>
        <v>-3.3824288504464448</v>
      </c>
      <c r="H204" t="b">
        <f>IF(Table1[[#This Row],[Change]]&lt;0,TRUE,FALSE)</f>
        <v>1</v>
      </c>
      <c r="I204" t="b">
        <f>Table1[[#This Row],[Increasing_Grade]]=H203</f>
        <v>1</v>
      </c>
      <c r="J204" t="b">
        <v>0</v>
      </c>
      <c r="L204" s="2">
        <f>Table1[[#This Row],[Change]]/528</f>
        <v>-6.4061152470576603E-3</v>
      </c>
      <c r="M204">
        <v>-79.454460049999994</v>
      </c>
      <c r="N204">
        <v>36.105740869999998</v>
      </c>
    </row>
    <row r="205" spans="1:14" x14ac:dyDescent="0.2">
      <c r="A205">
        <v>952</v>
      </c>
      <c r="B205">
        <v>1</v>
      </c>
      <c r="C205">
        <v>40366.962357139309</v>
      </c>
      <c r="D205">
        <v>204</v>
      </c>
      <c r="E205">
        <v>680.2177734375</v>
      </c>
      <c r="F205">
        <f t="shared" si="4"/>
        <v>680.23568289620539</v>
      </c>
      <c r="G205">
        <f>Table1[[#This Row],[Smoothing]]-F204</f>
        <v>-3.13714599609375</v>
      </c>
      <c r="H205" t="b">
        <f>IF(Table1[[#This Row],[Change]]&lt;0,TRUE,FALSE)</f>
        <v>1</v>
      </c>
      <c r="I205" t="b">
        <f>Table1[[#This Row],[Increasing_Grade]]=H204</f>
        <v>1</v>
      </c>
      <c r="J205" t="b">
        <v>0</v>
      </c>
      <c r="L205" s="2">
        <f>Table1[[#This Row],[Change]]/528</f>
        <v>-5.941564386541193E-3</v>
      </c>
      <c r="M205">
        <v>-79.452919120000004</v>
      </c>
      <c r="N205">
        <v>36.105010960000001</v>
      </c>
    </row>
    <row r="206" spans="1:14" x14ac:dyDescent="0.2">
      <c r="A206">
        <v>953</v>
      </c>
      <c r="B206">
        <v>1</v>
      </c>
      <c r="C206">
        <v>40565.814388455321</v>
      </c>
      <c r="D206">
        <v>205</v>
      </c>
      <c r="E206">
        <v>678.0145263671875</v>
      </c>
      <c r="F206">
        <f t="shared" si="4"/>
        <v>677.25021798270086</v>
      </c>
      <c r="G206">
        <f>Table1[[#This Row],[Smoothing]]-F205</f>
        <v>-2.9854649135045292</v>
      </c>
      <c r="H206" t="b">
        <f>IF(Table1[[#This Row],[Change]]&lt;0,TRUE,FALSE)</f>
        <v>1</v>
      </c>
      <c r="I206" t="b">
        <f>Table1[[#This Row],[Increasing_Grade]]=H205</f>
        <v>1</v>
      </c>
      <c r="J206" t="b">
        <v>0</v>
      </c>
      <c r="L206" s="2">
        <f>Table1[[#This Row],[Change]]/528</f>
        <v>-5.6542896089100932E-3</v>
      </c>
      <c r="M206">
        <v>-79.451369450000001</v>
      </c>
      <c r="N206">
        <v>36.104294019999998</v>
      </c>
    </row>
    <row r="207" spans="1:14" x14ac:dyDescent="0.2">
      <c r="A207">
        <v>954</v>
      </c>
      <c r="B207">
        <v>1</v>
      </c>
      <c r="C207">
        <v>40764.666419770139</v>
      </c>
      <c r="D207">
        <v>206</v>
      </c>
      <c r="E207">
        <v>673.56634521484375</v>
      </c>
      <c r="F207">
        <f t="shared" si="4"/>
        <v>675.47909109933039</v>
      </c>
      <c r="G207">
        <f>Table1[[#This Row],[Smoothing]]-F206</f>
        <v>-1.7711268833704708</v>
      </c>
      <c r="H207" t="b">
        <f>IF(Table1[[#This Row],[Change]]&lt;0,TRUE,FALSE)</f>
        <v>1</v>
      </c>
      <c r="I207" t="b">
        <f>Table1[[#This Row],[Increasing_Grade]]=H206</f>
        <v>1</v>
      </c>
      <c r="J207" t="b">
        <v>0</v>
      </c>
      <c r="L207" s="2">
        <f>Table1[[#This Row],[Change]]/528</f>
        <v>-3.3544069760804368E-3</v>
      </c>
      <c r="M207">
        <v>-79.449762329999999</v>
      </c>
      <c r="N207">
        <v>36.103665380000002</v>
      </c>
    </row>
    <row r="208" spans="1:14" x14ac:dyDescent="0.2">
      <c r="A208">
        <v>955</v>
      </c>
      <c r="B208">
        <v>1</v>
      </c>
      <c r="C208">
        <v>40963.518451087271</v>
      </c>
      <c r="D208">
        <v>207</v>
      </c>
      <c r="E208">
        <v>671.62603759765625</v>
      </c>
      <c r="F208">
        <f t="shared" si="4"/>
        <v>674.01633998325894</v>
      </c>
      <c r="G208">
        <f>Table1[[#This Row],[Smoothing]]-F207</f>
        <v>-1.4627511160714448</v>
      </c>
      <c r="H208" t="b">
        <f>IF(Table1[[#This Row],[Change]]&lt;0,TRUE,FALSE)</f>
        <v>1</v>
      </c>
      <c r="I208" t="b">
        <f>Table1[[#This Row],[Increasing_Grade]]=H207</f>
        <v>1</v>
      </c>
      <c r="J208" t="b">
        <v>0</v>
      </c>
      <c r="L208" s="2">
        <f>Table1[[#This Row],[Change]]/528</f>
        <v>-2.7703619622565243E-3</v>
      </c>
      <c r="M208">
        <v>-79.448073500000007</v>
      </c>
      <c r="N208">
        <v>36.103196339999997</v>
      </c>
    </row>
    <row r="209" spans="1:14" x14ac:dyDescent="0.2">
      <c r="A209">
        <v>956</v>
      </c>
      <c r="B209">
        <v>1</v>
      </c>
      <c r="C209">
        <v>41162.370482403298</v>
      </c>
      <c r="D209">
        <v>208</v>
      </c>
      <c r="E209">
        <v>668.7569580078125</v>
      </c>
      <c r="F209">
        <f t="shared" si="4"/>
        <v>672.59103829520086</v>
      </c>
      <c r="G209">
        <f>Table1[[#This Row],[Smoothing]]-F208</f>
        <v>-1.4253016880580844</v>
      </c>
      <c r="H209" t="b">
        <f>IF(Table1[[#This Row],[Change]]&lt;0,TRUE,FALSE)</f>
        <v>1</v>
      </c>
      <c r="I209" t="b">
        <f>Table1[[#This Row],[Increasing_Grade]]=H208</f>
        <v>1</v>
      </c>
      <c r="J209" t="b">
        <v>0</v>
      </c>
      <c r="L209" s="2">
        <f>Table1[[#This Row],[Change]]/528</f>
        <v>-2.6994350152615234E-3</v>
      </c>
      <c r="M209">
        <v>-79.446397959999999</v>
      </c>
      <c r="N209">
        <v>36.102697329999998</v>
      </c>
    </row>
    <row r="210" spans="1:14" x14ac:dyDescent="0.2">
      <c r="A210">
        <v>957</v>
      </c>
      <c r="B210">
        <v>1</v>
      </c>
      <c r="C210">
        <v>41361.222513718938</v>
      </c>
      <c r="D210">
        <v>209</v>
      </c>
      <c r="E210">
        <v>673.73956298828125</v>
      </c>
      <c r="F210">
        <f t="shared" si="4"/>
        <v>671.217529296875</v>
      </c>
      <c r="G210">
        <f>Table1[[#This Row],[Smoothing]]-F209</f>
        <v>-1.3735089983258604</v>
      </c>
      <c r="H210" t="b">
        <f>IF(Table1[[#This Row],[Change]]&lt;0,TRUE,FALSE)</f>
        <v>1</v>
      </c>
      <c r="I210" t="b">
        <f>Table1[[#This Row],[Increasing_Grade]]=H209</f>
        <v>1</v>
      </c>
      <c r="J210" t="b">
        <v>0</v>
      </c>
      <c r="L210" s="2">
        <f>Table1[[#This Row],[Change]]/528</f>
        <v>-2.6013427998595839E-3</v>
      </c>
      <c r="M210">
        <v>-79.444763499999993</v>
      </c>
      <c r="N210">
        <v>36.102115900000001</v>
      </c>
    </row>
    <row r="211" spans="1:14" x14ac:dyDescent="0.2">
      <c r="A211">
        <v>958</v>
      </c>
      <c r="B211">
        <v>1</v>
      </c>
      <c r="C211">
        <v>41560.07454503511</v>
      </c>
      <c r="D211">
        <v>210</v>
      </c>
      <c r="E211">
        <v>672.19317626953125</v>
      </c>
      <c r="F211">
        <f t="shared" si="4"/>
        <v>670.34850202287942</v>
      </c>
      <c r="G211">
        <f>Table1[[#This Row],[Smoothing]]-F210</f>
        <v>-0.86902727399558444</v>
      </c>
      <c r="H211" t="b">
        <f>IF(Table1[[#This Row],[Change]]&lt;0,TRUE,FALSE)</f>
        <v>1</v>
      </c>
      <c r="I211" t="b">
        <f>Table1[[#This Row],[Increasing_Grade]]=H210</f>
        <v>1</v>
      </c>
      <c r="J211" t="b">
        <v>0</v>
      </c>
      <c r="L211" s="2">
        <f>Table1[[#This Row],[Change]]/528</f>
        <v>-1.6458849886280009E-3</v>
      </c>
      <c r="M211">
        <v>-79.44320519</v>
      </c>
      <c r="N211">
        <v>36.101412760000002</v>
      </c>
    </row>
    <row r="212" spans="1:14" x14ac:dyDescent="0.2">
      <c r="A212">
        <v>959</v>
      </c>
      <c r="B212">
        <v>1</v>
      </c>
      <c r="C212">
        <v>41758.926576350321</v>
      </c>
      <c r="D212">
        <v>211</v>
      </c>
      <c r="E212">
        <v>670.24066162109375</v>
      </c>
      <c r="F212">
        <f t="shared" si="4"/>
        <v>669.55349295479914</v>
      </c>
      <c r="G212">
        <f>Table1[[#This Row],[Smoothing]]-F211</f>
        <v>-0.79500906808027594</v>
      </c>
      <c r="H212" t="b">
        <f>IF(Table1[[#This Row],[Change]]&lt;0,TRUE,FALSE)</f>
        <v>1</v>
      </c>
      <c r="I212" t="b">
        <f>Table1[[#This Row],[Increasing_Grade]]=H211</f>
        <v>1</v>
      </c>
      <c r="J212" t="b">
        <v>0</v>
      </c>
      <c r="L212" s="2">
        <f>Table1[[#This Row],[Change]]/528</f>
        <v>-1.5056989925762803E-3</v>
      </c>
      <c r="M212">
        <v>-79.441737910000001</v>
      </c>
      <c r="N212">
        <v>36.100591039999998</v>
      </c>
    </row>
    <row r="213" spans="1:14" x14ac:dyDescent="0.2">
      <c r="A213">
        <v>960</v>
      </c>
      <c r="B213">
        <v>1</v>
      </c>
      <c r="C213">
        <v>41957.778607667387</v>
      </c>
      <c r="D213">
        <v>212</v>
      </c>
      <c r="E213">
        <v>668.39996337890625</v>
      </c>
      <c r="F213">
        <f t="shared" si="4"/>
        <v>668.73774065290183</v>
      </c>
      <c r="G213">
        <f>Table1[[#This Row],[Smoothing]]-F212</f>
        <v>-0.81575230189730519</v>
      </c>
      <c r="H213" t="b">
        <f>IF(Table1[[#This Row],[Change]]&lt;0,TRUE,FALSE)</f>
        <v>1</v>
      </c>
      <c r="I213" t="b">
        <f>Table1[[#This Row],[Increasing_Grade]]=H212</f>
        <v>1</v>
      </c>
      <c r="J213" t="b">
        <v>0</v>
      </c>
      <c r="L213" s="2">
        <f>Table1[[#This Row],[Change]]/528</f>
        <v>-1.5449854202600477E-3</v>
      </c>
      <c r="M213">
        <v>-79.440373059999999</v>
      </c>
      <c r="N213">
        <v>36.099661179999998</v>
      </c>
    </row>
    <row r="214" spans="1:14" x14ac:dyDescent="0.2">
      <c r="A214">
        <v>961</v>
      </c>
      <c r="B214">
        <v>1</v>
      </c>
      <c r="C214">
        <v>42156.630638983217</v>
      </c>
      <c r="D214">
        <v>213</v>
      </c>
      <c r="E214">
        <v>667.483154296875</v>
      </c>
      <c r="F214">
        <f t="shared" si="4"/>
        <v>667.12712751116067</v>
      </c>
      <c r="G214">
        <f>Table1[[#This Row],[Smoothing]]-F213</f>
        <v>-1.6106131417411689</v>
      </c>
      <c r="H214" t="b">
        <f>IF(Table1[[#This Row],[Change]]&lt;0,TRUE,FALSE)</f>
        <v>1</v>
      </c>
      <c r="I214" t="b">
        <f>Table1[[#This Row],[Increasing_Grade]]=H213</f>
        <v>1</v>
      </c>
      <c r="J214" t="b">
        <v>0</v>
      </c>
      <c r="L214" s="2">
        <f>Table1[[#This Row],[Change]]/528</f>
        <v>-3.0504036775400927E-3</v>
      </c>
      <c r="M214">
        <v>-79.439138049999997</v>
      </c>
      <c r="N214">
        <v>36.098619759999998</v>
      </c>
    </row>
    <row r="215" spans="1:14" x14ac:dyDescent="0.2">
      <c r="A215">
        <v>962</v>
      </c>
      <c r="B215">
        <v>1</v>
      </c>
      <c r="C215">
        <v>42355.482670298523</v>
      </c>
      <c r="D215">
        <v>214</v>
      </c>
      <c r="E215">
        <v>666.06097412109375</v>
      </c>
      <c r="F215">
        <f t="shared" si="4"/>
        <v>665.78313337053567</v>
      </c>
      <c r="G215">
        <f>Table1[[#This Row],[Smoothing]]-F214</f>
        <v>-1.343994140625</v>
      </c>
      <c r="H215" t="b">
        <f>IF(Table1[[#This Row],[Change]]&lt;0,TRUE,FALSE)</f>
        <v>1</v>
      </c>
      <c r="I215" t="b">
        <f>Table1[[#This Row],[Increasing_Grade]]=H214</f>
        <v>1</v>
      </c>
      <c r="J215" t="b">
        <v>0</v>
      </c>
      <c r="L215" s="2">
        <f>Table1[[#This Row],[Change]]/528</f>
        <v>-2.545443448153409E-3</v>
      </c>
      <c r="M215">
        <v>-79.438015239999999</v>
      </c>
      <c r="N215">
        <v>36.097497859999997</v>
      </c>
    </row>
    <row r="216" spans="1:14" x14ac:dyDescent="0.2">
      <c r="A216">
        <v>963</v>
      </c>
      <c r="B216">
        <v>1</v>
      </c>
      <c r="C216">
        <v>42554.334701614331</v>
      </c>
      <c r="D216">
        <v>215</v>
      </c>
      <c r="E216">
        <v>663.04669189453125</v>
      </c>
      <c r="F216">
        <f t="shared" si="4"/>
        <v>664.37515694754461</v>
      </c>
      <c r="G216">
        <f>Table1[[#This Row],[Smoothing]]-F215</f>
        <v>-1.4079764229910552</v>
      </c>
      <c r="H216" t="b">
        <f>IF(Table1[[#This Row],[Change]]&lt;0,TRUE,FALSE)</f>
        <v>1</v>
      </c>
      <c r="I216" t="b">
        <f>Table1[[#This Row],[Increasing_Grade]]=H215</f>
        <v>1</v>
      </c>
      <c r="J216" t="b">
        <v>0</v>
      </c>
      <c r="L216" s="2">
        <f>Table1[[#This Row],[Change]]/528</f>
        <v>-2.6666220132406347E-3</v>
      </c>
      <c r="M216">
        <v>-79.436971850000006</v>
      </c>
      <c r="N216">
        <v>36.096326400000002</v>
      </c>
    </row>
    <row r="217" spans="1:14" x14ac:dyDescent="0.2">
      <c r="A217">
        <v>964</v>
      </c>
      <c r="B217">
        <v>1</v>
      </c>
      <c r="C217">
        <v>42753.186732931274</v>
      </c>
      <c r="D217">
        <v>216</v>
      </c>
      <c r="E217">
        <v>662.46527099609375</v>
      </c>
      <c r="F217">
        <f t="shared" si="4"/>
        <v>660.64093017578125</v>
      </c>
      <c r="G217">
        <f>Table1[[#This Row],[Smoothing]]-F216</f>
        <v>-3.7342267717633604</v>
      </c>
      <c r="H217" t="b">
        <f>IF(Table1[[#This Row],[Change]]&lt;0,TRUE,FALSE)</f>
        <v>1</v>
      </c>
      <c r="I217" t="b">
        <f>Table1[[#This Row],[Increasing_Grade]]=H216</f>
        <v>1</v>
      </c>
      <c r="J217" t="b">
        <v>0</v>
      </c>
      <c r="L217" s="2">
        <f>Table1[[#This Row],[Change]]/528</f>
        <v>-7.0723991889457584E-3</v>
      </c>
      <c r="M217">
        <v>-79.435897960000005</v>
      </c>
      <c r="N217">
        <v>36.095173090000003</v>
      </c>
    </row>
    <row r="218" spans="1:14" x14ac:dyDescent="0.2">
      <c r="A218">
        <v>965</v>
      </c>
      <c r="B218">
        <v>1</v>
      </c>
      <c r="C218">
        <v>42952.038764246347</v>
      </c>
      <c r="D218">
        <v>217</v>
      </c>
      <c r="E218">
        <v>662.78521728515625</v>
      </c>
      <c r="F218">
        <f t="shared" si="4"/>
        <v>657.33409772600442</v>
      </c>
      <c r="G218">
        <f>Table1[[#This Row],[Smoothing]]-F217</f>
        <v>-3.3068324497768344</v>
      </c>
      <c r="H218" t="b">
        <f>IF(Table1[[#This Row],[Change]]&lt;0,TRUE,FALSE)</f>
        <v>1</v>
      </c>
      <c r="I218" t="b">
        <f>Table1[[#This Row],[Increasing_Grade]]=H217</f>
        <v>1</v>
      </c>
      <c r="J218" t="b">
        <v>0</v>
      </c>
      <c r="L218" s="2">
        <f>Table1[[#This Row],[Change]]/528</f>
        <v>-6.2629402457894589E-3</v>
      </c>
      <c r="M218">
        <v>-79.434814040000006</v>
      </c>
      <c r="N218">
        <v>36.094025770000002</v>
      </c>
    </row>
    <row r="219" spans="1:14" x14ac:dyDescent="0.2">
      <c r="A219">
        <v>966</v>
      </c>
      <c r="B219">
        <v>1</v>
      </c>
      <c r="C219">
        <v>43150.890795562227</v>
      </c>
      <c r="D219">
        <v>218</v>
      </c>
      <c r="E219">
        <v>660.38482666015625</v>
      </c>
      <c r="F219">
        <f t="shared" si="4"/>
        <v>655.14422607421875</v>
      </c>
      <c r="G219">
        <f>Table1[[#This Row],[Smoothing]]-F218</f>
        <v>-2.1898716517856656</v>
      </c>
      <c r="H219" t="b">
        <f>IF(Table1[[#This Row],[Change]]&lt;0,TRUE,FALSE)</f>
        <v>1</v>
      </c>
      <c r="I219" t="b">
        <f>Table1[[#This Row],[Increasing_Grade]]=H218</f>
        <v>1</v>
      </c>
      <c r="J219" t="b">
        <v>0</v>
      </c>
      <c r="L219" s="2">
        <f>Table1[[#This Row],[Change]]/528</f>
        <v>-4.1474841889880031E-3</v>
      </c>
      <c r="M219">
        <v>-79.433715149999998</v>
      </c>
      <c r="N219">
        <v>36.092887820000001</v>
      </c>
    </row>
    <row r="220" spans="1:14" x14ac:dyDescent="0.2">
      <c r="A220">
        <v>967</v>
      </c>
      <c r="B220">
        <v>1</v>
      </c>
      <c r="C220">
        <v>43349.742826878792</v>
      </c>
      <c r="D220">
        <v>219</v>
      </c>
      <c r="E220">
        <v>642.2603759765625</v>
      </c>
      <c r="F220">
        <f t="shared" si="4"/>
        <v>652.64083426339289</v>
      </c>
      <c r="G220">
        <f>Table1[[#This Row],[Smoothing]]-F219</f>
        <v>-2.5033918108258604</v>
      </c>
      <c r="H220" t="b">
        <f>IF(Table1[[#This Row],[Change]]&lt;0,TRUE,FALSE)</f>
        <v>1</v>
      </c>
      <c r="I220" t="b">
        <f>Table1[[#This Row],[Increasing_Grade]]=H219</f>
        <v>1</v>
      </c>
      <c r="J220" t="b">
        <v>0</v>
      </c>
      <c r="L220" s="2">
        <f>Table1[[#This Row],[Change]]/528</f>
        <v>-4.7412723689883723E-3</v>
      </c>
      <c r="M220">
        <v>-79.432578410000005</v>
      </c>
      <c r="N220">
        <v>36.091774340000001</v>
      </c>
    </row>
    <row r="221" spans="1:14" x14ac:dyDescent="0.2">
      <c r="A221">
        <v>773</v>
      </c>
      <c r="B221">
        <v>1</v>
      </c>
      <c r="C221">
        <v>43548.594858194992</v>
      </c>
      <c r="D221">
        <v>220</v>
      </c>
      <c r="E221">
        <v>644.3353271484375</v>
      </c>
      <c r="F221">
        <f t="shared" si="4"/>
        <v>650.10688127790183</v>
      </c>
      <c r="G221">
        <f>Table1[[#This Row],[Smoothing]]-F220</f>
        <v>-2.5339529854910552</v>
      </c>
      <c r="H221" t="b">
        <f>IF(Table1[[#This Row],[Change]]&lt;0,TRUE,FALSE)</f>
        <v>1</v>
      </c>
      <c r="I221" t="b">
        <f>Table1[[#This Row],[Increasing_Grade]]=H220</f>
        <v>1</v>
      </c>
      <c r="J221" t="b">
        <v>0</v>
      </c>
      <c r="L221" s="2">
        <f>Table1[[#This Row],[Change]]/528</f>
        <v>-4.7991533816118467E-3</v>
      </c>
      <c r="M221">
        <v>-79.431471920000007</v>
      </c>
      <c r="N221">
        <v>36.090641179999999</v>
      </c>
    </row>
    <row r="222" spans="1:14" x14ac:dyDescent="0.2">
      <c r="A222">
        <v>774</v>
      </c>
      <c r="B222">
        <v>1</v>
      </c>
      <c r="C222">
        <v>43747.446889510276</v>
      </c>
      <c r="D222">
        <v>221</v>
      </c>
      <c r="E222">
        <v>650.73187255859375</v>
      </c>
      <c r="F222">
        <f t="shared" si="4"/>
        <v>648.16119384765625</v>
      </c>
      <c r="G222">
        <f>Table1[[#This Row],[Smoothing]]-F221</f>
        <v>-1.9456874302455844</v>
      </c>
      <c r="H222" t="b">
        <f>IF(Table1[[#This Row],[Change]]&lt;0,TRUE,FALSE)</f>
        <v>1</v>
      </c>
      <c r="I222" t="b">
        <f>Table1[[#This Row],[Increasing_Grade]]=H221</f>
        <v>1</v>
      </c>
      <c r="J222" t="b">
        <v>0</v>
      </c>
      <c r="L222" s="2">
        <f>Table1[[#This Row],[Change]]/528</f>
        <v>-3.6850140724348189E-3</v>
      </c>
      <c r="M222">
        <v>-79.430368849999994</v>
      </c>
      <c r="N222">
        <v>36.089505760000002</v>
      </c>
    </row>
    <row r="223" spans="1:14" x14ac:dyDescent="0.2">
      <c r="A223">
        <v>775</v>
      </c>
      <c r="B223">
        <v>1</v>
      </c>
      <c r="C223">
        <v>43946.298920825553</v>
      </c>
      <c r="D223">
        <v>222</v>
      </c>
      <c r="E223">
        <v>645.52294921875</v>
      </c>
      <c r="F223">
        <f t="shared" si="4"/>
        <v>647.28043910435269</v>
      </c>
      <c r="G223">
        <f>Table1[[#This Row],[Smoothing]]-F222</f>
        <v>-0.88075474330355519</v>
      </c>
      <c r="H223" t="b">
        <f>IF(Table1[[#This Row],[Change]]&lt;0,TRUE,FALSE)</f>
        <v>1</v>
      </c>
      <c r="I223" t="b">
        <f>Table1[[#This Row],[Increasing_Grade]]=H222</f>
        <v>1</v>
      </c>
      <c r="J223" t="b">
        <v>0</v>
      </c>
      <c r="L223" s="2">
        <f>Table1[[#This Row],[Change]]/528</f>
        <v>-1.6680961047415817E-3</v>
      </c>
      <c r="M223">
        <v>-79.429210609999998</v>
      </c>
      <c r="N223">
        <v>36.08840747</v>
      </c>
    </row>
    <row r="224" spans="1:14" x14ac:dyDescent="0.2">
      <c r="A224">
        <v>776</v>
      </c>
      <c r="B224">
        <v>1</v>
      </c>
      <c r="C224">
        <v>44145.150952142692</v>
      </c>
      <c r="D224">
        <v>223</v>
      </c>
      <c r="E224">
        <v>644.72760009765625</v>
      </c>
      <c r="F224">
        <f t="shared" si="4"/>
        <v>649.38543701171875</v>
      </c>
      <c r="G224">
        <f>Table1[[#This Row],[Smoothing]]-F223</f>
        <v>2.1049979073660552</v>
      </c>
      <c r="H224" t="b">
        <f>IF(Table1[[#This Row],[Change]]&lt;0,TRUE,FALSE)</f>
        <v>0</v>
      </c>
      <c r="I224" t="b">
        <f>Table1[[#This Row],[Increasing_Grade]]=H223</f>
        <v>0</v>
      </c>
      <c r="J224">
        <v>649.38543701171875</v>
      </c>
      <c r="L224" s="2">
        <f>Table1[[#This Row],[Change]]/528</f>
        <v>3.9867384609205588E-3</v>
      </c>
      <c r="M224">
        <v>-79.427859960000006</v>
      </c>
      <c r="N224">
        <v>36.087475570000002</v>
      </c>
    </row>
    <row r="225" spans="1:14" x14ac:dyDescent="0.2">
      <c r="A225">
        <v>777</v>
      </c>
      <c r="B225">
        <v>1</v>
      </c>
      <c r="C225">
        <v>44344.002983458748</v>
      </c>
      <c r="D225">
        <v>224</v>
      </c>
      <c r="E225">
        <v>649.1654052734375</v>
      </c>
      <c r="F225">
        <f t="shared" si="4"/>
        <v>651.32232666015625</v>
      </c>
      <c r="G225">
        <f>Table1[[#This Row],[Smoothing]]-F224</f>
        <v>1.9368896484375</v>
      </c>
      <c r="H225" t="b">
        <f>IF(Table1[[#This Row],[Change]]&lt;0,TRUE,FALSE)</f>
        <v>0</v>
      </c>
      <c r="I225" t="b">
        <f>Table1[[#This Row],[Increasing_Grade]]=H224</f>
        <v>1</v>
      </c>
      <c r="J225" t="b">
        <v>0</v>
      </c>
      <c r="L225" s="2">
        <f>Table1[[#This Row],[Change]]/528</f>
        <v>3.6683516068892045E-3</v>
      </c>
      <c r="M225">
        <v>-79.42622901</v>
      </c>
      <c r="N225">
        <v>36.086900649999997</v>
      </c>
    </row>
    <row r="226" spans="1:14" x14ac:dyDescent="0.2">
      <c r="A226">
        <v>778</v>
      </c>
      <c r="B226">
        <v>1</v>
      </c>
      <c r="C226">
        <v>44542.855014775007</v>
      </c>
      <c r="D226">
        <v>225</v>
      </c>
      <c r="E226">
        <v>654.21954345703125</v>
      </c>
      <c r="F226">
        <f t="shared" si="4"/>
        <v>652.65690394810269</v>
      </c>
      <c r="G226">
        <f>Table1[[#This Row],[Smoothing]]-F225</f>
        <v>1.3345772879464448</v>
      </c>
      <c r="H226" t="b">
        <f>IF(Table1[[#This Row],[Change]]&lt;0,TRUE,FALSE)</f>
        <v>0</v>
      </c>
      <c r="I226" t="b">
        <f>Table1[[#This Row],[Increasing_Grade]]=H225</f>
        <v>1</v>
      </c>
      <c r="J226" t="b">
        <v>0</v>
      </c>
      <c r="L226" s="2">
        <f>Table1[[#This Row],[Change]]/528</f>
        <v>2.5276084998985698E-3</v>
      </c>
      <c r="M226">
        <v>-79.42446554</v>
      </c>
      <c r="N226">
        <v>36.086684579999996</v>
      </c>
    </row>
    <row r="227" spans="1:14" x14ac:dyDescent="0.2">
      <c r="A227">
        <v>779</v>
      </c>
      <c r="B227">
        <v>1</v>
      </c>
      <c r="C227">
        <v>44741.707046090924</v>
      </c>
      <c r="D227">
        <v>226</v>
      </c>
      <c r="E227">
        <v>656.995361328125</v>
      </c>
      <c r="F227">
        <f t="shared" si="4"/>
        <v>654.59293910435269</v>
      </c>
      <c r="G227">
        <f>Table1[[#This Row],[Smoothing]]-F226</f>
        <v>1.93603515625</v>
      </c>
      <c r="H227" t="b">
        <f>IF(Table1[[#This Row],[Change]]&lt;0,TRUE,FALSE)</f>
        <v>0</v>
      </c>
      <c r="I227" t="b">
        <f>Table1[[#This Row],[Increasing_Grade]]=H226</f>
        <v>1</v>
      </c>
      <c r="J227" t="b">
        <v>0</v>
      </c>
      <c r="L227" s="2">
        <f>Table1[[#This Row],[Change]]/528</f>
        <v>3.666733250473485E-3</v>
      </c>
      <c r="M227">
        <v>-79.422684430000004</v>
      </c>
      <c r="N227">
        <v>36.086576659999999</v>
      </c>
    </row>
    <row r="228" spans="1:14" x14ac:dyDescent="0.2">
      <c r="A228">
        <v>780</v>
      </c>
      <c r="B228">
        <v>1</v>
      </c>
      <c r="C228">
        <v>44940.559077406731</v>
      </c>
      <c r="D228">
        <v>227</v>
      </c>
      <c r="E228">
        <v>657.8935546875</v>
      </c>
      <c r="F228">
        <f t="shared" si="4"/>
        <v>656.7113037109375</v>
      </c>
      <c r="G228">
        <f>Table1[[#This Row],[Smoothing]]-F227</f>
        <v>2.1183646065848052</v>
      </c>
      <c r="H228" t="b">
        <f>IF(Table1[[#This Row],[Change]]&lt;0,TRUE,FALSE)</f>
        <v>0</v>
      </c>
      <c r="I228" t="b">
        <f>Table1[[#This Row],[Increasing_Grade]]=H227</f>
        <v>1</v>
      </c>
      <c r="J228" t="b">
        <v>0</v>
      </c>
      <c r="L228" s="2">
        <f>Table1[[#This Row],[Change]]/528</f>
        <v>4.0120541791378887E-3</v>
      </c>
      <c r="M228">
        <v>-79.420902979999994</v>
      </c>
      <c r="N228">
        <v>36.086485269999997</v>
      </c>
    </row>
    <row r="229" spans="1:14" x14ac:dyDescent="0.2">
      <c r="A229">
        <v>781</v>
      </c>
      <c r="B229">
        <v>1</v>
      </c>
      <c r="C229">
        <v>45139.411108721848</v>
      </c>
      <c r="D229">
        <v>228</v>
      </c>
      <c r="E229">
        <v>660.07391357421875</v>
      </c>
      <c r="F229">
        <f t="shared" si="4"/>
        <v>658.03974260602683</v>
      </c>
      <c r="G229">
        <f>Table1[[#This Row],[Smoothing]]-F228</f>
        <v>1.3284388950893344</v>
      </c>
      <c r="H229" t="b">
        <f>IF(Table1[[#This Row],[Change]]&lt;0,TRUE,FALSE)</f>
        <v>0</v>
      </c>
      <c r="I229" t="b">
        <f>Table1[[#This Row],[Increasing_Grade]]=H228</f>
        <v>1</v>
      </c>
      <c r="J229" t="b">
        <v>0</v>
      </c>
      <c r="L229" s="2">
        <f>Table1[[#This Row],[Change]]/528</f>
        <v>2.5159827558510124E-3</v>
      </c>
      <c r="M229">
        <v>-79.419173400000005</v>
      </c>
      <c r="N229">
        <v>36.086140620000002</v>
      </c>
    </row>
    <row r="230" spans="1:14" x14ac:dyDescent="0.2">
      <c r="A230">
        <v>782</v>
      </c>
      <c r="B230">
        <v>1</v>
      </c>
      <c r="C230">
        <v>45338.26314003874</v>
      </c>
      <c r="D230">
        <v>229</v>
      </c>
      <c r="E230">
        <v>659.0751953125</v>
      </c>
      <c r="F230">
        <f t="shared" si="4"/>
        <v>658.48763602120539</v>
      </c>
      <c r="G230">
        <f>Table1[[#This Row],[Smoothing]]-F229</f>
        <v>0.44789341517855519</v>
      </c>
      <c r="H230" t="b">
        <f>IF(Table1[[#This Row],[Change]]&lt;0,TRUE,FALSE)</f>
        <v>0</v>
      </c>
      <c r="I230" t="b">
        <f>Table1[[#This Row],[Increasing_Grade]]=H229</f>
        <v>1</v>
      </c>
      <c r="J230" t="b">
        <v>0</v>
      </c>
      <c r="L230" s="2">
        <f>Table1[[#This Row],[Change]]/528</f>
        <v>8.482829832927182E-4</v>
      </c>
      <c r="M230">
        <v>-79.417514699999998</v>
      </c>
      <c r="N230">
        <v>36.085604910000001</v>
      </c>
    </row>
    <row r="231" spans="1:14" x14ac:dyDescent="0.2">
      <c r="A231">
        <v>783</v>
      </c>
      <c r="B231">
        <v>1</v>
      </c>
      <c r="C231">
        <v>45537.115171354009</v>
      </c>
      <c r="D231">
        <v>230</v>
      </c>
      <c r="E231">
        <v>659.55615234375</v>
      </c>
      <c r="F231">
        <f t="shared" si="4"/>
        <v>658.3106689453125</v>
      </c>
      <c r="G231">
        <f>Table1[[#This Row],[Smoothing]]-F230</f>
        <v>-0.17696707589288962</v>
      </c>
      <c r="H231" t="b">
        <f>IF(Table1[[#This Row],[Change]]&lt;0,TRUE,FALSE)</f>
        <v>1</v>
      </c>
      <c r="I231" t="b">
        <f>Table1[[#This Row],[Increasing_Grade]]=H230</f>
        <v>0</v>
      </c>
      <c r="J231">
        <v>658.3106689453125</v>
      </c>
      <c r="L231" s="2">
        <f>Table1[[#This Row],[Change]]/528</f>
        <v>-3.3516491646380609E-4</v>
      </c>
      <c r="M231">
        <v>-79.415856239999997</v>
      </c>
      <c r="N231">
        <v>36.085068769999999</v>
      </c>
    </row>
    <row r="232" spans="1:14" x14ac:dyDescent="0.2">
      <c r="A232">
        <v>784</v>
      </c>
      <c r="B232">
        <v>1</v>
      </c>
      <c r="C232">
        <v>45735.967202670217</v>
      </c>
      <c r="D232">
        <v>231</v>
      </c>
      <c r="E232">
        <v>658.4644775390625</v>
      </c>
      <c r="F232">
        <f t="shared" si="4"/>
        <v>657.97885567801336</v>
      </c>
      <c r="G232">
        <f>Table1[[#This Row],[Smoothing]]-F231</f>
        <v>-0.33181326729913962</v>
      </c>
      <c r="H232" t="b">
        <f>IF(Table1[[#This Row],[Change]]&lt;0,TRUE,FALSE)</f>
        <v>1</v>
      </c>
      <c r="I232" t="b">
        <f>Table1[[#This Row],[Increasing_Grade]]=H231</f>
        <v>1</v>
      </c>
      <c r="J232" t="b">
        <v>0</v>
      </c>
      <c r="L232" s="2">
        <f>Table1[[#This Row],[Change]]/528</f>
        <v>-6.284342183695826E-4</v>
      </c>
      <c r="M232">
        <v>-79.414204150000003</v>
      </c>
      <c r="N232">
        <v>36.084519749999998</v>
      </c>
    </row>
    <row r="233" spans="1:14" x14ac:dyDescent="0.2">
      <c r="A233">
        <v>785</v>
      </c>
      <c r="B233">
        <v>1</v>
      </c>
      <c r="C233">
        <v>45934.81923398561</v>
      </c>
      <c r="D233">
        <v>232</v>
      </c>
      <c r="E233">
        <v>657.35479736328125</v>
      </c>
      <c r="F233">
        <f t="shared" si="4"/>
        <v>656.91612897600442</v>
      </c>
      <c r="G233">
        <f>Table1[[#This Row],[Smoothing]]-F232</f>
        <v>-1.0627267020089448</v>
      </c>
      <c r="H233" t="b">
        <f>IF(Table1[[#This Row],[Change]]&lt;0,TRUE,FALSE)</f>
        <v>1</v>
      </c>
      <c r="I233" t="b">
        <f>Table1[[#This Row],[Increasing_Grade]]=H232</f>
        <v>1</v>
      </c>
      <c r="J233" t="b">
        <v>0</v>
      </c>
      <c r="L233" s="2">
        <f>Table1[[#This Row],[Change]]/528</f>
        <v>-2.0127399659260318E-3</v>
      </c>
      <c r="M233">
        <v>-79.412552669999997</v>
      </c>
      <c r="N233">
        <v>36.083969529999997</v>
      </c>
    </row>
    <row r="234" spans="1:14" x14ac:dyDescent="0.2">
      <c r="A234">
        <v>786</v>
      </c>
      <c r="B234">
        <v>1</v>
      </c>
      <c r="C234">
        <v>46133.671265302473</v>
      </c>
      <c r="D234">
        <v>233</v>
      </c>
      <c r="E234">
        <v>655.756591796875</v>
      </c>
      <c r="F234">
        <f t="shared" si="4"/>
        <v>655.21188790457586</v>
      </c>
      <c r="G234">
        <f>Table1[[#This Row],[Smoothing]]-F233</f>
        <v>-1.7042410714285552</v>
      </c>
      <c r="H234" t="b">
        <f>IF(Table1[[#This Row],[Change]]&lt;0,TRUE,FALSE)</f>
        <v>1</v>
      </c>
      <c r="I234" t="b">
        <f>Table1[[#This Row],[Increasing_Grade]]=H233</f>
        <v>1</v>
      </c>
      <c r="J234" t="b">
        <v>0</v>
      </c>
      <c r="L234" s="2">
        <f>Table1[[#This Row],[Change]]/528</f>
        <v>-3.2277293019480212E-3</v>
      </c>
      <c r="M234">
        <v>-79.410903349999998</v>
      </c>
      <c r="N234">
        <v>36.083415090000003</v>
      </c>
    </row>
    <row r="235" spans="1:14" x14ac:dyDescent="0.2">
      <c r="A235">
        <v>787</v>
      </c>
      <c r="B235">
        <v>1</v>
      </c>
      <c r="C235">
        <v>46332.523296618238</v>
      </c>
      <c r="D235">
        <v>234</v>
      </c>
      <c r="E235">
        <v>655.57086181640625</v>
      </c>
      <c r="F235">
        <f t="shared" si="4"/>
        <v>652.69526018415183</v>
      </c>
      <c r="G235">
        <f>Table1[[#This Row],[Smoothing]]-F234</f>
        <v>-2.5166277204240259</v>
      </c>
      <c r="H235" t="b">
        <f>IF(Table1[[#This Row],[Change]]&lt;0,TRUE,FALSE)</f>
        <v>1</v>
      </c>
      <c r="I235" t="b">
        <f>Table1[[#This Row],[Increasing_Grade]]=H234</f>
        <v>1</v>
      </c>
      <c r="J235" t="b">
        <v>0</v>
      </c>
      <c r="L235" s="2">
        <f>Table1[[#This Row],[Change]]/528</f>
        <v>-4.7663403795909585E-3</v>
      </c>
      <c r="M235">
        <v>-79.409254020000006</v>
      </c>
      <c r="N235">
        <v>36.082860660000001</v>
      </c>
    </row>
    <row r="236" spans="1:14" x14ac:dyDescent="0.2">
      <c r="A236">
        <v>788</v>
      </c>
      <c r="B236">
        <v>1</v>
      </c>
      <c r="C236">
        <v>46531.375327933391</v>
      </c>
      <c r="D236">
        <v>235</v>
      </c>
      <c r="E236">
        <v>652.63482666015625</v>
      </c>
      <c r="F236">
        <f t="shared" si="4"/>
        <v>649.78124128069192</v>
      </c>
      <c r="G236">
        <f>Table1[[#This Row],[Smoothing]]-F235</f>
        <v>-2.9140189034599189</v>
      </c>
      <c r="H236" t="b">
        <f>IF(Table1[[#This Row],[Change]]&lt;0,TRUE,FALSE)</f>
        <v>1</v>
      </c>
      <c r="I236" t="b">
        <f>Table1[[#This Row],[Increasing_Grade]]=H235</f>
        <v>1</v>
      </c>
      <c r="J236" t="b">
        <v>0</v>
      </c>
      <c r="L236" s="2">
        <f>Table1[[#This Row],[Change]]/528</f>
        <v>-5.5189751959468158E-3</v>
      </c>
      <c r="M236">
        <v>-79.407604689999999</v>
      </c>
      <c r="N236">
        <v>36.08230623</v>
      </c>
    </row>
    <row r="237" spans="1:14" x14ac:dyDescent="0.2">
      <c r="A237">
        <v>789</v>
      </c>
      <c r="B237">
        <v>1</v>
      </c>
      <c r="C237">
        <v>46730.227359250137</v>
      </c>
      <c r="D237">
        <v>236</v>
      </c>
      <c r="E237">
        <v>647.1455078125</v>
      </c>
      <c r="F237">
        <f t="shared" si="4"/>
        <v>646.19534737723211</v>
      </c>
      <c r="G237">
        <f>Table1[[#This Row],[Smoothing]]-F236</f>
        <v>-3.5858939034598052</v>
      </c>
      <c r="H237" t="b">
        <f>IF(Table1[[#This Row],[Change]]&lt;0,TRUE,FALSE)</f>
        <v>1</v>
      </c>
      <c r="I237" t="b">
        <f>Table1[[#This Row],[Increasing_Grade]]=H236</f>
        <v>1</v>
      </c>
      <c r="J237" t="b">
        <v>0</v>
      </c>
      <c r="L237" s="2">
        <f>Table1[[#This Row],[Change]]/528</f>
        <v>-6.7914657262496307E-3</v>
      </c>
      <c r="M237">
        <v>-79.405955359999993</v>
      </c>
      <c r="N237">
        <v>36.081751789999998</v>
      </c>
    </row>
    <row r="238" spans="1:14" x14ac:dyDescent="0.2">
      <c r="A238">
        <v>790</v>
      </c>
      <c r="B238">
        <v>1</v>
      </c>
      <c r="C238">
        <v>46929.079390566301</v>
      </c>
      <c r="D238">
        <v>237</v>
      </c>
      <c r="E238">
        <v>641.93975830078125</v>
      </c>
      <c r="F238">
        <f t="shared" si="4"/>
        <v>641.99983433314731</v>
      </c>
      <c r="G238">
        <f>Table1[[#This Row],[Smoothing]]-F237</f>
        <v>-4.1955130440848052</v>
      </c>
      <c r="H238" t="b">
        <f>IF(Table1[[#This Row],[Change]]&lt;0,TRUE,FALSE)</f>
        <v>1</v>
      </c>
      <c r="I238" t="b">
        <f>Table1[[#This Row],[Increasing_Grade]]=H237</f>
        <v>1</v>
      </c>
      <c r="J238" t="b">
        <v>0</v>
      </c>
      <c r="L238" s="2">
        <f>Table1[[#This Row],[Change]]/528</f>
        <v>-7.9460474319787977E-3</v>
      </c>
      <c r="M238">
        <v>-79.404309359999999</v>
      </c>
      <c r="N238">
        <v>36.081190990000003</v>
      </c>
    </row>
    <row r="239" spans="1:14" x14ac:dyDescent="0.2">
      <c r="A239">
        <v>791</v>
      </c>
      <c r="B239">
        <v>1</v>
      </c>
      <c r="C239">
        <v>47127.931421880967</v>
      </c>
      <c r="D239">
        <v>238</v>
      </c>
      <c r="E239">
        <v>638.06634521484375</v>
      </c>
      <c r="F239">
        <f t="shared" si="4"/>
        <v>637.32496861049106</v>
      </c>
      <c r="G239">
        <f>Table1[[#This Row],[Smoothing]]-F238</f>
        <v>-4.67486572265625</v>
      </c>
      <c r="H239" t="b">
        <f>IF(Table1[[#This Row],[Change]]&lt;0,TRUE,FALSE)</f>
        <v>1</v>
      </c>
      <c r="I239" t="b">
        <f>Table1[[#This Row],[Increasing_Grade]]=H238</f>
        <v>1</v>
      </c>
      <c r="J239" t="b">
        <v>0</v>
      </c>
      <c r="L239" s="2">
        <f>Table1[[#This Row],[Change]]/528</f>
        <v>-8.853912353515625E-3</v>
      </c>
      <c r="M239">
        <v>-79.402668539999993</v>
      </c>
      <c r="N239">
        <v>36.0806203</v>
      </c>
    </row>
    <row r="240" spans="1:14" x14ac:dyDescent="0.2">
      <c r="A240">
        <v>792</v>
      </c>
      <c r="B240">
        <v>1</v>
      </c>
      <c r="C240">
        <v>47326.783453198463</v>
      </c>
      <c r="D240">
        <v>239</v>
      </c>
      <c r="E240">
        <v>632.2535400390625</v>
      </c>
      <c r="F240">
        <f t="shared" si="4"/>
        <v>632.18943568638394</v>
      </c>
      <c r="G240">
        <f>Table1[[#This Row],[Smoothing]]-F239</f>
        <v>-5.1355329241071104</v>
      </c>
      <c r="H240" t="b">
        <f>IF(Table1[[#This Row],[Change]]&lt;0,TRUE,FALSE)</f>
        <v>1</v>
      </c>
      <c r="I240" t="b">
        <f>Table1[[#This Row],[Increasing_Grade]]=H239</f>
        <v>1</v>
      </c>
      <c r="J240" t="b">
        <v>0</v>
      </c>
      <c r="L240" s="2">
        <f>Table1[[#This Row],[Change]]/528</f>
        <v>-9.7263881138392235E-3</v>
      </c>
      <c r="M240">
        <v>-79.400986779999997</v>
      </c>
      <c r="N240">
        <v>36.080144750000002</v>
      </c>
    </row>
    <row r="241" spans="1:14" x14ac:dyDescent="0.2">
      <c r="A241">
        <v>793</v>
      </c>
      <c r="B241">
        <v>1</v>
      </c>
      <c r="C241">
        <v>47525.635484512837</v>
      </c>
      <c r="D241">
        <v>240</v>
      </c>
      <c r="E241">
        <v>626.38800048828125</v>
      </c>
      <c r="F241">
        <f t="shared" si="4"/>
        <v>627.01413399832586</v>
      </c>
      <c r="G241">
        <f>Table1[[#This Row],[Smoothing]]-F240</f>
        <v>-5.1753016880580844</v>
      </c>
      <c r="H241" t="b">
        <f>IF(Table1[[#This Row],[Change]]&lt;0,TRUE,FALSE)</f>
        <v>1</v>
      </c>
      <c r="I241" t="b">
        <f>Table1[[#This Row],[Increasing_Grade]]=H240</f>
        <v>1</v>
      </c>
      <c r="J241" t="b">
        <v>0</v>
      </c>
      <c r="L241" s="2">
        <f>Table1[[#This Row],[Change]]/528</f>
        <v>-9.8017077425342509E-3</v>
      </c>
      <c r="M241">
        <v>-79.399212079999998</v>
      </c>
      <c r="N241">
        <v>36.080067219999997</v>
      </c>
    </row>
    <row r="242" spans="1:14" x14ac:dyDescent="0.2">
      <c r="A242">
        <v>794</v>
      </c>
      <c r="B242">
        <v>1</v>
      </c>
      <c r="C242">
        <v>47724.487515830311</v>
      </c>
      <c r="D242">
        <v>241</v>
      </c>
      <c r="E242">
        <v>622.8468017578125</v>
      </c>
      <c r="F242">
        <f t="shared" si="4"/>
        <v>621.82132393973211</v>
      </c>
      <c r="G242">
        <f>Table1[[#This Row],[Smoothing]]-F241</f>
        <v>-5.19281005859375</v>
      </c>
      <c r="H242" t="b">
        <f>IF(Table1[[#This Row],[Change]]&lt;0,TRUE,FALSE)</f>
        <v>1</v>
      </c>
      <c r="I242" t="b">
        <f>Table1[[#This Row],[Increasing_Grade]]=H241</f>
        <v>1</v>
      </c>
      <c r="J242" t="b">
        <v>0</v>
      </c>
      <c r="L242" s="2">
        <f>Table1[[#This Row],[Change]]/528</f>
        <v>-9.8348675352154351E-3</v>
      </c>
      <c r="M242">
        <v>-79.397470319999996</v>
      </c>
      <c r="N242">
        <v>36.080382540000002</v>
      </c>
    </row>
    <row r="243" spans="1:14" x14ac:dyDescent="0.2">
      <c r="A243">
        <v>795</v>
      </c>
      <c r="B243">
        <v>1</v>
      </c>
      <c r="C243">
        <v>47923.339547144948</v>
      </c>
      <c r="D243">
        <v>242</v>
      </c>
      <c r="E243">
        <v>616.68609619140625</v>
      </c>
      <c r="F243">
        <f t="shared" si="4"/>
        <v>616.2874755859375</v>
      </c>
      <c r="G243">
        <f>Table1[[#This Row],[Smoothing]]-F242</f>
        <v>-5.5338483537946104</v>
      </c>
      <c r="H243" t="b">
        <f>IF(Table1[[#This Row],[Change]]&lt;0,TRUE,FALSE)</f>
        <v>1</v>
      </c>
      <c r="I243" t="b">
        <f>Table1[[#This Row],[Increasing_Grade]]=H242</f>
        <v>1</v>
      </c>
      <c r="J243" t="b">
        <v>0</v>
      </c>
      <c r="L243" s="2">
        <f>Table1[[#This Row],[Change]]/528</f>
        <v>-1.0480773397338277E-2</v>
      </c>
      <c r="M243">
        <v>-79.395737850000003</v>
      </c>
      <c r="N243">
        <v>36.080734339999999</v>
      </c>
    </row>
    <row r="244" spans="1:14" x14ac:dyDescent="0.2">
      <c r="A244">
        <v>796</v>
      </c>
      <c r="B244">
        <v>1</v>
      </c>
      <c r="C244">
        <v>48122.191578460493</v>
      </c>
      <c r="D244">
        <v>243</v>
      </c>
      <c r="E244">
        <v>610.91839599609375</v>
      </c>
      <c r="F244">
        <f t="shared" si="4"/>
        <v>610.90679059709817</v>
      </c>
      <c r="G244">
        <f>Table1[[#This Row],[Smoothing]]-F243</f>
        <v>-5.3806849888393344</v>
      </c>
      <c r="H244" t="b">
        <f>IF(Table1[[#This Row],[Change]]&lt;0,TRUE,FALSE)</f>
        <v>1</v>
      </c>
      <c r="I244" t="b">
        <f>Table1[[#This Row],[Increasing_Grade]]=H243</f>
        <v>1</v>
      </c>
      <c r="J244" t="b">
        <v>0</v>
      </c>
      <c r="L244" s="2">
        <f>Table1[[#This Row],[Change]]/528</f>
        <v>-1.0190691266741164E-2</v>
      </c>
      <c r="M244">
        <v>-79.393999930000007</v>
      </c>
      <c r="N244">
        <v>36.08106798</v>
      </c>
    </row>
    <row r="245" spans="1:14" x14ac:dyDescent="0.2">
      <c r="A245">
        <v>797</v>
      </c>
      <c r="B245">
        <v>1</v>
      </c>
      <c r="C245">
        <v>48321.043609776883</v>
      </c>
      <c r="D245">
        <v>244</v>
      </c>
      <c r="E245">
        <v>605.590087890625</v>
      </c>
      <c r="F245">
        <f t="shared" si="4"/>
        <v>605.52394321986606</v>
      </c>
      <c r="G245">
        <f>Table1[[#This Row],[Smoothing]]-F244</f>
        <v>-5.3828473772321104</v>
      </c>
      <c r="H245" t="b">
        <f>IF(Table1[[#This Row],[Change]]&lt;0,TRUE,FALSE)</f>
        <v>1</v>
      </c>
      <c r="I245" t="b">
        <f>Table1[[#This Row],[Increasing_Grade]]=H244</f>
        <v>1</v>
      </c>
      <c r="J245" t="b">
        <v>0</v>
      </c>
      <c r="L245" s="2">
        <f>Table1[[#This Row],[Change]]/528</f>
        <v>-1.0194786699303239E-2</v>
      </c>
      <c r="M245">
        <v>-79.392263020000001</v>
      </c>
      <c r="N245">
        <v>36.081405199999999</v>
      </c>
    </row>
    <row r="246" spans="1:14" x14ac:dyDescent="0.2">
      <c r="A246">
        <v>798</v>
      </c>
      <c r="B246">
        <v>1</v>
      </c>
      <c r="C246">
        <v>48519.895641093048</v>
      </c>
      <c r="D246">
        <v>245</v>
      </c>
      <c r="E246">
        <v>599.32940673828125</v>
      </c>
      <c r="F246">
        <f t="shared" si="4"/>
        <v>599.04630824497769</v>
      </c>
      <c r="G246">
        <f>Table1[[#This Row],[Smoothing]]-F245</f>
        <v>-6.4776349748883604</v>
      </c>
      <c r="H246" t="b">
        <f>IF(Table1[[#This Row],[Change]]&lt;0,TRUE,FALSE)</f>
        <v>1</v>
      </c>
      <c r="I246" t="b">
        <f>Table1[[#This Row],[Increasing_Grade]]=H245</f>
        <v>1</v>
      </c>
      <c r="J246" t="b">
        <v>0</v>
      </c>
      <c r="L246" s="2">
        <f>Table1[[#This Row],[Change]]/528</f>
        <v>-1.2268248058500682E-2</v>
      </c>
      <c r="M246">
        <v>-79.390526120000004</v>
      </c>
      <c r="N246">
        <v>36.081742419999998</v>
      </c>
    </row>
    <row r="247" spans="1:14" x14ac:dyDescent="0.2">
      <c r="A247">
        <v>799</v>
      </c>
      <c r="B247">
        <v>1</v>
      </c>
      <c r="C247">
        <v>48718.747672409423</v>
      </c>
      <c r="D247">
        <v>246</v>
      </c>
      <c r="E247">
        <v>594.5887451171875</v>
      </c>
      <c r="F247">
        <f t="shared" si="4"/>
        <v>592.94315883091519</v>
      </c>
      <c r="G247">
        <f>Table1[[#This Row],[Smoothing]]-F246</f>
        <v>-6.1031494140625</v>
      </c>
      <c r="H247" t="b">
        <f>IF(Table1[[#This Row],[Change]]&lt;0,TRUE,FALSE)</f>
        <v>1</v>
      </c>
      <c r="I247" t="b">
        <f>Table1[[#This Row],[Increasing_Grade]]=H246</f>
        <v>1</v>
      </c>
      <c r="J247" t="b">
        <v>0</v>
      </c>
      <c r="L247" s="2">
        <f>Table1[[#This Row],[Change]]/528</f>
        <v>-1.1558995102391098E-2</v>
      </c>
      <c r="M247">
        <v>-79.388789220000007</v>
      </c>
      <c r="N247">
        <v>36.082079640000003</v>
      </c>
    </row>
    <row r="248" spans="1:14" x14ac:dyDescent="0.2">
      <c r="A248">
        <v>800</v>
      </c>
      <c r="B248">
        <v>1</v>
      </c>
      <c r="C248">
        <v>48917.599703725587</v>
      </c>
      <c r="D248">
        <v>247</v>
      </c>
      <c r="E248">
        <v>588.70806884765625</v>
      </c>
      <c r="F248">
        <f t="shared" si="4"/>
        <v>587.54790387834817</v>
      </c>
      <c r="G248">
        <f>Table1[[#This Row],[Smoothing]]-F247</f>
        <v>-5.3952549525670292</v>
      </c>
      <c r="H248" t="b">
        <f>IF(Table1[[#This Row],[Change]]&lt;0,TRUE,FALSE)</f>
        <v>1</v>
      </c>
      <c r="I248" t="b">
        <f>Table1[[#This Row],[Increasing_Grade]]=H247</f>
        <v>1</v>
      </c>
      <c r="J248" t="b">
        <v>0</v>
      </c>
      <c r="L248" s="2">
        <f>Table1[[#This Row],[Change]]/528</f>
        <v>-1.0218285895013312E-2</v>
      </c>
      <c r="M248">
        <v>-79.387052319999995</v>
      </c>
      <c r="N248">
        <v>36.082416860000002</v>
      </c>
    </row>
    <row r="249" spans="1:14" x14ac:dyDescent="0.2">
      <c r="A249">
        <v>801</v>
      </c>
      <c r="B249">
        <v>1</v>
      </c>
      <c r="C249">
        <v>49116.451735041817</v>
      </c>
      <c r="D249">
        <v>248</v>
      </c>
      <c r="E249">
        <v>577.50335693359375</v>
      </c>
      <c r="F249">
        <f t="shared" si="4"/>
        <v>582.27831159319192</v>
      </c>
      <c r="G249">
        <f>Table1[[#This Row],[Smoothing]]-F248</f>
        <v>-5.26959228515625</v>
      </c>
      <c r="H249" t="b">
        <f>IF(Table1[[#This Row],[Change]]&lt;0,TRUE,FALSE)</f>
        <v>1</v>
      </c>
      <c r="I249" t="b">
        <f>Table1[[#This Row],[Increasing_Grade]]=H248</f>
        <v>1</v>
      </c>
      <c r="J249" t="b">
        <v>0</v>
      </c>
      <c r="L249" s="2">
        <f>Table1[[#This Row],[Change]]/528</f>
        <v>-9.9802884188565349E-3</v>
      </c>
      <c r="M249">
        <v>-79.385320629999995</v>
      </c>
      <c r="N249">
        <v>36.082770760000002</v>
      </c>
    </row>
    <row r="250" spans="1:14" x14ac:dyDescent="0.2">
      <c r="A250">
        <v>802</v>
      </c>
      <c r="B250">
        <v>1</v>
      </c>
      <c r="C250">
        <v>49315.303766357902</v>
      </c>
      <c r="D250">
        <v>249</v>
      </c>
      <c r="E250">
        <v>573.96405029296875</v>
      </c>
      <c r="F250">
        <f t="shared" si="4"/>
        <v>577.09209333147317</v>
      </c>
      <c r="G250">
        <f>Table1[[#This Row],[Smoothing]]-F249</f>
        <v>-5.18621826171875</v>
      </c>
      <c r="H250" t="b">
        <f>IF(Table1[[#This Row],[Change]]&lt;0,TRUE,FALSE)</f>
        <v>1</v>
      </c>
      <c r="I250" t="b">
        <f>Table1[[#This Row],[Increasing_Grade]]=H249</f>
        <v>1</v>
      </c>
      <c r="J250" t="b">
        <v>0</v>
      </c>
      <c r="L250" s="2">
        <f>Table1[[#This Row],[Change]]/528</f>
        <v>-9.8223830714370269E-3</v>
      </c>
      <c r="M250">
        <v>-79.383599039999993</v>
      </c>
      <c r="N250">
        <v>36.083155380000001</v>
      </c>
    </row>
    <row r="251" spans="1:14" x14ac:dyDescent="0.2">
      <c r="A251">
        <v>803</v>
      </c>
      <c r="B251">
        <v>1</v>
      </c>
      <c r="C251">
        <v>49514.155797673251</v>
      </c>
      <c r="D251">
        <v>250</v>
      </c>
      <c r="E251">
        <v>573.151611328125</v>
      </c>
      <c r="F251">
        <f t="shared" si="4"/>
        <v>571.96367536272317</v>
      </c>
      <c r="G251">
        <f>Table1[[#This Row],[Smoothing]]-F250</f>
        <v>-5.12841796875</v>
      </c>
      <c r="H251" t="b">
        <f>IF(Table1[[#This Row],[Change]]&lt;0,TRUE,FALSE)</f>
        <v>1</v>
      </c>
      <c r="I251" t="b">
        <f>Table1[[#This Row],[Increasing_Grade]]=H250</f>
        <v>1</v>
      </c>
      <c r="J251" t="b">
        <v>0</v>
      </c>
      <c r="L251" s="2">
        <f>Table1[[#This Row],[Change]]/528</f>
        <v>-9.7129128196022721E-3</v>
      </c>
      <c r="M251">
        <v>-79.381922329999995</v>
      </c>
      <c r="N251">
        <v>36.083634000000004</v>
      </c>
    </row>
    <row r="252" spans="1:14" x14ac:dyDescent="0.2">
      <c r="A252">
        <v>804</v>
      </c>
      <c r="B252">
        <v>1</v>
      </c>
      <c r="C252">
        <v>49713.007828988797</v>
      </c>
      <c r="D252">
        <v>251</v>
      </c>
      <c r="E252">
        <v>568.70294189453125</v>
      </c>
      <c r="F252">
        <f t="shared" si="4"/>
        <v>566.61946323939731</v>
      </c>
      <c r="G252">
        <f>Table1[[#This Row],[Smoothing]]-F251</f>
        <v>-5.3442121233258604</v>
      </c>
      <c r="H252" t="b">
        <f>IF(Table1[[#This Row],[Change]]&lt;0,TRUE,FALSE)</f>
        <v>1</v>
      </c>
      <c r="I252" t="b">
        <f>Table1[[#This Row],[Increasing_Grade]]=H251</f>
        <v>1</v>
      </c>
      <c r="J252" t="b">
        <v>0</v>
      </c>
      <c r="L252" s="2">
        <f>Table1[[#This Row],[Change]]/528</f>
        <v>-1.0121613869935342E-2</v>
      </c>
      <c r="M252">
        <v>-79.380529300000006</v>
      </c>
      <c r="N252">
        <v>36.084529369999998</v>
      </c>
    </row>
    <row r="253" spans="1:14" x14ac:dyDescent="0.2">
      <c r="A253">
        <v>805</v>
      </c>
      <c r="B253">
        <v>1</v>
      </c>
      <c r="C253">
        <v>49911.859860305063</v>
      </c>
      <c r="D253">
        <v>252</v>
      </c>
      <c r="E253">
        <v>563.02587890625</v>
      </c>
      <c r="F253">
        <f t="shared" si="4"/>
        <v>562.68082101004461</v>
      </c>
      <c r="G253">
        <f>Table1[[#This Row],[Smoothing]]-F252</f>
        <v>-3.9386422293526948</v>
      </c>
      <c r="H253" t="b">
        <f>IF(Table1[[#This Row],[Change]]&lt;0,TRUE,FALSE)</f>
        <v>1</v>
      </c>
      <c r="I253" t="b">
        <f>Table1[[#This Row],[Increasing_Grade]]=H252</f>
        <v>1</v>
      </c>
      <c r="J253" t="b">
        <v>0</v>
      </c>
      <c r="L253" s="2">
        <f>Table1[[#This Row],[Change]]/528</f>
        <v>-7.4595496768043463E-3</v>
      </c>
      <c r="M253">
        <v>-79.379300599999993</v>
      </c>
      <c r="N253">
        <v>36.085576070000002</v>
      </c>
    </row>
    <row r="254" spans="1:14" x14ac:dyDescent="0.2">
      <c r="A254">
        <v>806</v>
      </c>
      <c r="B254">
        <v>1</v>
      </c>
      <c r="C254">
        <v>50110.711891621373</v>
      </c>
      <c r="D254">
        <v>253</v>
      </c>
      <c r="E254">
        <v>558.6898193359375</v>
      </c>
      <c r="F254">
        <f t="shared" si="4"/>
        <v>558.75885881696433</v>
      </c>
      <c r="G254">
        <f>Table1[[#This Row],[Smoothing]]-F253</f>
        <v>-3.9219621930802759</v>
      </c>
      <c r="H254" t="b">
        <f>IF(Table1[[#This Row],[Change]]&lt;0,TRUE,FALSE)</f>
        <v>1</v>
      </c>
      <c r="I254" t="b">
        <f>Table1[[#This Row],[Increasing_Grade]]=H253</f>
        <v>1</v>
      </c>
      <c r="J254" t="b">
        <v>0</v>
      </c>
      <c r="L254" s="2">
        <f>Table1[[#This Row],[Change]]/528</f>
        <v>-7.4279586990156745E-3</v>
      </c>
      <c r="M254">
        <v>-79.37787951</v>
      </c>
      <c r="N254">
        <v>36.086440639999999</v>
      </c>
    </row>
    <row r="255" spans="1:14" x14ac:dyDescent="0.2">
      <c r="A255">
        <v>807</v>
      </c>
      <c r="B255">
        <v>1</v>
      </c>
      <c r="C255">
        <v>50309.563922937778</v>
      </c>
      <c r="D255">
        <v>254</v>
      </c>
      <c r="E255">
        <v>551.298583984375</v>
      </c>
      <c r="F255">
        <f t="shared" si="4"/>
        <v>552.73469761439731</v>
      </c>
      <c r="G255">
        <f>Table1[[#This Row],[Smoothing]]-F254</f>
        <v>-6.0241612025670292</v>
      </c>
      <c r="H255" t="b">
        <f>IF(Table1[[#This Row],[Change]]&lt;0,TRUE,FALSE)</f>
        <v>1</v>
      </c>
      <c r="I255" t="b">
        <f>Table1[[#This Row],[Increasing_Grade]]=H254</f>
        <v>1</v>
      </c>
      <c r="J255" t="b">
        <v>0</v>
      </c>
      <c r="L255" s="2">
        <f>Table1[[#This Row],[Change]]/528</f>
        <v>-1.140939621698301E-2</v>
      </c>
      <c r="M255">
        <v>-79.376203000000004</v>
      </c>
      <c r="N255">
        <v>36.086917800000002</v>
      </c>
    </row>
    <row r="256" spans="1:14" x14ac:dyDescent="0.2">
      <c r="A256">
        <v>808</v>
      </c>
      <c r="B256">
        <v>1</v>
      </c>
      <c r="C256">
        <v>50508.415954252188</v>
      </c>
      <c r="D256">
        <v>255</v>
      </c>
      <c r="E256">
        <v>549.932861328125</v>
      </c>
      <c r="F256">
        <f t="shared" si="4"/>
        <v>547.94661167689731</v>
      </c>
      <c r="G256">
        <f>Table1[[#This Row],[Smoothing]]-F255</f>
        <v>-4.7880859375</v>
      </c>
      <c r="H256" t="b">
        <f>IF(Table1[[#This Row],[Change]]&lt;0,TRUE,FALSE)</f>
        <v>1</v>
      </c>
      <c r="I256" t="b">
        <f>Table1[[#This Row],[Increasing_Grade]]=H255</f>
        <v>1</v>
      </c>
      <c r="J256" t="b">
        <v>0</v>
      </c>
      <c r="L256" s="2">
        <f>Table1[[#This Row],[Change]]/528</f>
        <v>-9.0683445785984841E-3</v>
      </c>
      <c r="M256">
        <v>-79.374434809999997</v>
      </c>
      <c r="N256">
        <v>36.087111790000002</v>
      </c>
    </row>
    <row r="257" spans="1:14" x14ac:dyDescent="0.2">
      <c r="A257">
        <v>809</v>
      </c>
      <c r="B257">
        <v>1</v>
      </c>
      <c r="C257">
        <v>50707.267985568877</v>
      </c>
      <c r="D257">
        <v>256</v>
      </c>
      <c r="E257">
        <v>546.51031494140625</v>
      </c>
      <c r="F257">
        <f t="shared" si="4"/>
        <v>535.63206263950894</v>
      </c>
      <c r="G257">
        <f>Table1[[#This Row],[Smoothing]]-F256</f>
        <v>-12.31454903738836</v>
      </c>
      <c r="H257" t="b">
        <f>IF(Table1[[#This Row],[Change]]&lt;0,TRUE,FALSE)</f>
        <v>1</v>
      </c>
      <c r="I257" t="b">
        <f>Table1[[#This Row],[Increasing_Grade]]=H256</f>
        <v>1</v>
      </c>
      <c r="J257" t="b">
        <v>0</v>
      </c>
      <c r="L257" s="2">
        <f>Table1[[#This Row],[Change]]/528</f>
        <v>-2.3323009540508258E-2</v>
      </c>
      <c r="M257">
        <v>-79.372657529999998</v>
      </c>
      <c r="N257">
        <v>36.087251729999998</v>
      </c>
    </row>
    <row r="258" spans="1:14" x14ac:dyDescent="0.2">
      <c r="A258">
        <v>810</v>
      </c>
      <c r="B258">
        <v>1</v>
      </c>
      <c r="C258">
        <v>50906.120016884823</v>
      </c>
      <c r="D258">
        <v>257</v>
      </c>
      <c r="E258">
        <v>530.98248291015625</v>
      </c>
      <c r="F258">
        <f t="shared" si="4"/>
        <v>532.35731724330356</v>
      </c>
      <c r="G258">
        <f>Table1[[#This Row],[Smoothing]]-F257</f>
        <v>-3.2747453962053896</v>
      </c>
      <c r="H258" t="b">
        <f>IF(Table1[[#This Row],[Change]]&lt;0,TRUE,FALSE)</f>
        <v>1</v>
      </c>
      <c r="I258" t="b">
        <f>Table1[[#This Row],[Increasing_Grade]]=H257</f>
        <v>1</v>
      </c>
      <c r="J258" t="b">
        <v>0</v>
      </c>
      <c r="L258" s="2">
        <f>Table1[[#This Row],[Change]]/528</f>
        <v>-6.2021693109950565E-3</v>
      </c>
      <c r="M258">
        <v>-79.370924009999996</v>
      </c>
      <c r="N258">
        <v>36.087590570000003</v>
      </c>
    </row>
    <row r="259" spans="1:14" x14ac:dyDescent="0.2">
      <c r="A259">
        <v>811</v>
      </c>
      <c r="B259">
        <v>1</v>
      </c>
      <c r="C259">
        <v>51104.972048200689</v>
      </c>
      <c r="D259">
        <v>258</v>
      </c>
      <c r="E259">
        <v>535.18634033203125</v>
      </c>
      <c r="F259">
        <f t="shared" si="4"/>
        <v>530.64825439453125</v>
      </c>
      <c r="G259">
        <f>Table1[[#This Row],[Smoothing]]-F258</f>
        <v>-1.7090628487723052</v>
      </c>
      <c r="H259" t="b">
        <f>IF(Table1[[#This Row],[Change]]&lt;0,TRUE,FALSE)</f>
        <v>1</v>
      </c>
      <c r="I259" t="b">
        <f>Table1[[#This Row],[Increasing_Grade]]=H258</f>
        <v>1</v>
      </c>
      <c r="J259" t="b">
        <v>0</v>
      </c>
      <c r="L259" s="2">
        <f>Table1[[#This Row],[Change]]/528</f>
        <v>-3.2368614560081537E-3</v>
      </c>
      <c r="M259">
        <v>-79.369254380000001</v>
      </c>
      <c r="N259">
        <v>36.088102450000001</v>
      </c>
    </row>
    <row r="260" spans="1:14" x14ac:dyDescent="0.2">
      <c r="A260">
        <v>812</v>
      </c>
      <c r="B260">
        <v>1</v>
      </c>
      <c r="C260">
        <v>51303.8240795163</v>
      </c>
      <c r="D260">
        <v>259</v>
      </c>
      <c r="E260">
        <v>476.82403564453119</v>
      </c>
      <c r="F260">
        <f t="shared" si="4"/>
        <v>529.11487688337058</v>
      </c>
      <c r="G260">
        <f>Table1[[#This Row],[Smoothing]]-F259</f>
        <v>-1.5333775111606656</v>
      </c>
      <c r="H260" t="b">
        <f>IF(Table1[[#This Row],[Change]]&lt;0,TRUE,FALSE)</f>
        <v>1</v>
      </c>
      <c r="I260" t="b">
        <f>Table1[[#This Row],[Increasing_Grade]]=H259</f>
        <v>1</v>
      </c>
      <c r="J260" t="b">
        <v>0</v>
      </c>
      <c r="L260" s="2">
        <f>Table1[[#This Row],[Change]]/528</f>
        <v>-2.9041240741679271E-3</v>
      </c>
      <c r="M260">
        <v>-79.367605179999998</v>
      </c>
      <c r="N260">
        <v>36.088657089999998</v>
      </c>
    </row>
    <row r="261" spans="1:14" x14ac:dyDescent="0.2">
      <c r="A261">
        <v>813</v>
      </c>
      <c r="B261">
        <v>1</v>
      </c>
      <c r="C261">
        <v>51502.676110833127</v>
      </c>
      <c r="D261">
        <v>260</v>
      </c>
      <c r="E261">
        <v>535.7666015625</v>
      </c>
      <c r="F261">
        <f t="shared" si="4"/>
        <v>529.52275739397317</v>
      </c>
      <c r="G261">
        <f>Table1[[#This Row],[Smoothing]]-F260</f>
        <v>0.40788051060258113</v>
      </c>
      <c r="H261" t="b">
        <f>IF(Table1[[#This Row],[Change]]&lt;0,TRUE,FALSE)</f>
        <v>0</v>
      </c>
      <c r="I261" t="b">
        <f>Table1[[#This Row],[Increasing_Grade]]=H260</f>
        <v>0</v>
      </c>
      <c r="J261">
        <v>529.52275739397317</v>
      </c>
      <c r="L261" s="2">
        <f>Table1[[#This Row],[Change]]/528</f>
        <v>7.7250096705034309E-4</v>
      </c>
      <c r="M261">
        <v>-79.365952239999999</v>
      </c>
      <c r="N261">
        <v>36.089204049999999</v>
      </c>
    </row>
    <row r="262" spans="1:14" x14ac:dyDescent="0.2">
      <c r="A262">
        <v>814</v>
      </c>
      <c r="B262">
        <v>1</v>
      </c>
      <c r="C262">
        <v>51701.528142148542</v>
      </c>
      <c r="D262">
        <v>261</v>
      </c>
      <c r="E262">
        <v>539.33514404296875</v>
      </c>
      <c r="F262">
        <f t="shared" ref="F262:F325" si="5">AVERAGE(E259:E265)</f>
        <v>532.16494315011164</v>
      </c>
      <c r="G262">
        <f>Table1[[#This Row],[Smoothing]]-F261</f>
        <v>2.6421857561384741</v>
      </c>
      <c r="H262" t="b">
        <f>IF(Table1[[#This Row],[Change]]&lt;0,TRUE,FALSE)</f>
        <v>0</v>
      </c>
      <c r="I262" t="b">
        <f>Table1[[#This Row],[Increasing_Grade]]=H261</f>
        <v>1</v>
      </c>
      <c r="J262" t="b">
        <v>0</v>
      </c>
      <c r="L262" s="2">
        <f>Table1[[#This Row],[Change]]/528</f>
        <v>5.0041396896562005E-3</v>
      </c>
      <c r="M262">
        <v>-79.364265829999994</v>
      </c>
      <c r="N262">
        <v>36.08967887</v>
      </c>
    </row>
    <row r="263" spans="1:14" x14ac:dyDescent="0.2">
      <c r="A263">
        <v>815</v>
      </c>
      <c r="B263">
        <v>1</v>
      </c>
      <c r="C263">
        <v>51900.380173463607</v>
      </c>
      <c r="D263">
        <v>262</v>
      </c>
      <c r="E263">
        <v>539.19921875</v>
      </c>
      <c r="F263">
        <f t="shared" si="5"/>
        <v>535.876953125</v>
      </c>
      <c r="G263">
        <f>Table1[[#This Row],[Smoothing]]-F262</f>
        <v>3.7120099748883604</v>
      </c>
      <c r="H263" t="b">
        <f>IF(Table1[[#This Row],[Change]]&lt;0,TRUE,FALSE)</f>
        <v>0</v>
      </c>
      <c r="I263" t="b">
        <f>Table1[[#This Row],[Increasing_Grade]]=H262</f>
        <v>1</v>
      </c>
      <c r="J263" t="b">
        <v>0</v>
      </c>
      <c r="L263" s="2">
        <f>Table1[[#This Row],[Change]]/528</f>
        <v>7.0303219221370464E-3</v>
      </c>
      <c r="M263">
        <v>-79.362514230000002</v>
      </c>
      <c r="N263">
        <v>36.089927109999998</v>
      </c>
    </row>
    <row r="264" spans="1:14" x14ac:dyDescent="0.2">
      <c r="A264">
        <v>816</v>
      </c>
      <c r="B264">
        <v>1</v>
      </c>
      <c r="C264">
        <v>52099.232204780958</v>
      </c>
      <c r="D264">
        <v>263</v>
      </c>
      <c r="E264">
        <v>549.365478515625</v>
      </c>
      <c r="F264">
        <f t="shared" si="5"/>
        <v>548.30614362444192</v>
      </c>
      <c r="G264">
        <f>Table1[[#This Row],[Smoothing]]-F263</f>
        <v>12.429190499441916</v>
      </c>
      <c r="H264" t="b">
        <f>IF(Table1[[#This Row],[Change]]&lt;0,TRUE,FALSE)</f>
        <v>0</v>
      </c>
      <c r="I264" t="b">
        <f>Table1[[#This Row],[Increasing_Grade]]=H263</f>
        <v>1</v>
      </c>
      <c r="J264" t="b">
        <v>0</v>
      </c>
      <c r="L264" s="2">
        <f>Table1[[#This Row],[Change]]/528</f>
        <v>2.3540133521670295E-2</v>
      </c>
      <c r="M264">
        <v>-79.360730889999999</v>
      </c>
      <c r="N264">
        <v>36.089997879999999</v>
      </c>
    </row>
    <row r="265" spans="1:14" x14ac:dyDescent="0.2">
      <c r="A265">
        <v>817</v>
      </c>
      <c r="B265">
        <v>1</v>
      </c>
      <c r="C265">
        <v>52298.084236096103</v>
      </c>
      <c r="D265">
        <v>264</v>
      </c>
      <c r="E265">
        <v>549.477783203125</v>
      </c>
      <c r="F265">
        <f t="shared" si="5"/>
        <v>553.23597063337058</v>
      </c>
      <c r="G265">
        <f>Table1[[#This Row],[Smoothing]]-F264</f>
        <v>4.9298270089286689</v>
      </c>
      <c r="H265" t="b">
        <f>IF(Table1[[#This Row],[Change]]&lt;0,TRUE,FALSE)</f>
        <v>0</v>
      </c>
      <c r="I265" t="b">
        <f>Table1[[#This Row],[Increasing_Grade]]=H264</f>
        <v>1</v>
      </c>
      <c r="J265" t="b">
        <v>0</v>
      </c>
      <c r="L265" s="2">
        <f>Table1[[#This Row],[Change]]/528</f>
        <v>9.3367935775164178E-3</v>
      </c>
      <c r="M265">
        <v>-79.358944940000001</v>
      </c>
      <c r="N265">
        <v>36.090000670000002</v>
      </c>
    </row>
    <row r="266" spans="1:14" x14ac:dyDescent="0.2">
      <c r="A266">
        <v>818</v>
      </c>
      <c r="B266">
        <v>1</v>
      </c>
      <c r="C266">
        <v>52496.936267413257</v>
      </c>
      <c r="D266">
        <v>265</v>
      </c>
      <c r="E266">
        <v>561.17041015625</v>
      </c>
      <c r="F266">
        <f t="shared" si="5"/>
        <v>558.32699148995539</v>
      </c>
      <c r="G266">
        <f>Table1[[#This Row],[Smoothing]]-F265</f>
        <v>5.0910208565848052</v>
      </c>
      <c r="H266" t="b">
        <f>IF(Table1[[#This Row],[Change]]&lt;0,TRUE,FALSE)</f>
        <v>0</v>
      </c>
      <c r="I266" t="b">
        <f>Table1[[#This Row],[Increasing_Grade]]=H265</f>
        <v>1</v>
      </c>
      <c r="J266" t="b">
        <v>0</v>
      </c>
      <c r="L266" s="2">
        <f>Table1[[#This Row],[Change]]/528</f>
        <v>9.6420849556530398E-3</v>
      </c>
      <c r="M266">
        <v>-79.357161629999993</v>
      </c>
      <c r="N266">
        <v>36.090083679999999</v>
      </c>
    </row>
    <row r="267" spans="1:14" x14ac:dyDescent="0.2">
      <c r="A267">
        <v>819</v>
      </c>
      <c r="B267">
        <v>1</v>
      </c>
      <c r="C267">
        <v>52695.788298729123</v>
      </c>
      <c r="D267">
        <v>266</v>
      </c>
      <c r="E267">
        <v>563.828369140625</v>
      </c>
      <c r="F267">
        <f t="shared" si="5"/>
        <v>564.10467529296875</v>
      </c>
      <c r="G267">
        <f>Table1[[#This Row],[Smoothing]]-F266</f>
        <v>5.7776838030133604</v>
      </c>
      <c r="H267" t="b">
        <f>IF(Table1[[#This Row],[Change]]&lt;0,TRUE,FALSE)</f>
        <v>0</v>
      </c>
      <c r="I267" t="b">
        <f>Table1[[#This Row],[Increasing_Grade]]=H266</f>
        <v>1</v>
      </c>
      <c r="J267" t="b">
        <v>0</v>
      </c>
      <c r="L267" s="2">
        <f>Table1[[#This Row],[Change]]/528</f>
        <v>1.0942582960252576E-2</v>
      </c>
      <c r="M267">
        <v>-79.355397600000003</v>
      </c>
      <c r="N267">
        <v>36.090303200000001</v>
      </c>
    </row>
    <row r="268" spans="1:14" x14ac:dyDescent="0.2">
      <c r="A268">
        <v>820</v>
      </c>
      <c r="B268">
        <v>1</v>
      </c>
      <c r="C268">
        <v>52894.640330045193</v>
      </c>
      <c r="D268">
        <v>267</v>
      </c>
      <c r="E268">
        <v>570.275390625</v>
      </c>
      <c r="F268">
        <f t="shared" si="5"/>
        <v>568.44391741071433</v>
      </c>
      <c r="G268">
        <f>Table1[[#This Row],[Smoothing]]-F267</f>
        <v>4.3392421177455844</v>
      </c>
      <c r="H268" t="b">
        <f>IF(Table1[[#This Row],[Change]]&lt;0,TRUE,FALSE)</f>
        <v>0</v>
      </c>
      <c r="I268" t="b">
        <f>Table1[[#This Row],[Increasing_Grade]]=H267</f>
        <v>1</v>
      </c>
      <c r="J268" t="b">
        <v>0</v>
      </c>
      <c r="L268" s="2">
        <f>Table1[[#This Row],[Change]]/528</f>
        <v>8.2182615866393648E-3</v>
      </c>
      <c r="M268">
        <v>-79.353677349999998</v>
      </c>
      <c r="N268">
        <v>36.090691620000001</v>
      </c>
    </row>
    <row r="269" spans="1:14" x14ac:dyDescent="0.2">
      <c r="A269">
        <v>968</v>
      </c>
      <c r="B269">
        <v>1</v>
      </c>
      <c r="C269">
        <v>53093.492361360433</v>
      </c>
      <c r="D269">
        <v>268</v>
      </c>
      <c r="E269">
        <v>574.9722900390625</v>
      </c>
      <c r="F269">
        <f t="shared" si="5"/>
        <v>572.56344168526789</v>
      </c>
      <c r="G269">
        <f>Table1[[#This Row],[Smoothing]]-F268</f>
        <v>4.1195242745535552</v>
      </c>
      <c r="H269" t="b">
        <f>IF(Table1[[#This Row],[Change]]&lt;0,TRUE,FALSE)</f>
        <v>0</v>
      </c>
      <c r="I269" t="b">
        <f>Table1[[#This Row],[Increasing_Grade]]=H268</f>
        <v>1</v>
      </c>
      <c r="J269" t="b">
        <v>0</v>
      </c>
      <c r="L269" s="2">
        <f>Table1[[#This Row],[Change]]/528</f>
        <v>7.8021293078665817E-3</v>
      </c>
      <c r="M269">
        <v>-79.351939770000001</v>
      </c>
      <c r="N269">
        <v>36.091026499999998</v>
      </c>
    </row>
    <row r="270" spans="1:14" x14ac:dyDescent="0.2">
      <c r="A270">
        <v>969</v>
      </c>
      <c r="B270">
        <v>1</v>
      </c>
      <c r="C270">
        <v>53292.344392675514</v>
      </c>
      <c r="D270">
        <v>269</v>
      </c>
      <c r="E270">
        <v>579.64300537109375</v>
      </c>
      <c r="F270">
        <f t="shared" si="5"/>
        <v>574.25401960100442</v>
      </c>
      <c r="G270">
        <f>Table1[[#This Row],[Smoothing]]-F269</f>
        <v>1.6905779157365259</v>
      </c>
      <c r="H270" t="b">
        <f>IF(Table1[[#This Row],[Change]]&lt;0,TRUE,FALSE)</f>
        <v>0</v>
      </c>
      <c r="I270" t="b">
        <f>Table1[[#This Row],[Increasing_Grade]]=H269</f>
        <v>1</v>
      </c>
      <c r="J270" t="b">
        <v>0</v>
      </c>
      <c r="L270" s="2">
        <f>Table1[[#This Row],[Change]]/528</f>
        <v>3.2018521131373595E-3</v>
      </c>
      <c r="M270">
        <v>-79.350211729999998</v>
      </c>
      <c r="N270">
        <v>36.091385199999998</v>
      </c>
    </row>
    <row r="271" spans="1:14" x14ac:dyDescent="0.2">
      <c r="A271">
        <v>970</v>
      </c>
      <c r="B271">
        <v>1</v>
      </c>
      <c r="C271">
        <v>53491.196423991729</v>
      </c>
      <c r="D271">
        <v>270</v>
      </c>
      <c r="E271">
        <v>579.74017333984375</v>
      </c>
      <c r="F271">
        <f t="shared" si="5"/>
        <v>574.67104666573664</v>
      </c>
      <c r="G271">
        <f>Table1[[#This Row],[Smoothing]]-F270</f>
        <v>0.41702706473222406</v>
      </c>
      <c r="H271" t="b">
        <f>IF(Table1[[#This Row],[Change]]&lt;0,TRUE,FALSE)</f>
        <v>0</v>
      </c>
      <c r="I271" t="b">
        <f>Table1[[#This Row],[Increasing_Grade]]=H270</f>
        <v>1</v>
      </c>
      <c r="J271" t="b">
        <v>0</v>
      </c>
      <c r="L271" s="2">
        <f>Table1[[#This Row],[Change]]/528</f>
        <v>7.8982398623527285E-4</v>
      </c>
      <c r="M271">
        <v>-79.348673809999994</v>
      </c>
      <c r="N271">
        <v>36.092109290000003</v>
      </c>
    </row>
    <row r="272" spans="1:14" x14ac:dyDescent="0.2">
      <c r="A272">
        <v>971</v>
      </c>
      <c r="B272">
        <v>1</v>
      </c>
      <c r="C272">
        <v>53690.048455308621</v>
      </c>
      <c r="D272">
        <v>271</v>
      </c>
      <c r="E272">
        <v>578.314453125</v>
      </c>
      <c r="F272">
        <f t="shared" si="5"/>
        <v>573.49180385044644</v>
      </c>
      <c r="G272">
        <f>Table1[[#This Row],[Smoothing]]-F271</f>
        <v>-1.1792428152901948</v>
      </c>
      <c r="H272" t="b">
        <f>IF(Table1[[#This Row],[Change]]&lt;0,TRUE,FALSE)</f>
        <v>1</v>
      </c>
      <c r="I272" t="b">
        <f>Table1[[#This Row],[Increasing_Grade]]=H271</f>
        <v>0</v>
      </c>
      <c r="J272">
        <v>573.49180385044644</v>
      </c>
      <c r="L272" s="2">
        <f>Table1[[#This Row],[Change]]/528</f>
        <v>-2.2334144228980963E-3</v>
      </c>
      <c r="M272">
        <v>-79.347130410000005</v>
      </c>
      <c r="N272">
        <v>36.092820850000003</v>
      </c>
    </row>
    <row r="273" spans="1:14" x14ac:dyDescent="0.2">
      <c r="A273">
        <v>972</v>
      </c>
      <c r="B273">
        <v>1</v>
      </c>
      <c r="C273">
        <v>53888.900486624123</v>
      </c>
      <c r="D273">
        <v>272</v>
      </c>
      <c r="E273">
        <v>573.00445556640625</v>
      </c>
      <c r="F273">
        <f t="shared" si="5"/>
        <v>570.88828822544644</v>
      </c>
      <c r="G273">
        <f>Table1[[#This Row],[Smoothing]]-F272</f>
        <v>-2.603515625</v>
      </c>
      <c r="H273" t="b">
        <f>IF(Table1[[#This Row],[Change]]&lt;0,TRUE,FALSE)</f>
        <v>1</v>
      </c>
      <c r="I273" t="b">
        <f>Table1[[#This Row],[Increasing_Grade]]=H272</f>
        <v>1</v>
      </c>
      <c r="J273" t="b">
        <v>0</v>
      </c>
      <c r="L273" s="2">
        <f>Table1[[#This Row],[Change]]/528</f>
        <v>-4.9309008049242421E-3</v>
      </c>
      <c r="M273">
        <v>-79.345373749999993</v>
      </c>
      <c r="N273">
        <v>36.093010530000001</v>
      </c>
    </row>
    <row r="274" spans="1:14" x14ac:dyDescent="0.2">
      <c r="A274">
        <v>973</v>
      </c>
      <c r="B274">
        <v>1</v>
      </c>
      <c r="C274">
        <v>54087.752517940768</v>
      </c>
      <c r="D274">
        <v>273</v>
      </c>
      <c r="E274">
        <v>566.74755859375</v>
      </c>
      <c r="F274">
        <f t="shared" si="5"/>
        <v>566.81045968191961</v>
      </c>
      <c r="G274">
        <f>Table1[[#This Row],[Smoothing]]-F273</f>
        <v>-4.0778285435268344</v>
      </c>
      <c r="H274" t="b">
        <f>IF(Table1[[#This Row],[Change]]&lt;0,TRUE,FALSE)</f>
        <v>1</v>
      </c>
      <c r="I274" t="b">
        <f>Table1[[#This Row],[Increasing_Grade]]=H273</f>
        <v>1</v>
      </c>
      <c r="J274" t="b">
        <v>0</v>
      </c>
      <c r="L274" s="2">
        <f>Table1[[#This Row],[Change]]/528</f>
        <v>-7.7231601203159739E-3</v>
      </c>
      <c r="M274">
        <v>-79.343604189999994</v>
      </c>
      <c r="N274">
        <v>36.092824100000001</v>
      </c>
    </row>
    <row r="275" spans="1:14" x14ac:dyDescent="0.2">
      <c r="A275">
        <v>974</v>
      </c>
      <c r="B275">
        <v>1</v>
      </c>
      <c r="C275">
        <v>54286.604549256233</v>
      </c>
      <c r="D275">
        <v>274</v>
      </c>
      <c r="E275">
        <v>562.02069091796875</v>
      </c>
      <c r="F275">
        <f t="shared" si="5"/>
        <v>561.60973249162942</v>
      </c>
      <c r="G275">
        <f>Table1[[#This Row],[Smoothing]]-F274</f>
        <v>-5.2007271902901948</v>
      </c>
      <c r="H275" t="b">
        <f>IF(Table1[[#This Row],[Change]]&lt;0,TRUE,FALSE)</f>
        <v>1</v>
      </c>
      <c r="I275" t="b">
        <f>Table1[[#This Row],[Increasing_Grade]]=H274</f>
        <v>1</v>
      </c>
      <c r="J275" t="b">
        <v>0</v>
      </c>
      <c r="L275" s="2">
        <f>Table1[[#This Row],[Change]]/528</f>
        <v>-9.8498621028223383E-3</v>
      </c>
      <c r="M275">
        <v>-79.341847470000005</v>
      </c>
      <c r="N275">
        <v>36.092562450000003</v>
      </c>
    </row>
    <row r="276" spans="1:14" x14ac:dyDescent="0.2">
      <c r="A276">
        <v>975</v>
      </c>
      <c r="B276">
        <v>1</v>
      </c>
      <c r="C276">
        <v>54485.456580572551</v>
      </c>
      <c r="D276">
        <v>275</v>
      </c>
      <c r="E276">
        <v>556.7476806640625</v>
      </c>
      <c r="F276">
        <f t="shared" si="5"/>
        <v>556.28422328404019</v>
      </c>
      <c r="G276">
        <f>Table1[[#This Row],[Smoothing]]-F275</f>
        <v>-5.3255092075892208</v>
      </c>
      <c r="H276" t="b">
        <f>IF(Table1[[#This Row],[Change]]&lt;0,TRUE,FALSE)</f>
        <v>1</v>
      </c>
      <c r="I276" t="b">
        <f>Table1[[#This Row],[Increasing_Grade]]=H275</f>
        <v>1</v>
      </c>
      <c r="J276" t="b">
        <v>0</v>
      </c>
      <c r="L276" s="2">
        <f>Table1[[#This Row],[Change]]/528</f>
        <v>-1.0086191681040191E-2</v>
      </c>
      <c r="M276">
        <v>-79.340089419999998</v>
      </c>
      <c r="N276">
        <v>36.09230668</v>
      </c>
    </row>
    <row r="277" spans="1:14" x14ac:dyDescent="0.2">
      <c r="A277">
        <v>976</v>
      </c>
      <c r="B277">
        <v>1</v>
      </c>
      <c r="C277">
        <v>54684.308611888773</v>
      </c>
      <c r="D277">
        <v>276</v>
      </c>
      <c r="E277">
        <v>551.09820556640625</v>
      </c>
      <c r="F277">
        <f t="shared" si="5"/>
        <v>550.90829031808039</v>
      </c>
      <c r="G277">
        <f>Table1[[#This Row],[Smoothing]]-F276</f>
        <v>-5.3759329659598052</v>
      </c>
      <c r="H277" t="b">
        <f>IF(Table1[[#This Row],[Change]]&lt;0,TRUE,FALSE)</f>
        <v>1</v>
      </c>
      <c r="I277" t="b">
        <f>Table1[[#This Row],[Increasing_Grade]]=H276</f>
        <v>1</v>
      </c>
      <c r="J277" t="b">
        <v>0</v>
      </c>
      <c r="L277" s="2">
        <f>Table1[[#This Row],[Change]]/528</f>
        <v>-1.0181691223408722E-2</v>
      </c>
      <c r="M277">
        <v>-79.338331460000006</v>
      </c>
      <c r="N277">
        <v>36.092050759999999</v>
      </c>
    </row>
    <row r="278" spans="1:14" x14ac:dyDescent="0.2">
      <c r="A278">
        <v>977</v>
      </c>
      <c r="B278">
        <v>1</v>
      </c>
      <c r="C278">
        <v>54883.160643204457</v>
      </c>
      <c r="D278">
        <v>277</v>
      </c>
      <c r="E278">
        <v>543.3350830078125</v>
      </c>
      <c r="F278">
        <f t="shared" si="5"/>
        <v>547.10669817243308</v>
      </c>
      <c r="G278">
        <f>Table1[[#This Row],[Smoothing]]-F277</f>
        <v>-3.8015921456473052</v>
      </c>
      <c r="H278" t="b">
        <f>IF(Table1[[#This Row],[Change]]&lt;0,TRUE,FALSE)</f>
        <v>1</v>
      </c>
      <c r="I278" t="b">
        <f>Table1[[#This Row],[Increasing_Grade]]=H277</f>
        <v>1</v>
      </c>
      <c r="J278" t="b">
        <v>0</v>
      </c>
      <c r="L278" s="2">
        <f>Table1[[#This Row],[Change]]/528</f>
        <v>-7.1999851243320177E-3</v>
      </c>
      <c r="M278">
        <v>-79.33660974</v>
      </c>
      <c r="N278">
        <v>36.091672080000002</v>
      </c>
    </row>
    <row r="279" spans="1:14" x14ac:dyDescent="0.2">
      <c r="A279">
        <v>978</v>
      </c>
      <c r="B279">
        <v>1</v>
      </c>
      <c r="C279">
        <v>55082.012674519203</v>
      </c>
      <c r="D279">
        <v>278</v>
      </c>
      <c r="E279">
        <v>541.035888671875</v>
      </c>
      <c r="F279">
        <f t="shared" si="5"/>
        <v>544.43130057198664</v>
      </c>
      <c r="G279">
        <f>Table1[[#This Row],[Smoothing]]-F278</f>
        <v>-2.6753976004464448</v>
      </c>
      <c r="H279" t="b">
        <f>IF(Table1[[#This Row],[Change]]&lt;0,TRUE,FALSE)</f>
        <v>1</v>
      </c>
      <c r="I279" t="b">
        <f>Table1[[#This Row],[Increasing_Grade]]=H278</f>
        <v>1</v>
      </c>
      <c r="J279" t="b">
        <v>0</v>
      </c>
      <c r="L279" s="2">
        <f>Table1[[#This Row],[Change]]/528</f>
        <v>-5.0670409099364483E-3</v>
      </c>
      <c r="M279">
        <v>-79.334966449999996</v>
      </c>
      <c r="N279">
        <v>36.091110980000003</v>
      </c>
    </row>
    <row r="280" spans="1:14" x14ac:dyDescent="0.2">
      <c r="A280">
        <v>821</v>
      </c>
      <c r="B280">
        <v>1</v>
      </c>
      <c r="C280">
        <v>55280.864705835527</v>
      </c>
      <c r="D280">
        <v>279</v>
      </c>
      <c r="E280">
        <v>535.3729248046875</v>
      </c>
      <c r="F280">
        <f t="shared" si="5"/>
        <v>543.20547049386164</v>
      </c>
      <c r="G280">
        <f>Table1[[#This Row],[Smoothing]]-F279</f>
        <v>-1.225830078125</v>
      </c>
      <c r="H280" t="b">
        <f>IF(Table1[[#This Row],[Change]]&lt;0,TRUE,FALSE)</f>
        <v>1</v>
      </c>
      <c r="I280" t="b">
        <f>Table1[[#This Row],[Increasing_Grade]]=H279</f>
        <v>1</v>
      </c>
      <c r="J280" t="b">
        <v>0</v>
      </c>
      <c r="L280" s="2">
        <f>Table1[[#This Row],[Change]]/528</f>
        <v>-2.3216478752367425E-3</v>
      </c>
      <c r="M280">
        <v>-79.333242150000004</v>
      </c>
      <c r="N280">
        <v>36.09075284</v>
      </c>
    </row>
    <row r="281" spans="1:14" x14ac:dyDescent="0.2">
      <c r="A281">
        <v>822</v>
      </c>
      <c r="B281">
        <v>1</v>
      </c>
      <c r="C281">
        <v>55479.716737151721</v>
      </c>
      <c r="D281">
        <v>280</v>
      </c>
      <c r="E281">
        <v>540.13641357421875</v>
      </c>
      <c r="F281">
        <f t="shared" si="5"/>
        <v>543.60059465680808</v>
      </c>
      <c r="G281">
        <f>Table1[[#This Row],[Smoothing]]-F280</f>
        <v>0.39512416294644481</v>
      </c>
      <c r="H281" t="b">
        <f>IF(Table1[[#This Row],[Change]]&lt;0,TRUE,FALSE)</f>
        <v>0</v>
      </c>
      <c r="I281" t="b">
        <f>Table1[[#This Row],[Increasing_Grade]]=H280</f>
        <v>0</v>
      </c>
      <c r="J281">
        <v>543.60059465680808</v>
      </c>
      <c r="L281" s="2">
        <f>Table1[[#This Row],[Change]]/528</f>
        <v>7.4834121770160004E-4</v>
      </c>
      <c r="M281">
        <v>-79.331462979999998</v>
      </c>
      <c r="N281">
        <v>36.090643329999999</v>
      </c>
    </row>
    <row r="282" spans="1:14" x14ac:dyDescent="0.2">
      <c r="A282">
        <v>823</v>
      </c>
      <c r="B282">
        <v>1</v>
      </c>
      <c r="C282">
        <v>55678.568768466888</v>
      </c>
      <c r="D282">
        <v>281</v>
      </c>
      <c r="E282">
        <v>543.29290771484375</v>
      </c>
      <c r="F282">
        <f t="shared" si="5"/>
        <v>545.57937186104914</v>
      </c>
      <c r="G282">
        <f>Table1[[#This Row],[Smoothing]]-F281</f>
        <v>1.9787772042410552</v>
      </c>
      <c r="H282" t="b">
        <f>IF(Table1[[#This Row],[Change]]&lt;0,TRUE,FALSE)</f>
        <v>0</v>
      </c>
      <c r="I282" t="b">
        <f>Table1[[#This Row],[Increasing_Grade]]=H281</f>
        <v>1</v>
      </c>
      <c r="J282" t="b">
        <v>0</v>
      </c>
      <c r="L282" s="2">
        <f>Table1[[#This Row],[Change]]/528</f>
        <v>3.7476840989413922E-3</v>
      </c>
      <c r="M282">
        <v>-79.329694930000002</v>
      </c>
      <c r="N282">
        <v>36.090830769999997</v>
      </c>
    </row>
    <row r="283" spans="1:14" x14ac:dyDescent="0.2">
      <c r="A283">
        <v>979</v>
      </c>
      <c r="B283">
        <v>1</v>
      </c>
      <c r="C283">
        <v>55877.420799783707</v>
      </c>
      <c r="D283">
        <v>282</v>
      </c>
      <c r="E283">
        <v>548.1668701171875</v>
      </c>
      <c r="F283">
        <f t="shared" si="5"/>
        <v>548.89191545758933</v>
      </c>
      <c r="G283">
        <f>Table1[[#This Row],[Smoothing]]-F282</f>
        <v>3.3125435965401948</v>
      </c>
      <c r="H283" t="b">
        <f>IF(Table1[[#This Row],[Change]]&lt;0,TRUE,FALSE)</f>
        <v>0</v>
      </c>
      <c r="I283" t="b">
        <f>Table1[[#This Row],[Increasing_Grade]]=H282</f>
        <v>1</v>
      </c>
      <c r="J283" t="b">
        <v>0</v>
      </c>
      <c r="L283" s="2">
        <f>Table1[[#This Row],[Change]]/528</f>
        <v>6.2737568116291572E-3</v>
      </c>
      <c r="M283">
        <v>-79.327939700000002</v>
      </c>
      <c r="N283">
        <v>36.091098240000001</v>
      </c>
    </row>
    <row r="284" spans="1:14" x14ac:dyDescent="0.2">
      <c r="A284">
        <v>980</v>
      </c>
      <c r="B284">
        <v>1</v>
      </c>
      <c r="C284">
        <v>56076.272831100578</v>
      </c>
      <c r="D284">
        <v>283</v>
      </c>
      <c r="E284">
        <v>553.86407470703125</v>
      </c>
      <c r="F284">
        <f t="shared" si="5"/>
        <v>553.83796037946433</v>
      </c>
      <c r="G284">
        <f>Table1[[#This Row],[Smoothing]]-F283</f>
        <v>4.946044921875</v>
      </c>
      <c r="H284" t="b">
        <f>IF(Table1[[#This Row],[Change]]&lt;0,TRUE,FALSE)</f>
        <v>0</v>
      </c>
      <c r="I284" t="b">
        <f>Table1[[#This Row],[Increasing_Grade]]=H283</f>
        <v>1</v>
      </c>
      <c r="J284" t="b">
        <v>0</v>
      </c>
      <c r="L284" s="2">
        <f>Table1[[#This Row],[Change]]/528</f>
        <v>9.3675093217329541E-3</v>
      </c>
      <c r="M284">
        <v>-79.326312479999999</v>
      </c>
      <c r="N284">
        <v>36.091663609999998</v>
      </c>
    </row>
    <row r="285" spans="1:14" x14ac:dyDescent="0.2">
      <c r="A285">
        <v>981</v>
      </c>
      <c r="B285">
        <v>1</v>
      </c>
      <c r="C285">
        <v>56275.12486241552</v>
      </c>
      <c r="D285">
        <v>284</v>
      </c>
      <c r="E285">
        <v>557.1865234375</v>
      </c>
      <c r="F285">
        <f t="shared" si="5"/>
        <v>558.67798723493308</v>
      </c>
      <c r="G285">
        <f>Table1[[#This Row],[Smoothing]]-F284</f>
        <v>4.84002685546875</v>
      </c>
      <c r="H285" t="b">
        <f>IF(Table1[[#This Row],[Change]]&lt;0,TRUE,FALSE)</f>
        <v>0</v>
      </c>
      <c r="I285" t="b">
        <f>Table1[[#This Row],[Increasing_Grade]]=H284</f>
        <v>1</v>
      </c>
      <c r="J285" t="b">
        <v>0</v>
      </c>
      <c r="L285" s="2">
        <f>Table1[[#This Row],[Change]]/528</f>
        <v>9.166717529296875E-3</v>
      </c>
      <c r="M285">
        <v>-79.325009399999999</v>
      </c>
      <c r="N285">
        <v>36.092645079999997</v>
      </c>
    </row>
    <row r="286" spans="1:14" x14ac:dyDescent="0.2">
      <c r="A286">
        <v>982</v>
      </c>
      <c r="B286">
        <v>1</v>
      </c>
      <c r="C286">
        <v>56473.97689373164</v>
      </c>
      <c r="D286">
        <v>285</v>
      </c>
      <c r="E286">
        <v>564.22369384765625</v>
      </c>
      <c r="F286">
        <f t="shared" si="5"/>
        <v>563.40842110770086</v>
      </c>
      <c r="G286">
        <f>Table1[[#This Row],[Smoothing]]-F285</f>
        <v>4.7304338727677759</v>
      </c>
      <c r="H286" t="b">
        <f>IF(Table1[[#This Row],[Change]]&lt;0,TRUE,FALSE)</f>
        <v>0</v>
      </c>
      <c r="I286" t="b">
        <f>Table1[[#This Row],[Increasing_Grade]]=H285</f>
        <v>1</v>
      </c>
      <c r="J286" t="b">
        <v>0</v>
      </c>
      <c r="L286" s="2">
        <f>Table1[[#This Row],[Change]]/528</f>
        <v>8.9591550620601815E-3</v>
      </c>
      <c r="M286">
        <v>-79.323688450000006</v>
      </c>
      <c r="N286">
        <v>36.093607069999997</v>
      </c>
    </row>
    <row r="287" spans="1:14" x14ac:dyDescent="0.2">
      <c r="A287">
        <v>983</v>
      </c>
      <c r="B287">
        <v>1</v>
      </c>
      <c r="C287">
        <v>56672.828925047746</v>
      </c>
      <c r="D287">
        <v>286</v>
      </c>
      <c r="E287">
        <v>569.9952392578125</v>
      </c>
      <c r="F287">
        <f t="shared" si="5"/>
        <v>568.52982875279019</v>
      </c>
      <c r="G287">
        <f>Table1[[#This Row],[Smoothing]]-F286</f>
        <v>5.1214076450893344</v>
      </c>
      <c r="H287" t="b">
        <f>IF(Table1[[#This Row],[Change]]&lt;0,TRUE,FALSE)</f>
        <v>0</v>
      </c>
      <c r="I287" t="b">
        <f>Table1[[#This Row],[Increasing_Grade]]=H286</f>
        <v>1</v>
      </c>
      <c r="J287" t="b">
        <v>0</v>
      </c>
      <c r="L287" s="2">
        <f>Table1[[#This Row],[Change]]/528</f>
        <v>9.699635691457072E-3</v>
      </c>
      <c r="M287">
        <v>-79.322031210000006</v>
      </c>
      <c r="N287">
        <v>36.094115049999999</v>
      </c>
    </row>
    <row r="288" spans="1:14" x14ac:dyDescent="0.2">
      <c r="A288">
        <v>984</v>
      </c>
      <c r="B288">
        <v>1</v>
      </c>
      <c r="C288">
        <v>56871.680956363823</v>
      </c>
      <c r="D288">
        <v>287</v>
      </c>
      <c r="E288">
        <v>574.0166015625</v>
      </c>
      <c r="F288">
        <f t="shared" si="5"/>
        <v>573.40119280133933</v>
      </c>
      <c r="G288">
        <f>Table1[[#This Row],[Smoothing]]-F287</f>
        <v>4.8713640485491396</v>
      </c>
      <c r="H288" t="b">
        <f>IF(Table1[[#This Row],[Change]]&lt;0,TRUE,FALSE)</f>
        <v>0</v>
      </c>
      <c r="I288" t="b">
        <f>Table1[[#This Row],[Increasing_Grade]]=H287</f>
        <v>1</v>
      </c>
      <c r="J288" t="b">
        <v>0</v>
      </c>
      <c r="L288" s="2">
        <f>Table1[[#This Row],[Change]]/528</f>
        <v>9.2260682737673096E-3</v>
      </c>
      <c r="M288">
        <v>-79.320250079999994</v>
      </c>
      <c r="N288">
        <v>36.094086910000001</v>
      </c>
    </row>
    <row r="289" spans="1:14" x14ac:dyDescent="0.2">
      <c r="A289">
        <v>985</v>
      </c>
      <c r="B289">
        <v>1</v>
      </c>
      <c r="C289">
        <v>57070.532987679253</v>
      </c>
      <c r="D289">
        <v>288</v>
      </c>
      <c r="E289">
        <v>576.40594482421875</v>
      </c>
      <c r="F289">
        <f t="shared" si="5"/>
        <v>578.61241803850442</v>
      </c>
      <c r="G289">
        <f>Table1[[#This Row],[Smoothing]]-F288</f>
        <v>5.2112252371650811</v>
      </c>
      <c r="H289" t="b">
        <f>IF(Table1[[#This Row],[Change]]&lt;0,TRUE,FALSE)</f>
        <v>0</v>
      </c>
      <c r="I289" t="b">
        <f>Table1[[#This Row],[Increasing_Grade]]=H288</f>
        <v>1</v>
      </c>
      <c r="J289" t="b">
        <v>0</v>
      </c>
      <c r="L289" s="2">
        <f>Table1[[#This Row],[Change]]/528</f>
        <v>9.8697447673581074E-3</v>
      </c>
      <c r="M289">
        <v>-79.318500479999997</v>
      </c>
      <c r="N289">
        <v>36.09380239</v>
      </c>
    </row>
    <row r="290" spans="1:14" x14ac:dyDescent="0.2">
      <c r="A290">
        <v>986</v>
      </c>
      <c r="B290">
        <v>1</v>
      </c>
      <c r="C290">
        <v>57269.385018995912</v>
      </c>
      <c r="D290">
        <v>289</v>
      </c>
      <c r="E290">
        <v>584.0167236328125</v>
      </c>
      <c r="F290">
        <f t="shared" si="5"/>
        <v>583.50621686662942</v>
      </c>
      <c r="G290">
        <f>Table1[[#This Row],[Smoothing]]-F289</f>
        <v>4.893798828125</v>
      </c>
      <c r="H290" t="b">
        <f>IF(Table1[[#This Row],[Change]]&lt;0,TRUE,FALSE)</f>
        <v>0</v>
      </c>
      <c r="I290" t="b">
        <f>Table1[[#This Row],[Increasing_Grade]]=H289</f>
        <v>1</v>
      </c>
      <c r="J290" t="b">
        <v>0</v>
      </c>
      <c r="L290" s="2">
        <f>Table1[[#This Row],[Change]]/528</f>
        <v>9.2685583866003781E-3</v>
      </c>
      <c r="M290">
        <v>-79.316729260000002</v>
      </c>
      <c r="N290">
        <v>36.093624519999999</v>
      </c>
    </row>
    <row r="291" spans="1:14" x14ac:dyDescent="0.2">
      <c r="A291">
        <v>987</v>
      </c>
      <c r="B291">
        <v>1</v>
      </c>
      <c r="C291">
        <v>57468.237050312113</v>
      </c>
      <c r="D291">
        <v>290</v>
      </c>
      <c r="E291">
        <v>587.963623046875</v>
      </c>
      <c r="F291">
        <f t="shared" si="5"/>
        <v>588.35781424386164</v>
      </c>
      <c r="G291">
        <f>Table1[[#This Row],[Smoothing]]-F290</f>
        <v>4.8515973772322241</v>
      </c>
      <c r="H291" t="b">
        <f>IF(Table1[[#This Row],[Change]]&lt;0,TRUE,FALSE)</f>
        <v>0</v>
      </c>
      <c r="I291" t="b">
        <f>Table1[[#This Row],[Increasing_Grade]]=H290</f>
        <v>1</v>
      </c>
      <c r="J291" t="b">
        <v>0</v>
      </c>
      <c r="L291" s="2">
        <f>Table1[[#This Row],[Change]]/528</f>
        <v>9.1886313962731524E-3</v>
      </c>
      <c r="M291">
        <v>-79.314944269999998</v>
      </c>
      <c r="N291">
        <v>36.093592979999997</v>
      </c>
    </row>
    <row r="292" spans="1:14" x14ac:dyDescent="0.2">
      <c r="A292">
        <v>988</v>
      </c>
      <c r="B292">
        <v>1</v>
      </c>
      <c r="C292">
        <v>57667.089081627972</v>
      </c>
      <c r="D292">
        <v>291</v>
      </c>
      <c r="E292">
        <v>593.66510009765625</v>
      </c>
      <c r="F292">
        <f t="shared" si="5"/>
        <v>593.19225202287942</v>
      </c>
      <c r="G292">
        <f>Table1[[#This Row],[Smoothing]]-F291</f>
        <v>4.8344377790177759</v>
      </c>
      <c r="H292" t="b">
        <f>IF(Table1[[#This Row],[Change]]&lt;0,TRUE,FALSE)</f>
        <v>0</v>
      </c>
      <c r="I292" t="b">
        <f>Table1[[#This Row],[Increasing_Grade]]=H291</f>
        <v>1</v>
      </c>
      <c r="J292" t="b">
        <v>0</v>
      </c>
      <c r="L292" s="2">
        <f>Table1[[#This Row],[Change]]/528</f>
        <v>9.1561321572306356E-3</v>
      </c>
      <c r="M292">
        <v>-79.313166550000005</v>
      </c>
      <c r="N292">
        <v>36.093719710000002</v>
      </c>
    </row>
    <row r="293" spans="1:14" x14ac:dyDescent="0.2">
      <c r="A293">
        <v>989</v>
      </c>
      <c r="B293">
        <v>1</v>
      </c>
      <c r="C293">
        <v>57865.941112943037</v>
      </c>
      <c r="D293">
        <v>292</v>
      </c>
      <c r="E293">
        <v>598.48028564453125</v>
      </c>
      <c r="F293">
        <f t="shared" si="5"/>
        <v>598.57168143136164</v>
      </c>
      <c r="G293">
        <f>Table1[[#This Row],[Smoothing]]-F292</f>
        <v>5.3794294084822241</v>
      </c>
      <c r="H293" t="b">
        <f>IF(Table1[[#This Row],[Change]]&lt;0,TRUE,FALSE)</f>
        <v>0</v>
      </c>
      <c r="I293" t="b">
        <f>Table1[[#This Row],[Increasing_Grade]]=H292</f>
        <v>1</v>
      </c>
      <c r="J293" t="b">
        <v>0</v>
      </c>
      <c r="L293" s="2">
        <f>Table1[[#This Row],[Change]]/528</f>
        <v>1.0188313273640576E-2</v>
      </c>
      <c r="M293">
        <v>-79.311441860000002</v>
      </c>
      <c r="N293">
        <v>36.09407959</v>
      </c>
    </row>
    <row r="294" spans="1:14" x14ac:dyDescent="0.2">
      <c r="A294">
        <v>990</v>
      </c>
      <c r="B294">
        <v>1</v>
      </c>
      <c r="C294">
        <v>58064.793144259667</v>
      </c>
      <c r="D294">
        <v>293</v>
      </c>
      <c r="E294">
        <v>603.9564208984375</v>
      </c>
      <c r="F294">
        <f t="shared" si="5"/>
        <v>603.49758475167414</v>
      </c>
      <c r="G294">
        <f>Table1[[#This Row],[Smoothing]]-F293</f>
        <v>4.9259033203125</v>
      </c>
      <c r="H294" t="b">
        <f>IF(Table1[[#This Row],[Change]]&lt;0,TRUE,FALSE)</f>
        <v>0</v>
      </c>
      <c r="I294" t="b">
        <f>Table1[[#This Row],[Increasing_Grade]]=H293</f>
        <v>1</v>
      </c>
      <c r="J294" t="b">
        <v>0</v>
      </c>
      <c r="L294" s="2">
        <f>Table1[[#This Row],[Change]]/528</f>
        <v>9.3293623490767041E-3</v>
      </c>
      <c r="M294">
        <v>-79.309843950000001</v>
      </c>
      <c r="N294">
        <v>36.094717160000002</v>
      </c>
    </row>
    <row r="295" spans="1:14" x14ac:dyDescent="0.2">
      <c r="A295">
        <v>991</v>
      </c>
      <c r="B295">
        <v>1</v>
      </c>
      <c r="C295">
        <v>58263.645175574551</v>
      </c>
      <c r="D295">
        <v>294</v>
      </c>
      <c r="E295">
        <v>607.857666015625</v>
      </c>
      <c r="F295">
        <f t="shared" si="5"/>
        <v>608.27626255580356</v>
      </c>
      <c r="G295">
        <f>Table1[[#This Row],[Smoothing]]-F294</f>
        <v>4.7786778041294156</v>
      </c>
      <c r="H295" t="b">
        <f>IF(Table1[[#This Row],[Change]]&lt;0,TRUE,FALSE)</f>
        <v>0</v>
      </c>
      <c r="I295" t="b">
        <f>Table1[[#This Row],[Increasing_Grade]]=H294</f>
        <v>1</v>
      </c>
      <c r="J295" t="b">
        <v>0</v>
      </c>
      <c r="L295" s="2">
        <f>Table1[[#This Row],[Change]]/528</f>
        <v>9.0505261441844991E-3</v>
      </c>
      <c r="M295">
        <v>-79.308370859999997</v>
      </c>
      <c r="N295">
        <v>36.095532759999998</v>
      </c>
    </row>
    <row r="296" spans="1:14" x14ac:dyDescent="0.2">
      <c r="A296">
        <v>992</v>
      </c>
      <c r="B296">
        <v>1</v>
      </c>
      <c r="C296">
        <v>58462.497206891021</v>
      </c>
      <c r="D296">
        <v>295</v>
      </c>
      <c r="E296">
        <v>614.06195068359375</v>
      </c>
      <c r="F296">
        <f t="shared" si="5"/>
        <v>612.87960379464289</v>
      </c>
      <c r="G296">
        <f>Table1[[#This Row],[Smoothing]]-F295</f>
        <v>4.6033412388393344</v>
      </c>
      <c r="H296" t="b">
        <f>IF(Table1[[#This Row],[Change]]&lt;0,TRUE,FALSE)</f>
        <v>0</v>
      </c>
      <c r="I296" t="b">
        <f>Table1[[#This Row],[Increasing_Grade]]=H295</f>
        <v>1</v>
      </c>
      <c r="J296" t="b">
        <v>0</v>
      </c>
      <c r="L296" s="2">
        <f>Table1[[#This Row],[Change]]/528</f>
        <v>8.7184493159835879E-3</v>
      </c>
      <c r="M296">
        <v>-79.306881880000006</v>
      </c>
      <c r="N296">
        <v>36.096329709999999</v>
      </c>
    </row>
    <row r="297" spans="1:14" x14ac:dyDescent="0.2">
      <c r="A297">
        <v>993</v>
      </c>
      <c r="B297">
        <v>1</v>
      </c>
      <c r="C297">
        <v>58661.349238208</v>
      </c>
      <c r="D297">
        <v>296</v>
      </c>
      <c r="E297">
        <v>618.498046875</v>
      </c>
      <c r="F297">
        <f t="shared" si="5"/>
        <v>617.16050502232144</v>
      </c>
      <c r="G297">
        <f>Table1[[#This Row],[Smoothing]]-F296</f>
        <v>4.2809012276785552</v>
      </c>
      <c r="H297" t="b">
        <f>IF(Table1[[#This Row],[Change]]&lt;0,TRUE,FALSE)</f>
        <v>0</v>
      </c>
      <c r="I297" t="b">
        <f>Table1[[#This Row],[Increasing_Grade]]=H296</f>
        <v>1</v>
      </c>
      <c r="J297" t="b">
        <v>0</v>
      </c>
      <c r="L297" s="2">
        <f>Table1[[#This Row],[Change]]/528</f>
        <v>8.1077674766639306E-3</v>
      </c>
      <c r="M297">
        <v>-79.305347670000003</v>
      </c>
      <c r="N297">
        <v>36.097068640000003</v>
      </c>
    </row>
    <row r="298" spans="1:14" x14ac:dyDescent="0.2">
      <c r="A298">
        <v>994</v>
      </c>
      <c r="B298">
        <v>1</v>
      </c>
      <c r="C298">
        <v>58860.20126952367</v>
      </c>
      <c r="D298">
        <v>297</v>
      </c>
      <c r="E298">
        <v>621.41436767578125</v>
      </c>
      <c r="F298">
        <f t="shared" si="5"/>
        <v>621.89938790457586</v>
      </c>
      <c r="G298">
        <f>Table1[[#This Row],[Smoothing]]-F297</f>
        <v>4.7388828822544156</v>
      </c>
      <c r="H298" t="b">
        <f>IF(Table1[[#This Row],[Change]]&lt;0,TRUE,FALSE)</f>
        <v>0</v>
      </c>
      <c r="I298" t="b">
        <f>Table1[[#This Row],[Increasing_Grade]]=H297</f>
        <v>1</v>
      </c>
      <c r="J298" t="b">
        <v>0</v>
      </c>
      <c r="L298" s="2">
        <f>Table1[[#This Row],[Change]]/528</f>
        <v>8.975156973966697E-3</v>
      </c>
      <c r="M298">
        <v>-79.303708400000005</v>
      </c>
      <c r="N298">
        <v>36.097641039999999</v>
      </c>
    </row>
    <row r="299" spans="1:14" x14ac:dyDescent="0.2">
      <c r="A299">
        <v>995</v>
      </c>
      <c r="B299">
        <v>1</v>
      </c>
      <c r="C299">
        <v>59059.053300838998</v>
      </c>
      <c r="D299">
        <v>298</v>
      </c>
      <c r="E299">
        <v>625.88848876953125</v>
      </c>
      <c r="F299">
        <f t="shared" si="5"/>
        <v>625.95452880859375</v>
      </c>
      <c r="G299">
        <f>Table1[[#This Row],[Smoothing]]-F298</f>
        <v>4.0551409040178896</v>
      </c>
      <c r="H299" t="b">
        <f>IF(Table1[[#This Row],[Change]]&lt;0,TRUE,FALSE)</f>
        <v>0</v>
      </c>
      <c r="I299" t="b">
        <f>Table1[[#This Row],[Increasing_Grade]]=H298</f>
        <v>1</v>
      </c>
      <c r="J299" t="b">
        <v>0</v>
      </c>
      <c r="L299" s="2">
        <f>Table1[[#This Row],[Change]]/528</f>
        <v>7.6801911060944876E-3</v>
      </c>
      <c r="M299">
        <v>-79.302023840000004</v>
      </c>
      <c r="N299">
        <v>36.098120059999999</v>
      </c>
    </row>
    <row r="300" spans="1:14" x14ac:dyDescent="0.2">
      <c r="A300">
        <v>996</v>
      </c>
      <c r="B300">
        <v>1</v>
      </c>
      <c r="C300">
        <v>59257.905332155133</v>
      </c>
      <c r="D300">
        <v>299</v>
      </c>
      <c r="E300">
        <v>628.44659423828125</v>
      </c>
      <c r="F300">
        <f t="shared" si="5"/>
        <v>630.31188092912942</v>
      </c>
      <c r="G300">
        <f>Table1[[#This Row],[Smoothing]]-F299</f>
        <v>4.3573521205356656</v>
      </c>
      <c r="H300" t="b">
        <f>IF(Table1[[#This Row],[Change]]&lt;0,TRUE,FALSE)</f>
        <v>0</v>
      </c>
      <c r="I300" t="b">
        <f>Table1[[#This Row],[Increasing_Grade]]=H299</f>
        <v>1</v>
      </c>
      <c r="J300" t="b">
        <v>0</v>
      </c>
      <c r="L300" s="2">
        <f>Table1[[#This Row],[Change]]/528</f>
        <v>8.252560834347852E-3</v>
      </c>
      <c r="M300">
        <v>-79.300291920000006</v>
      </c>
      <c r="N300">
        <v>36.098470919999997</v>
      </c>
    </row>
    <row r="301" spans="1:14" x14ac:dyDescent="0.2">
      <c r="A301">
        <v>997</v>
      </c>
      <c r="B301">
        <v>1</v>
      </c>
      <c r="C301">
        <v>59456.757363471806</v>
      </c>
      <c r="D301">
        <v>300</v>
      </c>
      <c r="E301">
        <v>637.12860107421875</v>
      </c>
      <c r="F301">
        <f t="shared" si="5"/>
        <v>634.46412004743308</v>
      </c>
      <c r="G301">
        <f>Table1[[#This Row],[Smoothing]]-F300</f>
        <v>4.1522391183036689</v>
      </c>
      <c r="H301" t="b">
        <f>IF(Table1[[#This Row],[Change]]&lt;0,TRUE,FALSE)</f>
        <v>0</v>
      </c>
      <c r="I301" t="b">
        <f>Table1[[#This Row],[Increasing_Grade]]=H300</f>
        <v>1</v>
      </c>
      <c r="J301" t="b">
        <v>0</v>
      </c>
      <c r="L301" s="2">
        <f>Table1[[#This Row],[Change]]/528</f>
        <v>7.8640892392114938E-3</v>
      </c>
      <c r="M301">
        <v>-79.298528349999998</v>
      </c>
      <c r="N301">
        <v>36.098692829999997</v>
      </c>
    </row>
    <row r="302" spans="1:14" x14ac:dyDescent="0.2">
      <c r="A302">
        <v>998</v>
      </c>
      <c r="B302">
        <v>1</v>
      </c>
      <c r="C302">
        <v>59655.609394787272</v>
      </c>
      <c r="D302">
        <v>301</v>
      </c>
      <c r="E302">
        <v>636.24365234375</v>
      </c>
      <c r="F302">
        <f t="shared" si="5"/>
        <v>639.24323381696433</v>
      </c>
      <c r="G302">
        <f>Table1[[#This Row],[Smoothing]]-F301</f>
        <v>4.77911376953125</v>
      </c>
      <c r="H302" t="b">
        <f>IF(Table1[[#This Row],[Change]]&lt;0,TRUE,FALSE)</f>
        <v>0</v>
      </c>
      <c r="I302" t="b">
        <f>Table1[[#This Row],[Increasing_Grade]]=H301</f>
        <v>1</v>
      </c>
      <c r="J302" t="b">
        <v>0</v>
      </c>
      <c r="L302" s="2">
        <f>Table1[[#This Row],[Change]]/528</f>
        <v>9.0513518362334289E-3</v>
      </c>
      <c r="M302">
        <v>-79.296745720000004</v>
      </c>
      <c r="N302">
        <v>36.098734360000002</v>
      </c>
    </row>
    <row r="303" spans="1:14" x14ac:dyDescent="0.2">
      <c r="A303">
        <v>999</v>
      </c>
      <c r="B303">
        <v>1</v>
      </c>
      <c r="C303">
        <v>59854.461426102338</v>
      </c>
      <c r="D303">
        <v>302</v>
      </c>
      <c r="E303">
        <v>644.56341552734375</v>
      </c>
      <c r="F303">
        <f t="shared" si="5"/>
        <v>643.98703438895086</v>
      </c>
      <c r="G303">
        <f>Table1[[#This Row],[Smoothing]]-F302</f>
        <v>4.7438005719865259</v>
      </c>
      <c r="H303" t="b">
        <f>IF(Table1[[#This Row],[Change]]&lt;0,TRUE,FALSE)</f>
        <v>0</v>
      </c>
      <c r="I303" t="b">
        <f>Table1[[#This Row],[Increasing_Grade]]=H302</f>
        <v>1</v>
      </c>
      <c r="J303" t="b">
        <v>0</v>
      </c>
      <c r="L303" s="2">
        <f>Table1[[#This Row],[Change]]/528</f>
        <v>8.9844707802775106E-3</v>
      </c>
      <c r="M303">
        <v>-79.294959689999999</v>
      </c>
      <c r="N303">
        <v>36.098713490000002</v>
      </c>
    </row>
    <row r="304" spans="1:14" x14ac:dyDescent="0.2">
      <c r="A304">
        <v>1000</v>
      </c>
      <c r="B304">
        <v>1</v>
      </c>
      <c r="C304">
        <v>60053.313457419128</v>
      </c>
      <c r="D304">
        <v>303</v>
      </c>
      <c r="E304">
        <v>647.563720703125</v>
      </c>
      <c r="F304">
        <f t="shared" si="5"/>
        <v>648.94607979910711</v>
      </c>
      <c r="G304">
        <f>Table1[[#This Row],[Smoothing]]-F303</f>
        <v>4.95904541015625</v>
      </c>
      <c r="H304" t="b">
        <f>IF(Table1[[#This Row],[Change]]&lt;0,TRUE,FALSE)</f>
        <v>0</v>
      </c>
      <c r="I304" t="b">
        <f>Table1[[#This Row],[Increasing_Grade]]=H303</f>
        <v>1</v>
      </c>
      <c r="J304" t="b">
        <v>0</v>
      </c>
      <c r="L304" s="2">
        <f>Table1[[#This Row],[Change]]/528</f>
        <v>9.392131458629261E-3</v>
      </c>
      <c r="M304">
        <v>-79.293174239999999</v>
      </c>
      <c r="N304">
        <v>36.09866847</v>
      </c>
    </row>
    <row r="305" spans="1:14" x14ac:dyDescent="0.2">
      <c r="A305">
        <v>1001</v>
      </c>
      <c r="B305">
        <v>1</v>
      </c>
      <c r="C305">
        <v>60252.165488734077</v>
      </c>
      <c r="D305">
        <v>304</v>
      </c>
      <c r="E305">
        <v>654.8681640625</v>
      </c>
      <c r="F305">
        <f t="shared" si="5"/>
        <v>653.37434605189731</v>
      </c>
      <c r="G305">
        <f>Table1[[#This Row],[Smoothing]]-F304</f>
        <v>4.4282662527901948</v>
      </c>
      <c r="H305" t="b">
        <f>IF(Table1[[#This Row],[Change]]&lt;0,TRUE,FALSE)</f>
        <v>0</v>
      </c>
      <c r="I305" t="b">
        <f>Table1[[#This Row],[Increasing_Grade]]=H304</f>
        <v>1</v>
      </c>
      <c r="J305" t="b">
        <v>0</v>
      </c>
      <c r="L305" s="2">
        <f>Table1[[#This Row],[Change]]/528</f>
        <v>8.3868679030117323E-3</v>
      </c>
      <c r="M305">
        <v>-79.291390230000005</v>
      </c>
      <c r="N305">
        <v>36.098597040000001</v>
      </c>
    </row>
    <row r="306" spans="1:14" x14ac:dyDescent="0.2">
      <c r="A306">
        <v>1002</v>
      </c>
      <c r="B306">
        <v>1</v>
      </c>
      <c r="C306">
        <v>60451.017520050838</v>
      </c>
      <c r="D306">
        <v>305</v>
      </c>
      <c r="E306">
        <v>659.0950927734375</v>
      </c>
      <c r="F306">
        <f t="shared" si="5"/>
        <v>658.60698590959817</v>
      </c>
      <c r="G306">
        <f>Table1[[#This Row],[Smoothing]]-F305</f>
        <v>5.2326398577008604</v>
      </c>
      <c r="H306" t="b">
        <f>IF(Table1[[#This Row],[Change]]&lt;0,TRUE,FALSE)</f>
        <v>0</v>
      </c>
      <c r="I306" t="b">
        <f>Table1[[#This Row],[Increasing_Grade]]=H305</f>
        <v>1</v>
      </c>
      <c r="J306" t="b">
        <v>0</v>
      </c>
      <c r="L306" s="2">
        <f>Table1[[#This Row],[Change]]/528</f>
        <v>9.9103027607970844E-3</v>
      </c>
      <c r="M306">
        <v>-79.289606789999993</v>
      </c>
      <c r="N306">
        <v>36.098515169999999</v>
      </c>
    </row>
    <row r="307" spans="1:14" x14ac:dyDescent="0.2">
      <c r="A307">
        <v>1003</v>
      </c>
      <c r="B307">
        <v>1</v>
      </c>
      <c r="C307">
        <v>60649.869551365948</v>
      </c>
      <c r="D307">
        <v>306</v>
      </c>
      <c r="E307">
        <v>663.159912109375</v>
      </c>
      <c r="F307">
        <f t="shared" si="5"/>
        <v>663.20989118303567</v>
      </c>
      <c r="G307">
        <f>Table1[[#This Row],[Smoothing]]-F306</f>
        <v>4.6029052734375</v>
      </c>
      <c r="H307" t="b">
        <f>IF(Table1[[#This Row],[Change]]&lt;0,TRUE,FALSE)</f>
        <v>0</v>
      </c>
      <c r="I307" t="b">
        <f>Table1[[#This Row],[Increasing_Grade]]=H306</f>
        <v>1</v>
      </c>
      <c r="J307" t="b">
        <v>0</v>
      </c>
      <c r="L307" s="2">
        <f>Table1[[#This Row],[Change]]/528</f>
        <v>8.7176236239346599E-3</v>
      </c>
      <c r="M307">
        <v>-79.287823349999996</v>
      </c>
      <c r="N307">
        <v>36.098433290000003</v>
      </c>
    </row>
    <row r="308" spans="1:14" x14ac:dyDescent="0.2">
      <c r="A308">
        <v>1004</v>
      </c>
      <c r="B308">
        <v>1</v>
      </c>
      <c r="C308">
        <v>60848.721582682978</v>
      </c>
      <c r="D308">
        <v>307</v>
      </c>
      <c r="E308">
        <v>668.12646484375</v>
      </c>
      <c r="F308">
        <f t="shared" si="5"/>
        <v>667.38248988560269</v>
      </c>
      <c r="G308">
        <f>Table1[[#This Row],[Smoothing]]-F307</f>
        <v>4.1725987025670292</v>
      </c>
      <c r="H308" t="b">
        <f>IF(Table1[[#This Row],[Change]]&lt;0,TRUE,FALSE)</f>
        <v>0</v>
      </c>
      <c r="I308" t="b">
        <f>Table1[[#This Row],[Increasing_Grade]]=H307</f>
        <v>1</v>
      </c>
      <c r="J308" t="b">
        <v>0</v>
      </c>
      <c r="L308" s="2">
        <f>Table1[[#This Row],[Change]]/528</f>
        <v>7.9026490578921003E-3</v>
      </c>
      <c r="M308">
        <v>-79.28603991</v>
      </c>
      <c r="N308">
        <v>36.098351409999999</v>
      </c>
    </row>
    <row r="309" spans="1:14" x14ac:dyDescent="0.2">
      <c r="A309">
        <v>1005</v>
      </c>
      <c r="B309">
        <v>1</v>
      </c>
      <c r="C309">
        <v>61047.573613998131</v>
      </c>
      <c r="D309">
        <v>308</v>
      </c>
      <c r="E309">
        <v>672.87213134765625</v>
      </c>
      <c r="F309">
        <f t="shared" si="5"/>
        <v>670.04024832589289</v>
      </c>
      <c r="G309">
        <f>Table1[[#This Row],[Smoothing]]-F308</f>
        <v>2.6577584402901948</v>
      </c>
      <c r="H309" t="b">
        <f>IF(Table1[[#This Row],[Change]]&lt;0,TRUE,FALSE)</f>
        <v>0</v>
      </c>
      <c r="I309" t="b">
        <f>Table1[[#This Row],[Increasing_Grade]]=H308</f>
        <v>1</v>
      </c>
      <c r="J309" t="b">
        <v>0</v>
      </c>
      <c r="L309" s="2">
        <f>Table1[[#This Row],[Change]]/528</f>
        <v>5.0336334096405203E-3</v>
      </c>
      <c r="M309">
        <v>-79.284256470000003</v>
      </c>
      <c r="N309">
        <v>36.098269530000003</v>
      </c>
    </row>
    <row r="310" spans="1:14" x14ac:dyDescent="0.2">
      <c r="A310">
        <v>1006</v>
      </c>
      <c r="B310">
        <v>1</v>
      </c>
      <c r="C310">
        <v>61246.425645315103</v>
      </c>
      <c r="D310">
        <v>309</v>
      </c>
      <c r="E310">
        <v>676.78375244140625</v>
      </c>
      <c r="F310">
        <f t="shared" si="5"/>
        <v>671.39855085100442</v>
      </c>
      <c r="G310">
        <f>Table1[[#This Row],[Smoothing]]-F309</f>
        <v>1.3583025251115259</v>
      </c>
      <c r="H310" t="b">
        <f>IF(Table1[[#This Row],[Change]]&lt;0,TRUE,FALSE)</f>
        <v>0</v>
      </c>
      <c r="I310" t="b">
        <f>Table1[[#This Row],[Increasing_Grade]]=H309</f>
        <v>1</v>
      </c>
      <c r="J310" t="b">
        <v>0</v>
      </c>
      <c r="L310" s="2">
        <f>Table1[[#This Row],[Change]]/528</f>
        <v>2.572542661196072E-3</v>
      </c>
      <c r="M310">
        <v>-79.282473019999998</v>
      </c>
      <c r="N310">
        <v>36.09818765</v>
      </c>
    </row>
    <row r="311" spans="1:14" x14ac:dyDescent="0.2">
      <c r="A311">
        <v>1007</v>
      </c>
      <c r="B311">
        <v>1</v>
      </c>
      <c r="C311">
        <v>61445.277676630467</v>
      </c>
      <c r="D311">
        <v>310</v>
      </c>
      <c r="E311">
        <v>676.77191162109375</v>
      </c>
      <c r="F311">
        <f t="shared" si="5"/>
        <v>672.66346958705356</v>
      </c>
      <c r="G311">
        <f>Table1[[#This Row],[Smoothing]]-F310</f>
        <v>1.2649187360491396</v>
      </c>
      <c r="H311" t="b">
        <f>IF(Table1[[#This Row],[Change]]&lt;0,TRUE,FALSE)</f>
        <v>0</v>
      </c>
      <c r="I311" t="b">
        <f>Table1[[#This Row],[Increasing_Grade]]=H310</f>
        <v>1</v>
      </c>
      <c r="J311" t="b">
        <v>0</v>
      </c>
      <c r="L311" s="2">
        <f>Table1[[#This Row],[Change]]/528</f>
        <v>2.3956794243354916E-3</v>
      </c>
      <c r="M311">
        <v>-79.280690640000003</v>
      </c>
      <c r="N311">
        <v>36.098091889999999</v>
      </c>
    </row>
    <row r="312" spans="1:14" x14ac:dyDescent="0.2">
      <c r="A312">
        <v>1008</v>
      </c>
      <c r="B312">
        <v>1</v>
      </c>
      <c r="C312">
        <v>61644.129707946689</v>
      </c>
      <c r="D312">
        <v>311</v>
      </c>
      <c r="E312">
        <v>673.47247314453125</v>
      </c>
      <c r="F312">
        <f t="shared" si="5"/>
        <v>672.98549107142856</v>
      </c>
      <c r="G312">
        <f>Table1[[#This Row],[Smoothing]]-F311</f>
        <v>0.322021484375</v>
      </c>
      <c r="H312" t="b">
        <f>IF(Table1[[#This Row],[Change]]&lt;0,TRUE,FALSE)</f>
        <v>0</v>
      </c>
      <c r="I312" t="b">
        <f>Table1[[#This Row],[Increasing_Grade]]=H311</f>
        <v>1</v>
      </c>
      <c r="J312" t="b">
        <v>0</v>
      </c>
      <c r="L312" s="2">
        <f>Table1[[#This Row],[Change]]/528</f>
        <v>6.098891749526515E-4</v>
      </c>
      <c r="M312">
        <v>-79.278908270000002</v>
      </c>
      <c r="N312">
        <v>36.097995949999998</v>
      </c>
    </row>
    <row r="313" spans="1:14" x14ac:dyDescent="0.2">
      <c r="A313">
        <v>1009</v>
      </c>
      <c r="B313">
        <v>1</v>
      </c>
      <c r="C313">
        <v>61842.981739262461</v>
      </c>
      <c r="D313">
        <v>312</v>
      </c>
      <c r="E313">
        <v>668.60321044921875</v>
      </c>
      <c r="F313">
        <f t="shared" si="5"/>
        <v>672.94322858537942</v>
      </c>
      <c r="G313">
        <f>Table1[[#This Row],[Smoothing]]-F312</f>
        <v>-4.2262486049139625E-2</v>
      </c>
      <c r="H313" t="b">
        <f>IF(Table1[[#This Row],[Change]]&lt;0,TRUE,FALSE)</f>
        <v>1</v>
      </c>
      <c r="I313" t="b">
        <f>Table1[[#This Row],[Increasing_Grade]]=H312</f>
        <v>0</v>
      </c>
      <c r="J313">
        <v>672.94322858537942</v>
      </c>
      <c r="L313" s="2">
        <f>Table1[[#This Row],[Change]]/528</f>
        <v>-8.0042587214279592E-5</v>
      </c>
      <c r="M313">
        <v>-79.277127669999999</v>
      </c>
      <c r="N313">
        <v>36.097881530000002</v>
      </c>
    </row>
    <row r="314" spans="1:14" x14ac:dyDescent="0.2">
      <c r="A314">
        <v>1010</v>
      </c>
      <c r="B314">
        <v>1</v>
      </c>
      <c r="C314">
        <v>62041.833770578683</v>
      </c>
      <c r="D314">
        <v>313</v>
      </c>
      <c r="E314">
        <v>672.01434326171875</v>
      </c>
      <c r="F314">
        <f t="shared" si="5"/>
        <v>672.93020193917414</v>
      </c>
      <c r="G314">
        <f>Table1[[#This Row],[Smoothing]]-F313</f>
        <v>-1.3026646205275938E-2</v>
      </c>
      <c r="H314" t="b">
        <f>IF(Table1[[#This Row],[Change]]&lt;0,TRUE,FALSE)</f>
        <v>1</v>
      </c>
      <c r="I314" t="b">
        <f>Table1[[#This Row],[Increasing_Grade]]=H313</f>
        <v>1</v>
      </c>
      <c r="J314" t="b">
        <v>0</v>
      </c>
      <c r="L314" s="2">
        <f>Table1[[#This Row],[Change]]/528</f>
        <v>-2.4671678419083214E-5</v>
      </c>
      <c r="M314">
        <v>-79.275348190000003</v>
      </c>
      <c r="N314">
        <v>36.097755360000001</v>
      </c>
    </row>
    <row r="315" spans="1:14" x14ac:dyDescent="0.2">
      <c r="A315">
        <v>1011</v>
      </c>
      <c r="B315">
        <v>1</v>
      </c>
      <c r="C315">
        <v>62240.685801894128</v>
      </c>
      <c r="D315">
        <v>314</v>
      </c>
      <c r="E315">
        <v>670.380615234375</v>
      </c>
      <c r="F315">
        <f t="shared" si="5"/>
        <v>673.16670445033481</v>
      </c>
      <c r="G315">
        <f>Table1[[#This Row],[Smoothing]]-F314</f>
        <v>0.23650251116066556</v>
      </c>
      <c r="H315" t="b">
        <f>IF(Table1[[#This Row],[Change]]&lt;0,TRUE,FALSE)</f>
        <v>0</v>
      </c>
      <c r="I315" t="b">
        <f>Table1[[#This Row],[Increasing_Grade]]=H314</f>
        <v>0</v>
      </c>
      <c r="J315">
        <v>673.16670445033481</v>
      </c>
      <c r="L315" s="2">
        <f>Table1[[#This Row],[Change]]/528</f>
        <v>4.4792142265277568E-4</v>
      </c>
      <c r="M315">
        <v>-79.273583400000007</v>
      </c>
      <c r="N315">
        <v>36.097535350000001</v>
      </c>
    </row>
    <row r="316" spans="1:14" x14ac:dyDescent="0.2">
      <c r="A316">
        <v>1012</v>
      </c>
      <c r="B316">
        <v>1</v>
      </c>
      <c r="C316">
        <v>62439.537833210292</v>
      </c>
      <c r="D316">
        <v>315</v>
      </c>
      <c r="E316">
        <v>672.5762939453125</v>
      </c>
      <c r="F316">
        <f t="shared" si="5"/>
        <v>673.75370570591519</v>
      </c>
      <c r="G316">
        <f>Table1[[#This Row],[Smoothing]]-F315</f>
        <v>0.58700125558038962</v>
      </c>
      <c r="H316" t="b">
        <f>IF(Table1[[#This Row],[Change]]&lt;0,TRUE,FALSE)</f>
        <v>0</v>
      </c>
      <c r="I316" t="b">
        <f>Table1[[#This Row],[Increasing_Grade]]=H315</f>
        <v>1</v>
      </c>
      <c r="J316" t="b">
        <v>0</v>
      </c>
      <c r="L316" s="2">
        <f>Table1[[#This Row],[Change]]/528</f>
        <v>1.1117448022355864E-3</v>
      </c>
      <c r="M316">
        <v>-79.271862940000005</v>
      </c>
      <c r="N316">
        <v>36.097149450000003</v>
      </c>
    </row>
    <row r="317" spans="1:14" x14ac:dyDescent="0.2">
      <c r="A317">
        <v>1013</v>
      </c>
      <c r="B317">
        <v>1</v>
      </c>
      <c r="C317">
        <v>62638.38986452682</v>
      </c>
      <c r="D317">
        <v>316</v>
      </c>
      <c r="E317">
        <v>676.69256591796875</v>
      </c>
      <c r="F317">
        <f t="shared" si="5"/>
        <v>674.70660400390625</v>
      </c>
      <c r="G317">
        <f>Table1[[#This Row],[Smoothing]]-F316</f>
        <v>0.95289829799105519</v>
      </c>
      <c r="H317" t="b">
        <f>IF(Table1[[#This Row],[Change]]&lt;0,TRUE,FALSE)</f>
        <v>0</v>
      </c>
      <c r="I317" t="b">
        <f>Table1[[#This Row],[Increasing_Grade]]=H316</f>
        <v>1</v>
      </c>
      <c r="J317" t="b">
        <v>0</v>
      </c>
      <c r="L317" s="2">
        <f>Table1[[#This Row],[Change]]/528</f>
        <v>1.804731624983059E-3</v>
      </c>
      <c r="M317">
        <v>-79.270158719999998</v>
      </c>
      <c r="N317">
        <v>36.096717200000001</v>
      </c>
    </row>
    <row r="318" spans="1:14" x14ac:dyDescent="0.2">
      <c r="A318">
        <v>1014</v>
      </c>
      <c r="B318">
        <v>1</v>
      </c>
      <c r="C318">
        <v>62837.241895843174</v>
      </c>
      <c r="D318">
        <v>317</v>
      </c>
      <c r="E318">
        <v>678.42742919921875</v>
      </c>
      <c r="F318">
        <f t="shared" si="5"/>
        <v>675.35711669921875</v>
      </c>
      <c r="G318">
        <f>Table1[[#This Row],[Smoothing]]-F317</f>
        <v>0.6505126953125</v>
      </c>
      <c r="H318" t="b">
        <f>IF(Table1[[#This Row],[Change]]&lt;0,TRUE,FALSE)</f>
        <v>0</v>
      </c>
      <c r="I318" t="b">
        <f>Table1[[#This Row],[Increasing_Grade]]=H317</f>
        <v>1</v>
      </c>
      <c r="J318" t="b">
        <v>0</v>
      </c>
      <c r="L318" s="2">
        <f>Table1[[#This Row],[Change]]/528</f>
        <v>1.232031619910038E-3</v>
      </c>
      <c r="M318">
        <v>-79.268467970000003</v>
      </c>
      <c r="N318">
        <v>36.096251610000003</v>
      </c>
    </row>
    <row r="319" spans="1:14" x14ac:dyDescent="0.2">
      <c r="A319">
        <v>1015</v>
      </c>
      <c r="B319">
        <v>1</v>
      </c>
      <c r="C319">
        <v>63036.093927157432</v>
      </c>
      <c r="D319">
        <v>318</v>
      </c>
      <c r="E319">
        <v>677.58148193359375</v>
      </c>
      <c r="F319">
        <f t="shared" si="5"/>
        <v>677.00880650111606</v>
      </c>
      <c r="G319">
        <f>Table1[[#This Row],[Smoothing]]-F318</f>
        <v>1.6516898018973052</v>
      </c>
      <c r="H319" t="b">
        <f>IF(Table1[[#This Row],[Change]]&lt;0,TRUE,FALSE)</f>
        <v>0</v>
      </c>
      <c r="I319" t="b">
        <f>Table1[[#This Row],[Increasing_Grade]]=H318</f>
        <v>1</v>
      </c>
      <c r="J319" t="b">
        <v>0</v>
      </c>
      <c r="L319" s="2">
        <f>Table1[[#This Row],[Change]]/528</f>
        <v>3.1282003823812597E-3</v>
      </c>
      <c r="M319">
        <v>-79.26677995</v>
      </c>
      <c r="N319">
        <v>36.095779389999997</v>
      </c>
    </row>
    <row r="320" spans="1:14" x14ac:dyDescent="0.2">
      <c r="A320">
        <v>1016</v>
      </c>
      <c r="B320">
        <v>1</v>
      </c>
      <c r="C320">
        <v>63234.945958475037</v>
      </c>
      <c r="D320">
        <v>319</v>
      </c>
      <c r="E320">
        <v>675.27349853515625</v>
      </c>
      <c r="F320">
        <f t="shared" si="5"/>
        <v>678.80644008091519</v>
      </c>
      <c r="G320">
        <f>Table1[[#This Row],[Smoothing]]-F319</f>
        <v>1.7976335797991396</v>
      </c>
      <c r="H320" t="b">
        <f>IF(Table1[[#This Row],[Change]]&lt;0,TRUE,FALSE)</f>
        <v>0</v>
      </c>
      <c r="I320" t="b">
        <f>Table1[[#This Row],[Increasing_Grade]]=H319</f>
        <v>1</v>
      </c>
      <c r="J320" t="b">
        <v>0</v>
      </c>
      <c r="L320" s="2">
        <f>Table1[[#This Row],[Change]]/528</f>
        <v>3.4046090526498856E-3</v>
      </c>
      <c r="M320">
        <v>-79.265085200000001</v>
      </c>
      <c r="N320">
        <v>36.095323809999996</v>
      </c>
    </row>
    <row r="321" spans="1:14" x14ac:dyDescent="0.2">
      <c r="A321">
        <v>1017</v>
      </c>
      <c r="B321">
        <v>1</v>
      </c>
      <c r="C321">
        <v>63433.797989790372</v>
      </c>
      <c r="D321">
        <v>320</v>
      </c>
      <c r="E321">
        <v>676.56793212890625</v>
      </c>
      <c r="F321">
        <f t="shared" si="5"/>
        <v>680.17669677734375</v>
      </c>
      <c r="G321">
        <f>Table1[[#This Row],[Smoothing]]-F320</f>
        <v>1.3702566964285552</v>
      </c>
      <c r="H321" t="b">
        <f>IF(Table1[[#This Row],[Change]]&lt;0,TRUE,FALSE)</f>
        <v>0</v>
      </c>
      <c r="I321" t="b">
        <f>Table1[[#This Row],[Increasing_Grade]]=H320</f>
        <v>1</v>
      </c>
      <c r="J321" t="b">
        <v>0</v>
      </c>
      <c r="L321" s="2">
        <f>Table1[[#This Row],[Change]]/528</f>
        <v>2.5951831371752937E-3</v>
      </c>
      <c r="M321">
        <v>-79.263391960000007</v>
      </c>
      <c r="N321">
        <v>36.094865499999997</v>
      </c>
    </row>
    <row r="322" spans="1:14" x14ac:dyDescent="0.2">
      <c r="A322">
        <v>1018</v>
      </c>
      <c r="B322">
        <v>1</v>
      </c>
      <c r="C322">
        <v>63632.650021105786</v>
      </c>
      <c r="D322">
        <v>321</v>
      </c>
      <c r="E322">
        <v>681.94244384765625</v>
      </c>
      <c r="F322">
        <f t="shared" si="5"/>
        <v>681.80463518415183</v>
      </c>
      <c r="G322">
        <f>Table1[[#This Row],[Smoothing]]-F321</f>
        <v>1.6279384068080844</v>
      </c>
      <c r="H322" t="b">
        <f>IF(Table1[[#This Row],[Change]]&lt;0,TRUE,FALSE)</f>
        <v>0</v>
      </c>
      <c r="I322" t="b">
        <f>Table1[[#This Row],[Increasing_Grade]]=H321</f>
        <v>1</v>
      </c>
      <c r="J322" t="b">
        <v>0</v>
      </c>
      <c r="L322" s="2">
        <f>Table1[[#This Row],[Change]]/528</f>
        <v>3.0832166795607659E-3</v>
      </c>
      <c r="M322">
        <v>-79.261712470000006</v>
      </c>
      <c r="N322">
        <v>36.094376959999998</v>
      </c>
    </row>
    <row r="323" spans="1:14" x14ac:dyDescent="0.2">
      <c r="A323">
        <v>1019</v>
      </c>
      <c r="B323">
        <v>1</v>
      </c>
      <c r="C323">
        <v>63831.502052422977</v>
      </c>
      <c r="D323">
        <v>322</v>
      </c>
      <c r="E323">
        <v>685.15972900390625</v>
      </c>
      <c r="F323">
        <f t="shared" si="5"/>
        <v>683.93877301897317</v>
      </c>
      <c r="G323">
        <f>Table1[[#This Row],[Smoothing]]-F322</f>
        <v>2.1341378348213311</v>
      </c>
      <c r="H323" t="b">
        <f>IF(Table1[[#This Row],[Change]]&lt;0,TRUE,FALSE)</f>
        <v>0</v>
      </c>
      <c r="I323" t="b">
        <f>Table1[[#This Row],[Increasing_Grade]]=H322</f>
        <v>1</v>
      </c>
      <c r="J323" t="b">
        <v>0</v>
      </c>
      <c r="L323" s="2">
        <f>Table1[[#This Row],[Change]]/528</f>
        <v>4.0419277174646422E-3</v>
      </c>
      <c r="M323">
        <v>-79.2599783</v>
      </c>
      <c r="N323">
        <v>36.094031569999999</v>
      </c>
    </row>
    <row r="324" spans="1:14" x14ac:dyDescent="0.2">
      <c r="A324">
        <v>1020</v>
      </c>
      <c r="B324">
        <v>1</v>
      </c>
      <c r="C324">
        <v>64030.354083738297</v>
      </c>
      <c r="D324">
        <v>323</v>
      </c>
      <c r="E324">
        <v>686.28436279296875</v>
      </c>
      <c r="F324">
        <f t="shared" si="5"/>
        <v>686.499755859375</v>
      </c>
      <c r="G324">
        <f>Table1[[#This Row],[Smoothing]]-F323</f>
        <v>2.5609828404018344</v>
      </c>
      <c r="H324" t="b">
        <f>IF(Table1[[#This Row],[Change]]&lt;0,TRUE,FALSE)</f>
        <v>0</v>
      </c>
      <c r="I324" t="b">
        <f>Table1[[#This Row],[Increasing_Grade]]=H323</f>
        <v>1</v>
      </c>
      <c r="J324" t="b">
        <v>0</v>
      </c>
      <c r="L324" s="2">
        <f>Table1[[#This Row],[Change]]/528</f>
        <v>4.8503462886398379E-3</v>
      </c>
      <c r="M324">
        <v>-79.258222579999995</v>
      </c>
      <c r="N324">
        <v>36.093765769999997</v>
      </c>
    </row>
    <row r="325" spans="1:14" x14ac:dyDescent="0.2">
      <c r="A325">
        <v>1021</v>
      </c>
      <c r="B325">
        <v>1</v>
      </c>
      <c r="C325">
        <v>64229.206115053428</v>
      </c>
      <c r="D325">
        <v>324</v>
      </c>
      <c r="E325">
        <v>689.822998046875</v>
      </c>
      <c r="F325">
        <f t="shared" si="5"/>
        <v>688.90350341796875</v>
      </c>
      <c r="G325">
        <f>Table1[[#This Row],[Smoothing]]-F324</f>
        <v>2.40374755859375</v>
      </c>
      <c r="H325" t="b">
        <f>IF(Table1[[#This Row],[Change]]&lt;0,TRUE,FALSE)</f>
        <v>0</v>
      </c>
      <c r="I325" t="b">
        <f>Table1[[#This Row],[Increasing_Grade]]=H324</f>
        <v>1</v>
      </c>
      <c r="J325" t="b">
        <v>0</v>
      </c>
      <c r="L325" s="2">
        <f>Table1[[#This Row],[Change]]/528</f>
        <v>4.552552194306345E-3</v>
      </c>
      <c r="M325">
        <v>-79.256475230000007</v>
      </c>
      <c r="N325">
        <v>36.093465969999997</v>
      </c>
    </row>
    <row r="326" spans="1:14" x14ac:dyDescent="0.2">
      <c r="A326">
        <v>1022</v>
      </c>
      <c r="B326">
        <v>1</v>
      </c>
      <c r="C326">
        <v>64428.058146370051</v>
      </c>
      <c r="D326">
        <v>325</v>
      </c>
      <c r="E326">
        <v>692.52044677734375</v>
      </c>
      <c r="F326">
        <f t="shared" ref="F326:F389" si="6">AVERAGE(E323:E329)</f>
        <v>690.95632498604914</v>
      </c>
      <c r="G326">
        <f>Table1[[#This Row],[Smoothing]]-F325</f>
        <v>2.0528215680803896</v>
      </c>
      <c r="H326" t="b">
        <f>IF(Table1[[#This Row],[Change]]&lt;0,TRUE,FALSE)</f>
        <v>0</v>
      </c>
      <c r="I326" t="b">
        <f>Table1[[#This Row],[Increasing_Grade]]=H325</f>
        <v>1</v>
      </c>
      <c r="J326" t="b">
        <v>0</v>
      </c>
      <c r="L326" s="2">
        <f>Table1[[#This Row],[Change]]/528</f>
        <v>3.8879196365158896E-3</v>
      </c>
      <c r="M326">
        <v>-79.254728020000002</v>
      </c>
      <c r="N326">
        <v>36.093165560000003</v>
      </c>
    </row>
    <row r="327" spans="1:14" x14ac:dyDescent="0.2">
      <c r="A327">
        <v>1023</v>
      </c>
      <c r="B327">
        <v>1</v>
      </c>
      <c r="C327">
        <v>64626.910177686179</v>
      </c>
      <c r="D327">
        <v>326</v>
      </c>
      <c r="E327">
        <v>693.20037841796875</v>
      </c>
      <c r="F327">
        <f t="shared" si="6"/>
        <v>692.92966134207586</v>
      </c>
      <c r="G327">
        <f>Table1[[#This Row],[Smoothing]]-F326</f>
        <v>1.9733363560267208</v>
      </c>
      <c r="H327" t="b">
        <f>IF(Table1[[#This Row],[Change]]&lt;0,TRUE,FALSE)</f>
        <v>0</v>
      </c>
      <c r="I327" t="b">
        <f>Table1[[#This Row],[Increasing_Grade]]=H326</f>
        <v>1</v>
      </c>
      <c r="J327" t="b">
        <v>0</v>
      </c>
      <c r="L327" s="2">
        <f>Table1[[#This Row],[Change]]/528</f>
        <v>3.7373794621718198E-3</v>
      </c>
      <c r="M327">
        <v>-79.252977580000007</v>
      </c>
      <c r="N327">
        <v>36.092877799999997</v>
      </c>
    </row>
    <row r="328" spans="1:14" x14ac:dyDescent="0.2">
      <c r="A328">
        <v>1024</v>
      </c>
      <c r="B328">
        <v>1</v>
      </c>
      <c r="C328">
        <v>64825.762209002583</v>
      </c>
      <c r="D328">
        <v>327</v>
      </c>
      <c r="E328">
        <v>693.3941650390625</v>
      </c>
      <c r="F328">
        <f t="shared" si="6"/>
        <v>695.12031773158481</v>
      </c>
      <c r="G328">
        <f>Table1[[#This Row],[Smoothing]]-F327</f>
        <v>2.1906563895089448</v>
      </c>
      <c r="H328" t="b">
        <f>IF(Table1[[#This Row],[Change]]&lt;0,TRUE,FALSE)</f>
        <v>0</v>
      </c>
      <c r="I328" t="b">
        <f>Table1[[#This Row],[Increasing_Grade]]=H327</f>
        <v>1</v>
      </c>
      <c r="J328" t="b">
        <v>0</v>
      </c>
      <c r="L328" s="2">
        <f>Table1[[#This Row],[Change]]/528</f>
        <v>4.1489704346760322E-3</v>
      </c>
      <c r="M328">
        <v>-79.251232020000003</v>
      </c>
      <c r="N328">
        <v>36.09257143</v>
      </c>
    </row>
    <row r="329" spans="1:14" x14ac:dyDescent="0.2">
      <c r="A329">
        <v>1025</v>
      </c>
      <c r="B329">
        <v>1</v>
      </c>
      <c r="C329">
        <v>65024.614240317198</v>
      </c>
      <c r="D329">
        <v>328</v>
      </c>
      <c r="E329">
        <v>696.31219482421875</v>
      </c>
      <c r="F329">
        <f t="shared" si="6"/>
        <v>696.9759521484375</v>
      </c>
      <c r="G329">
        <f>Table1[[#This Row],[Smoothing]]-F328</f>
        <v>1.8556344168526948</v>
      </c>
      <c r="H329" t="b">
        <f>IF(Table1[[#This Row],[Change]]&lt;0,TRUE,FALSE)</f>
        <v>0</v>
      </c>
      <c r="I329" t="b">
        <f>Table1[[#This Row],[Increasing_Grade]]=H328</f>
        <v>1</v>
      </c>
      <c r="J329" t="b">
        <v>0</v>
      </c>
      <c r="L329" s="2">
        <f>Table1[[#This Row],[Change]]/528</f>
        <v>3.5144591228270733E-3</v>
      </c>
      <c r="M329">
        <v>-79.249531829999995</v>
      </c>
      <c r="N329">
        <v>36.092132100000001</v>
      </c>
    </row>
    <row r="330" spans="1:14" x14ac:dyDescent="0.2">
      <c r="A330">
        <v>1026</v>
      </c>
      <c r="B330">
        <v>1</v>
      </c>
      <c r="C330">
        <v>65223.466271633763</v>
      </c>
      <c r="D330">
        <v>329</v>
      </c>
      <c r="E330">
        <v>698.97308349609375</v>
      </c>
      <c r="F330">
        <f t="shared" si="6"/>
        <v>698.8729248046875</v>
      </c>
      <c r="G330">
        <f>Table1[[#This Row],[Smoothing]]-F329</f>
        <v>1.89697265625</v>
      </c>
      <c r="H330" t="b">
        <f>IF(Table1[[#This Row],[Change]]&lt;0,TRUE,FALSE)</f>
        <v>0</v>
      </c>
      <c r="I330" t="b">
        <f>Table1[[#This Row],[Increasing_Grade]]=H329</f>
        <v>1</v>
      </c>
      <c r="J330" t="b">
        <v>0</v>
      </c>
      <c r="L330" s="2">
        <f>Table1[[#This Row],[Change]]/528</f>
        <v>3.5927512428977275E-3</v>
      </c>
      <c r="M330">
        <v>-79.247879749999996</v>
      </c>
      <c r="N330">
        <v>36.091584959999999</v>
      </c>
    </row>
    <row r="331" spans="1:14" x14ac:dyDescent="0.2">
      <c r="A331">
        <v>1027</v>
      </c>
      <c r="B331">
        <v>1</v>
      </c>
      <c r="C331">
        <v>65422.318302950123</v>
      </c>
      <c r="D331">
        <v>330</v>
      </c>
      <c r="E331">
        <v>701.61895751953125</v>
      </c>
      <c r="F331">
        <f t="shared" si="6"/>
        <v>701.26300920758933</v>
      </c>
      <c r="G331">
        <f>Table1[[#This Row],[Smoothing]]-F330</f>
        <v>2.3900844029018344</v>
      </c>
      <c r="H331" t="b">
        <f>IF(Table1[[#This Row],[Change]]&lt;0,TRUE,FALSE)</f>
        <v>0</v>
      </c>
      <c r="I331" t="b">
        <f>Table1[[#This Row],[Increasing_Grade]]=H330</f>
        <v>1</v>
      </c>
      <c r="J331" t="b">
        <v>0</v>
      </c>
      <c r="L331" s="2">
        <f>Table1[[#This Row],[Change]]/528</f>
        <v>4.5266750054958988E-3</v>
      </c>
      <c r="M331">
        <v>-79.246281589999995</v>
      </c>
      <c r="N331">
        <v>36.090940260000004</v>
      </c>
    </row>
    <row r="332" spans="1:14" x14ac:dyDescent="0.2">
      <c r="A332">
        <v>824</v>
      </c>
      <c r="B332">
        <v>1</v>
      </c>
      <c r="C332">
        <v>65621.170334266746</v>
      </c>
      <c r="D332">
        <v>331</v>
      </c>
      <c r="E332">
        <v>702.81243896484375</v>
      </c>
      <c r="F332">
        <f t="shared" si="6"/>
        <v>704.21101597377231</v>
      </c>
      <c r="G332">
        <f>Table1[[#This Row],[Smoothing]]-F331</f>
        <v>2.9480067661829708</v>
      </c>
      <c r="H332" t="b">
        <f>IF(Table1[[#This Row],[Change]]&lt;0,TRUE,FALSE)</f>
        <v>0</v>
      </c>
      <c r="I332" t="b">
        <f>Table1[[#This Row],[Increasing_Grade]]=H331</f>
        <v>1</v>
      </c>
      <c r="J332" t="b">
        <v>0</v>
      </c>
      <c r="L332" s="2">
        <f>Table1[[#This Row],[Change]]/528</f>
        <v>5.5833461480738079E-3</v>
      </c>
      <c r="M332">
        <v>-79.24469363</v>
      </c>
      <c r="N332">
        <v>36.090279150000001</v>
      </c>
    </row>
    <row r="333" spans="1:14" x14ac:dyDescent="0.2">
      <c r="A333">
        <v>825</v>
      </c>
      <c r="B333">
        <v>1</v>
      </c>
      <c r="C333">
        <v>65820.022365581011</v>
      </c>
      <c r="D333">
        <v>332</v>
      </c>
      <c r="E333">
        <v>705.79925537109375</v>
      </c>
      <c r="F333">
        <f t="shared" si="6"/>
        <v>707.18960135323664</v>
      </c>
      <c r="G333">
        <f>Table1[[#This Row],[Smoothing]]-F332</f>
        <v>2.9785853794643344</v>
      </c>
      <c r="H333" t="b">
        <f>IF(Table1[[#This Row],[Change]]&lt;0,TRUE,FALSE)</f>
        <v>0</v>
      </c>
      <c r="I333" t="b">
        <f>Table1[[#This Row],[Increasing_Grade]]=H332</f>
        <v>1</v>
      </c>
      <c r="J333" t="b">
        <v>0</v>
      </c>
      <c r="L333" s="2">
        <f>Table1[[#This Row],[Change]]/528</f>
        <v>5.6412601883794209E-3</v>
      </c>
      <c r="M333">
        <v>-79.243105</v>
      </c>
      <c r="N333">
        <v>36.089619089999999</v>
      </c>
    </row>
    <row r="334" spans="1:14" x14ac:dyDescent="0.2">
      <c r="A334">
        <v>826</v>
      </c>
      <c r="B334">
        <v>1</v>
      </c>
      <c r="C334">
        <v>66018.874396897212</v>
      </c>
      <c r="D334">
        <v>333</v>
      </c>
      <c r="E334">
        <v>709.93096923828125</v>
      </c>
      <c r="F334">
        <f t="shared" si="6"/>
        <v>710.26598249162942</v>
      </c>
      <c r="G334">
        <f>Table1[[#This Row],[Smoothing]]-F333</f>
        <v>3.0763811383927759</v>
      </c>
      <c r="H334" t="b">
        <f>IF(Table1[[#This Row],[Change]]&lt;0,TRUE,FALSE)</f>
        <v>0</v>
      </c>
      <c r="I334" t="b">
        <f>Table1[[#This Row],[Increasing_Grade]]=H333</f>
        <v>1</v>
      </c>
      <c r="J334" t="b">
        <v>0</v>
      </c>
      <c r="L334" s="2">
        <f>Table1[[#This Row],[Change]]/528</f>
        <v>5.8264794287741966E-3</v>
      </c>
      <c r="M334">
        <v>-79.241519359999998</v>
      </c>
      <c r="N334">
        <v>36.088954350000002</v>
      </c>
    </row>
    <row r="335" spans="1:14" x14ac:dyDescent="0.2">
      <c r="A335">
        <v>827</v>
      </c>
      <c r="B335">
        <v>1</v>
      </c>
      <c r="C335">
        <v>66217.726428213005</v>
      </c>
      <c r="D335">
        <v>334</v>
      </c>
      <c r="E335">
        <v>714.03021240234375</v>
      </c>
      <c r="F335">
        <f t="shared" si="6"/>
        <v>713.31751360212058</v>
      </c>
      <c r="G335">
        <f>Table1[[#This Row],[Smoothing]]-F334</f>
        <v>3.0515311104911689</v>
      </c>
      <c r="H335" t="b">
        <f>IF(Table1[[#This Row],[Change]]&lt;0,TRUE,FALSE)</f>
        <v>0</v>
      </c>
      <c r="I335" t="b">
        <f>Table1[[#This Row],[Increasing_Grade]]=H334</f>
        <v>1</v>
      </c>
      <c r="J335" t="b">
        <v>0</v>
      </c>
      <c r="L335" s="2">
        <f>Table1[[#This Row],[Change]]/528</f>
        <v>5.7794149819908498E-3</v>
      </c>
      <c r="M335">
        <v>-79.239933710000003</v>
      </c>
      <c r="N335">
        <v>36.088289609999997</v>
      </c>
    </row>
    <row r="336" spans="1:14" x14ac:dyDescent="0.2">
      <c r="A336">
        <v>828</v>
      </c>
      <c r="B336">
        <v>1</v>
      </c>
      <c r="C336">
        <v>66416.578459529148</v>
      </c>
      <c r="D336">
        <v>335</v>
      </c>
      <c r="E336">
        <v>717.16229248046875</v>
      </c>
      <c r="F336">
        <f t="shared" si="6"/>
        <v>716.42990548270086</v>
      </c>
      <c r="G336">
        <f>Table1[[#This Row],[Smoothing]]-F335</f>
        <v>3.1123918805802759</v>
      </c>
      <c r="H336" t="b">
        <f>IF(Table1[[#This Row],[Change]]&lt;0,TRUE,FALSE)</f>
        <v>0</v>
      </c>
      <c r="I336" t="b">
        <f>Table1[[#This Row],[Increasing_Grade]]=H335</f>
        <v>1</v>
      </c>
      <c r="J336" t="b">
        <v>0</v>
      </c>
      <c r="L336" s="2">
        <f>Table1[[#This Row],[Change]]/528</f>
        <v>5.8946815920080985E-3</v>
      </c>
      <c r="M336">
        <v>-79.238349220000003</v>
      </c>
      <c r="N336">
        <v>36.087623090000001</v>
      </c>
    </row>
    <row r="337" spans="1:14" x14ac:dyDescent="0.2">
      <c r="A337">
        <v>829</v>
      </c>
      <c r="B337">
        <v>1</v>
      </c>
      <c r="C337">
        <v>66615.430490844868</v>
      </c>
      <c r="D337">
        <v>336</v>
      </c>
      <c r="E337">
        <v>720.50775146484375</v>
      </c>
      <c r="F337">
        <f t="shared" si="6"/>
        <v>718.85365513392856</v>
      </c>
      <c r="G337">
        <f>Table1[[#This Row],[Smoothing]]-F336</f>
        <v>2.4237496512276948</v>
      </c>
      <c r="H337" t="b">
        <f>IF(Table1[[#This Row],[Change]]&lt;0,TRUE,FALSE)</f>
        <v>0</v>
      </c>
      <c r="I337" t="b">
        <f>Table1[[#This Row],[Increasing_Grade]]=H336</f>
        <v>1</v>
      </c>
      <c r="J337" t="b">
        <v>0</v>
      </c>
      <c r="L337" s="2">
        <f>Table1[[#This Row],[Change]]/528</f>
        <v>4.5904349455069974E-3</v>
      </c>
      <c r="M337">
        <v>-79.236773889999995</v>
      </c>
      <c r="N337">
        <v>36.086942499999999</v>
      </c>
    </row>
    <row r="338" spans="1:14" x14ac:dyDescent="0.2">
      <c r="A338">
        <v>830</v>
      </c>
      <c r="B338">
        <v>1</v>
      </c>
      <c r="C338">
        <v>66814.282522161913</v>
      </c>
      <c r="D338">
        <v>337</v>
      </c>
      <c r="E338">
        <v>722.97967529296875</v>
      </c>
      <c r="F338">
        <f t="shared" si="6"/>
        <v>720.44635009765625</v>
      </c>
      <c r="G338">
        <f>Table1[[#This Row],[Smoothing]]-F337</f>
        <v>1.5926949637276948</v>
      </c>
      <c r="H338" t="b">
        <f>IF(Table1[[#This Row],[Change]]&lt;0,TRUE,FALSE)</f>
        <v>0</v>
      </c>
      <c r="I338" t="b">
        <f>Table1[[#This Row],[Increasing_Grade]]=H337</f>
        <v>1</v>
      </c>
      <c r="J338" t="b">
        <v>0</v>
      </c>
      <c r="L338" s="2">
        <f>Table1[[#This Row],[Change]]/528</f>
        <v>3.0164677343327553E-3</v>
      </c>
      <c r="M338">
        <v>-79.235175049999995</v>
      </c>
      <c r="N338">
        <v>36.086299599999997</v>
      </c>
    </row>
    <row r="339" spans="1:14" x14ac:dyDescent="0.2">
      <c r="A339">
        <v>831</v>
      </c>
      <c r="B339">
        <v>1</v>
      </c>
      <c r="C339">
        <v>67013.134553477284</v>
      </c>
      <c r="D339">
        <v>338</v>
      </c>
      <c r="E339">
        <v>724.59918212890625</v>
      </c>
      <c r="F339">
        <f t="shared" si="6"/>
        <v>721.39999825613836</v>
      </c>
      <c r="G339">
        <f>Table1[[#This Row],[Smoothing]]-F338</f>
        <v>0.95364815848211038</v>
      </c>
      <c r="H339" t="b">
        <f>IF(Table1[[#This Row],[Change]]&lt;0,TRUE,FALSE)</f>
        <v>0</v>
      </c>
      <c r="I339" t="b">
        <f>Table1[[#This Row],[Increasing_Grade]]=H338</f>
        <v>1</v>
      </c>
      <c r="J339" t="b">
        <v>0</v>
      </c>
      <c r="L339" s="2">
        <f>Table1[[#This Row],[Change]]/528</f>
        <v>1.8061518153070272E-3</v>
      </c>
      <c r="M339">
        <v>-79.233509269999999</v>
      </c>
      <c r="N339">
        <v>36.085780030000002</v>
      </c>
    </row>
    <row r="340" spans="1:14" x14ac:dyDescent="0.2">
      <c r="A340">
        <v>832</v>
      </c>
      <c r="B340">
        <v>1</v>
      </c>
      <c r="C340">
        <v>67211.986584793791</v>
      </c>
      <c r="D340">
        <v>339</v>
      </c>
      <c r="E340">
        <v>722.7655029296875</v>
      </c>
      <c r="F340">
        <f t="shared" si="6"/>
        <v>722.19697788783481</v>
      </c>
      <c r="G340">
        <f>Table1[[#This Row],[Smoothing]]-F339</f>
        <v>0.79697963169644481</v>
      </c>
      <c r="H340" t="b">
        <f>IF(Table1[[#This Row],[Change]]&lt;0,TRUE,FALSE)</f>
        <v>0</v>
      </c>
      <c r="I340" t="b">
        <f>Table1[[#This Row],[Increasing_Grade]]=H339</f>
        <v>1</v>
      </c>
      <c r="J340" t="b">
        <v>0</v>
      </c>
      <c r="L340" s="2">
        <f>Table1[[#This Row],[Change]]/528</f>
        <v>1.5094311206372061E-3</v>
      </c>
      <c r="M340">
        <v>-79.231793830000001</v>
      </c>
      <c r="N340">
        <v>36.085379750000001</v>
      </c>
    </row>
    <row r="341" spans="1:14" x14ac:dyDescent="0.2">
      <c r="A341">
        <v>833</v>
      </c>
      <c r="B341">
        <v>1</v>
      </c>
      <c r="C341">
        <v>67410.838616109453</v>
      </c>
      <c r="D341">
        <v>340</v>
      </c>
      <c r="E341">
        <v>721.079833984375</v>
      </c>
      <c r="F341">
        <f t="shared" si="6"/>
        <v>722.79786900111606</v>
      </c>
      <c r="G341">
        <f>Table1[[#This Row],[Smoothing]]-F340</f>
        <v>0.60089111328125</v>
      </c>
      <c r="H341" t="b">
        <f>IF(Table1[[#This Row],[Change]]&lt;0,TRUE,FALSE)</f>
        <v>0</v>
      </c>
      <c r="I341" t="b">
        <f>Table1[[#This Row],[Increasing_Grade]]=H340</f>
        <v>1</v>
      </c>
      <c r="J341" t="b">
        <v>0</v>
      </c>
      <c r="L341" s="2">
        <f>Table1[[#This Row],[Change]]/528</f>
        <v>1.1380513509114583E-3</v>
      </c>
      <c r="M341">
        <v>-79.230040020000004</v>
      </c>
      <c r="N341">
        <v>36.085109199999998</v>
      </c>
    </row>
    <row r="342" spans="1:14" x14ac:dyDescent="0.2">
      <c r="A342">
        <v>834</v>
      </c>
      <c r="B342">
        <v>1</v>
      </c>
      <c r="C342">
        <v>67609.690647425887</v>
      </c>
      <c r="D342">
        <v>341</v>
      </c>
      <c r="E342">
        <v>720.70574951171875</v>
      </c>
      <c r="F342">
        <f t="shared" si="6"/>
        <v>722.65260532924106</v>
      </c>
      <c r="G342">
        <f>Table1[[#This Row],[Smoothing]]-F341</f>
        <v>-0.145263671875</v>
      </c>
      <c r="H342" t="b">
        <f>IF(Table1[[#This Row],[Change]]&lt;0,TRUE,FALSE)</f>
        <v>1</v>
      </c>
      <c r="I342" t="b">
        <f>Table1[[#This Row],[Increasing_Grade]]=H341</f>
        <v>0</v>
      </c>
      <c r="J342">
        <v>722.65260532924106</v>
      </c>
      <c r="L342" s="2">
        <f>Table1[[#This Row],[Change]]/528</f>
        <v>-2.751205906723485E-4</v>
      </c>
      <c r="M342">
        <v>-79.228271960000001</v>
      </c>
      <c r="N342">
        <v>36.084903349999998</v>
      </c>
    </row>
    <row r="343" spans="1:14" x14ac:dyDescent="0.2">
      <c r="A343">
        <v>835</v>
      </c>
      <c r="B343">
        <v>1</v>
      </c>
      <c r="C343">
        <v>67808.542678742131</v>
      </c>
      <c r="D343">
        <v>342</v>
      </c>
      <c r="E343">
        <v>722.74114990234375</v>
      </c>
      <c r="F343">
        <f t="shared" si="6"/>
        <v>721.66867501395086</v>
      </c>
      <c r="G343">
        <f>Table1[[#This Row],[Smoothing]]-F342</f>
        <v>-0.98393031529019481</v>
      </c>
      <c r="H343" t="b">
        <f>IF(Table1[[#This Row],[Change]]&lt;0,TRUE,FALSE)</f>
        <v>1</v>
      </c>
      <c r="I343" t="b">
        <f>Table1[[#This Row],[Increasing_Grade]]=H342</f>
        <v>1</v>
      </c>
      <c r="J343" t="b">
        <v>0</v>
      </c>
      <c r="L343" s="2">
        <f>Table1[[#This Row],[Change]]/528</f>
        <v>-1.8635043850193083E-3</v>
      </c>
      <c r="M343">
        <v>-79.226506049999998</v>
      </c>
      <c r="N343">
        <v>36.084686550000001</v>
      </c>
    </row>
    <row r="344" spans="1:14" x14ac:dyDescent="0.2">
      <c r="A344">
        <v>836</v>
      </c>
      <c r="B344">
        <v>1</v>
      </c>
      <c r="C344">
        <v>68007.394710056513</v>
      </c>
      <c r="D344">
        <v>343</v>
      </c>
      <c r="E344">
        <v>724.7139892578125</v>
      </c>
      <c r="F344">
        <f t="shared" si="6"/>
        <v>720.20675223214289</v>
      </c>
      <c r="G344">
        <f>Table1[[#This Row],[Smoothing]]-F343</f>
        <v>-1.4619227818079708</v>
      </c>
      <c r="H344" t="b">
        <f>IF(Table1[[#This Row],[Change]]&lt;0,TRUE,FALSE)</f>
        <v>1</v>
      </c>
      <c r="I344" t="b">
        <f>Table1[[#This Row],[Increasing_Grade]]=H343</f>
        <v>1</v>
      </c>
      <c r="J344" t="b">
        <v>0</v>
      </c>
      <c r="L344" s="2">
        <f>Table1[[#This Row],[Change]]/528</f>
        <v>-2.7687931473635808E-3</v>
      </c>
      <c r="M344">
        <v>-79.224734409999996</v>
      </c>
      <c r="N344">
        <v>36.084501920000001</v>
      </c>
    </row>
    <row r="345" spans="1:14" x14ac:dyDescent="0.2">
      <c r="A345">
        <v>837</v>
      </c>
      <c r="B345">
        <v>1</v>
      </c>
      <c r="C345">
        <v>68206.246741373849</v>
      </c>
      <c r="D345">
        <v>344</v>
      </c>
      <c r="E345">
        <v>721.96282958984375</v>
      </c>
      <c r="F345">
        <f t="shared" si="6"/>
        <v>718.54139927455356</v>
      </c>
      <c r="G345">
        <f>Table1[[#This Row],[Smoothing]]-F344</f>
        <v>-1.6653529575893344</v>
      </c>
      <c r="H345" t="b">
        <f>IF(Table1[[#This Row],[Change]]&lt;0,TRUE,FALSE)</f>
        <v>1</v>
      </c>
      <c r="I345" t="b">
        <f>Table1[[#This Row],[Increasing_Grade]]=H344</f>
        <v>1</v>
      </c>
      <c r="J345" t="b">
        <v>0</v>
      </c>
      <c r="L345" s="2">
        <f>Table1[[#This Row],[Change]]/528</f>
        <v>-3.1540775711919214E-3</v>
      </c>
      <c r="M345">
        <v>-79.222966060000005</v>
      </c>
      <c r="N345">
        <v>36.084297800000002</v>
      </c>
    </row>
    <row r="346" spans="1:14" x14ac:dyDescent="0.2">
      <c r="A346">
        <v>838</v>
      </c>
      <c r="B346">
        <v>1</v>
      </c>
      <c r="C346">
        <v>68405.0987726889</v>
      </c>
      <c r="D346">
        <v>345</v>
      </c>
      <c r="E346">
        <v>717.711669921875</v>
      </c>
      <c r="F346">
        <f t="shared" si="6"/>
        <v>716.67442103794644</v>
      </c>
      <c r="G346">
        <f>Table1[[#This Row],[Smoothing]]-F345</f>
        <v>-1.8669782366071104</v>
      </c>
      <c r="H346" t="b">
        <f>IF(Table1[[#This Row],[Change]]&lt;0,TRUE,FALSE)</f>
        <v>1</v>
      </c>
      <c r="I346" t="b">
        <f>Table1[[#This Row],[Increasing_Grade]]=H345</f>
        <v>1</v>
      </c>
      <c r="J346" t="b">
        <v>0</v>
      </c>
      <c r="L346" s="2">
        <f>Table1[[#This Row],[Change]]/528</f>
        <v>-3.5359436299377089E-3</v>
      </c>
      <c r="M346">
        <v>-79.22119825</v>
      </c>
      <c r="N346">
        <v>36.084090519999997</v>
      </c>
    </row>
    <row r="347" spans="1:14" x14ac:dyDescent="0.2">
      <c r="A347">
        <v>839</v>
      </c>
      <c r="B347">
        <v>1</v>
      </c>
      <c r="C347">
        <v>68603.950804005799</v>
      </c>
      <c r="D347">
        <v>346</v>
      </c>
      <c r="E347">
        <v>712.53204345703125</v>
      </c>
      <c r="F347">
        <f t="shared" si="6"/>
        <v>714.11922781808039</v>
      </c>
      <c r="G347">
        <f>Table1[[#This Row],[Smoothing]]-F346</f>
        <v>-2.5551932198660552</v>
      </c>
      <c r="H347" t="b">
        <f>IF(Table1[[#This Row],[Change]]&lt;0,TRUE,FALSE)</f>
        <v>1</v>
      </c>
      <c r="I347" t="b">
        <f>Table1[[#This Row],[Increasing_Grade]]=H346</f>
        <v>1</v>
      </c>
      <c r="J347" t="b">
        <v>0</v>
      </c>
      <c r="L347" s="2">
        <f>Table1[[#This Row],[Change]]/528</f>
        <v>-4.8393810982311648E-3</v>
      </c>
      <c r="M347">
        <v>-79.219430450000004</v>
      </c>
      <c r="N347">
        <v>36.083883229999998</v>
      </c>
    </row>
    <row r="348" spans="1:14" x14ac:dyDescent="0.2">
      <c r="A348">
        <v>840</v>
      </c>
      <c r="B348">
        <v>1</v>
      </c>
      <c r="C348">
        <v>68802.802835320661</v>
      </c>
      <c r="D348">
        <v>347</v>
      </c>
      <c r="E348">
        <v>709.42236328125</v>
      </c>
      <c r="F348">
        <f t="shared" si="6"/>
        <v>710.885009765625</v>
      </c>
      <c r="G348">
        <f>Table1[[#This Row],[Smoothing]]-F347</f>
        <v>-3.2342180524553896</v>
      </c>
      <c r="H348" t="b">
        <f>IF(Table1[[#This Row],[Change]]&lt;0,TRUE,FALSE)</f>
        <v>1</v>
      </c>
      <c r="I348" t="b">
        <f>Table1[[#This Row],[Increasing_Grade]]=H347</f>
        <v>1</v>
      </c>
      <c r="J348" t="b">
        <v>0</v>
      </c>
      <c r="L348" s="2">
        <f>Table1[[#This Row],[Change]]/528</f>
        <v>-6.1254129781352076E-3</v>
      </c>
      <c r="M348">
        <v>-79.217662369999999</v>
      </c>
      <c r="N348">
        <v>36.083677440000002</v>
      </c>
    </row>
    <row r="349" spans="1:14" x14ac:dyDescent="0.2">
      <c r="A349">
        <v>841</v>
      </c>
      <c r="B349">
        <v>1</v>
      </c>
      <c r="C349">
        <v>69001.654866637575</v>
      </c>
      <c r="D349">
        <v>348</v>
      </c>
      <c r="E349">
        <v>707.63690185546875</v>
      </c>
      <c r="F349">
        <f t="shared" si="6"/>
        <v>707.87453787667414</v>
      </c>
      <c r="G349">
        <f>Table1[[#This Row],[Smoothing]]-F348</f>
        <v>-3.0104718889508604</v>
      </c>
      <c r="H349" t="b">
        <f>IF(Table1[[#This Row],[Change]]&lt;0,TRUE,FALSE)</f>
        <v>1</v>
      </c>
      <c r="I349" t="b">
        <f>Table1[[#This Row],[Increasing_Grade]]=H348</f>
        <v>1</v>
      </c>
      <c r="J349" t="b">
        <v>0</v>
      </c>
      <c r="L349" s="2">
        <f>Table1[[#This Row],[Change]]/528</f>
        <v>-5.7016513048311753E-3</v>
      </c>
      <c r="M349">
        <v>-79.215893690000001</v>
      </c>
      <c r="N349">
        <v>36.08347509</v>
      </c>
    </row>
    <row r="350" spans="1:14" x14ac:dyDescent="0.2">
      <c r="A350">
        <v>842</v>
      </c>
      <c r="B350">
        <v>1</v>
      </c>
      <c r="C350">
        <v>69200.506897954008</v>
      </c>
      <c r="D350">
        <v>349</v>
      </c>
      <c r="E350">
        <v>704.85479736328125</v>
      </c>
      <c r="F350">
        <f t="shared" si="6"/>
        <v>705.20535714285711</v>
      </c>
      <c r="G350">
        <f>Table1[[#This Row],[Smoothing]]-F349</f>
        <v>-2.6691807338170292</v>
      </c>
      <c r="H350" t="b">
        <f>IF(Table1[[#This Row],[Change]]&lt;0,TRUE,FALSE)</f>
        <v>1</v>
      </c>
      <c r="I350" t="b">
        <f>Table1[[#This Row],[Increasing_Grade]]=H349</f>
        <v>1</v>
      </c>
      <c r="J350" t="b">
        <v>0</v>
      </c>
      <c r="L350" s="2">
        <f>Table1[[#This Row],[Change]]/528</f>
        <v>-5.0552665413201312E-3</v>
      </c>
      <c r="M350">
        <v>-79.214125010000004</v>
      </c>
      <c r="N350">
        <v>36.083272739999998</v>
      </c>
    </row>
    <row r="351" spans="1:14" x14ac:dyDescent="0.2">
      <c r="A351">
        <v>843</v>
      </c>
      <c r="B351">
        <v>1</v>
      </c>
      <c r="C351">
        <v>69399.358929269161</v>
      </c>
      <c r="D351">
        <v>350</v>
      </c>
      <c r="E351">
        <v>702.074462890625</v>
      </c>
      <c r="F351">
        <f t="shared" si="6"/>
        <v>703.22654506138394</v>
      </c>
      <c r="G351">
        <f>Table1[[#This Row],[Smoothing]]-F350</f>
        <v>-1.9788120814731656</v>
      </c>
      <c r="H351" t="b">
        <f>IF(Table1[[#This Row],[Change]]&lt;0,TRUE,FALSE)</f>
        <v>1</v>
      </c>
      <c r="I351" t="b">
        <f>Table1[[#This Row],[Increasing_Grade]]=H350</f>
        <v>1</v>
      </c>
      <c r="J351" t="b">
        <v>0</v>
      </c>
      <c r="L351" s="2">
        <f>Table1[[#This Row],[Change]]/528</f>
        <v>-3.7477501543052376E-3</v>
      </c>
      <c r="M351">
        <v>-79.212356319999998</v>
      </c>
      <c r="N351">
        <v>36.083070380000002</v>
      </c>
    </row>
    <row r="352" spans="1:14" x14ac:dyDescent="0.2">
      <c r="A352">
        <v>844</v>
      </c>
      <c r="B352">
        <v>1</v>
      </c>
      <c r="C352">
        <v>69598.210960585711</v>
      </c>
      <c r="D352">
        <v>351</v>
      </c>
      <c r="E352">
        <v>700.8895263671875</v>
      </c>
      <c r="F352">
        <f t="shared" si="6"/>
        <v>701.90715680803567</v>
      </c>
      <c r="G352">
        <f>Table1[[#This Row],[Smoothing]]-F351</f>
        <v>-1.3193882533482792</v>
      </c>
      <c r="H352" t="b">
        <f>IF(Table1[[#This Row],[Change]]&lt;0,TRUE,FALSE)</f>
        <v>1</v>
      </c>
      <c r="I352" t="b">
        <f>Table1[[#This Row],[Increasing_Grade]]=H351</f>
        <v>1</v>
      </c>
      <c r="J352" t="b">
        <v>0</v>
      </c>
      <c r="L352" s="2">
        <f>Table1[[#This Row],[Change]]/528</f>
        <v>-2.4988413889171957E-3</v>
      </c>
      <c r="M352">
        <v>-79.210588569999999</v>
      </c>
      <c r="N352">
        <v>36.082862820000003</v>
      </c>
    </row>
    <row r="353" spans="1:14" x14ac:dyDescent="0.2">
      <c r="A353">
        <v>845</v>
      </c>
      <c r="B353">
        <v>1</v>
      </c>
      <c r="C353">
        <v>69797.062991901214</v>
      </c>
      <c r="D353">
        <v>352</v>
      </c>
      <c r="E353">
        <v>699.02740478515625</v>
      </c>
      <c r="F353">
        <f t="shared" si="6"/>
        <v>701.13533238002231</v>
      </c>
      <c r="G353">
        <f>Table1[[#This Row],[Smoothing]]-F352</f>
        <v>-0.77182442801336038</v>
      </c>
      <c r="H353" t="b">
        <f>IF(Table1[[#This Row],[Change]]&lt;0,TRUE,FALSE)</f>
        <v>1</v>
      </c>
      <c r="I353" t="b">
        <f>Table1[[#This Row],[Increasing_Grade]]=H352</f>
        <v>1</v>
      </c>
      <c r="J353" t="b">
        <v>0</v>
      </c>
      <c r="L353" s="2">
        <f>Table1[[#This Row],[Change]]/528</f>
        <v>-1.4617886894192432E-3</v>
      </c>
      <c r="M353">
        <v>-79.20882091</v>
      </c>
      <c r="N353">
        <v>36.082654720000001</v>
      </c>
    </row>
    <row r="354" spans="1:14" x14ac:dyDescent="0.2">
      <c r="A354">
        <v>846</v>
      </c>
      <c r="B354">
        <v>1</v>
      </c>
      <c r="C354">
        <v>69995.915023216716</v>
      </c>
      <c r="D354">
        <v>353</v>
      </c>
      <c r="E354">
        <v>698.68035888671875</v>
      </c>
      <c r="F354">
        <f t="shared" si="6"/>
        <v>700.963134765625</v>
      </c>
      <c r="G354">
        <f>Table1[[#This Row],[Smoothing]]-F353</f>
        <v>-0.17219761439730519</v>
      </c>
      <c r="H354" t="b">
        <f>IF(Table1[[#This Row],[Change]]&lt;0,TRUE,FALSE)</f>
        <v>1</v>
      </c>
      <c r="I354" t="b">
        <f>Table1[[#This Row],[Increasing_Grade]]=H353</f>
        <v>1</v>
      </c>
      <c r="J354" t="b">
        <v>0</v>
      </c>
      <c r="L354" s="2">
        <f>Table1[[#This Row],[Change]]/528</f>
        <v>-3.2613184544944164E-4</v>
      </c>
      <c r="M354">
        <v>-79.207053239999993</v>
      </c>
      <c r="N354">
        <v>36.082446619999999</v>
      </c>
    </row>
    <row r="355" spans="1:14" x14ac:dyDescent="0.2">
      <c r="A355">
        <v>847</v>
      </c>
      <c r="B355">
        <v>1</v>
      </c>
      <c r="C355">
        <v>70194.767054532218</v>
      </c>
      <c r="D355">
        <v>354</v>
      </c>
      <c r="E355">
        <v>700.1866455078125</v>
      </c>
      <c r="F355">
        <f t="shared" si="6"/>
        <v>701.07241385323664</v>
      </c>
      <c r="G355">
        <f>Table1[[#This Row],[Smoothing]]-F354</f>
        <v>0.10927908761163962</v>
      </c>
      <c r="H355" t="b">
        <f>IF(Table1[[#This Row],[Change]]&lt;0,TRUE,FALSE)</f>
        <v>0</v>
      </c>
      <c r="I355" t="b">
        <f>Table1[[#This Row],[Increasing_Grade]]=H354</f>
        <v>0</v>
      </c>
      <c r="J355">
        <v>701.07241385323664</v>
      </c>
      <c r="L355" s="2">
        <f>Table1[[#This Row],[Change]]/528</f>
        <v>2.0696796896143869E-4</v>
      </c>
      <c r="M355">
        <v>-79.205285579999995</v>
      </c>
      <c r="N355">
        <v>36.082238519999997</v>
      </c>
    </row>
    <row r="356" spans="1:14" x14ac:dyDescent="0.2">
      <c r="A356">
        <v>848</v>
      </c>
      <c r="B356">
        <v>1</v>
      </c>
      <c r="C356">
        <v>70393.619085849554</v>
      </c>
      <c r="D356">
        <v>355</v>
      </c>
      <c r="E356">
        <v>702.234130859375</v>
      </c>
      <c r="F356">
        <f t="shared" si="6"/>
        <v>700.84286934988836</v>
      </c>
      <c r="G356">
        <f>Table1[[#This Row],[Smoothing]]-F355</f>
        <v>-0.22954450334827925</v>
      </c>
      <c r="H356" t="b">
        <f>IF(Table1[[#This Row],[Change]]&lt;0,TRUE,FALSE)</f>
        <v>1</v>
      </c>
      <c r="I356" t="b">
        <f>Table1[[#This Row],[Increasing_Grade]]=H355</f>
        <v>0</v>
      </c>
      <c r="J356">
        <v>700.84286934988836</v>
      </c>
      <c r="L356" s="2">
        <f>Table1[[#This Row],[Change]]/528</f>
        <v>-4.3474337755355918E-4</v>
      </c>
      <c r="M356">
        <v>-79.203517919999996</v>
      </c>
      <c r="N356">
        <v>36.082030430000003</v>
      </c>
    </row>
    <row r="357" spans="1:14" x14ac:dyDescent="0.2">
      <c r="A357">
        <v>849</v>
      </c>
      <c r="B357">
        <v>1</v>
      </c>
      <c r="C357">
        <v>70592.471117165056</v>
      </c>
      <c r="D357">
        <v>356</v>
      </c>
      <c r="E357">
        <v>703.6494140625</v>
      </c>
      <c r="F357">
        <f t="shared" si="6"/>
        <v>700.17844063895086</v>
      </c>
      <c r="G357">
        <f>Table1[[#This Row],[Smoothing]]-F356</f>
        <v>-0.6644287109375</v>
      </c>
      <c r="H357" t="b">
        <f>IF(Table1[[#This Row],[Change]]&lt;0,TRUE,FALSE)</f>
        <v>1</v>
      </c>
      <c r="I357" t="b">
        <f>Table1[[#This Row],[Increasing_Grade]]=H356</f>
        <v>1</v>
      </c>
      <c r="J357" t="b">
        <v>0</v>
      </c>
      <c r="L357" s="2">
        <f>Table1[[#This Row],[Change]]/528</f>
        <v>-1.2583877101089015E-3</v>
      </c>
      <c r="M357">
        <v>-79.201750259999997</v>
      </c>
      <c r="N357">
        <v>36.081822330000001</v>
      </c>
    </row>
    <row r="358" spans="1:14" x14ac:dyDescent="0.2">
      <c r="A358">
        <v>850</v>
      </c>
      <c r="B358">
        <v>1</v>
      </c>
      <c r="C358">
        <v>70791.323148480558</v>
      </c>
      <c r="D358">
        <v>357</v>
      </c>
      <c r="E358">
        <v>702.83941650390625</v>
      </c>
      <c r="F358">
        <f t="shared" si="6"/>
        <v>698.80201067243308</v>
      </c>
      <c r="G358">
        <f>Table1[[#This Row],[Smoothing]]-F357</f>
        <v>-1.3764299665177759</v>
      </c>
      <c r="H358" t="b">
        <f>IF(Table1[[#This Row],[Change]]&lt;0,TRUE,FALSE)</f>
        <v>1</v>
      </c>
      <c r="I358" t="b">
        <f>Table1[[#This Row],[Increasing_Grade]]=H357</f>
        <v>1</v>
      </c>
      <c r="J358" t="b">
        <v>0</v>
      </c>
      <c r="L358" s="2">
        <f>Table1[[#This Row],[Change]]/528</f>
        <v>-2.606874936586697E-3</v>
      </c>
      <c r="M358">
        <v>-79.199982590000005</v>
      </c>
      <c r="N358">
        <v>36.08161423</v>
      </c>
    </row>
    <row r="359" spans="1:14" x14ac:dyDescent="0.2">
      <c r="A359">
        <v>851</v>
      </c>
      <c r="B359">
        <v>1</v>
      </c>
      <c r="C359">
        <v>70990.175179796788</v>
      </c>
      <c r="D359">
        <v>358</v>
      </c>
      <c r="E359">
        <v>699.28271484375</v>
      </c>
      <c r="F359">
        <f t="shared" si="6"/>
        <v>696.45382254464289</v>
      </c>
      <c r="G359">
        <f>Table1[[#This Row],[Smoothing]]-F358</f>
        <v>-2.3481881277901948</v>
      </c>
      <c r="H359" t="b">
        <f>IF(Table1[[#This Row],[Change]]&lt;0,TRUE,FALSE)</f>
        <v>1</v>
      </c>
      <c r="I359" t="b">
        <f>Table1[[#This Row],[Increasing_Grade]]=H358</f>
        <v>1</v>
      </c>
      <c r="J359" t="b">
        <v>0</v>
      </c>
      <c r="L359" s="2">
        <f>Table1[[#This Row],[Change]]/528</f>
        <v>-4.4473259996026413E-3</v>
      </c>
      <c r="M359">
        <v>-79.198216149999993</v>
      </c>
      <c r="N359">
        <v>36.081399609999998</v>
      </c>
    </row>
    <row r="360" spans="1:14" x14ac:dyDescent="0.2">
      <c r="A360">
        <v>852</v>
      </c>
      <c r="B360">
        <v>1</v>
      </c>
      <c r="C360">
        <v>71189.027211113193</v>
      </c>
      <c r="D360">
        <v>359</v>
      </c>
      <c r="E360">
        <v>694.37640380859375</v>
      </c>
      <c r="F360">
        <f t="shared" si="6"/>
        <v>693.30521937779019</v>
      </c>
      <c r="G360">
        <f>Table1[[#This Row],[Smoothing]]-F359</f>
        <v>-3.1486031668526948</v>
      </c>
      <c r="H360" t="b">
        <f>IF(Table1[[#This Row],[Change]]&lt;0,TRUE,FALSE)</f>
        <v>1</v>
      </c>
      <c r="I360" t="b">
        <f>Table1[[#This Row],[Increasing_Grade]]=H359</f>
        <v>1</v>
      </c>
      <c r="J360" t="b">
        <v>0</v>
      </c>
      <c r="L360" s="2">
        <f>Table1[[#This Row],[Change]]/528</f>
        <v>-5.9632635735846493E-3</v>
      </c>
      <c r="M360">
        <v>-79.196448050000001</v>
      </c>
      <c r="N360">
        <v>36.081194680000003</v>
      </c>
    </row>
    <row r="361" spans="1:14" x14ac:dyDescent="0.2">
      <c r="A361">
        <v>853</v>
      </c>
      <c r="B361">
        <v>1</v>
      </c>
      <c r="C361">
        <v>71387.8792424282</v>
      </c>
      <c r="D361">
        <v>360</v>
      </c>
      <c r="E361">
        <v>689.04534912109375</v>
      </c>
      <c r="F361">
        <f t="shared" si="6"/>
        <v>689.07699148995539</v>
      </c>
      <c r="G361">
        <f>Table1[[#This Row],[Smoothing]]-F360</f>
        <v>-4.2282278878348052</v>
      </c>
      <c r="H361" t="b">
        <f>IF(Table1[[#This Row],[Change]]&lt;0,TRUE,FALSE)</f>
        <v>1</v>
      </c>
      <c r="I361" t="b">
        <f>Table1[[#This Row],[Increasing_Grade]]=H360</f>
        <v>1</v>
      </c>
      <c r="J361" t="b">
        <v>0</v>
      </c>
      <c r="L361" s="2">
        <f>Table1[[#This Row],[Change]]/528</f>
        <v>-8.0080073633234938E-3</v>
      </c>
      <c r="M361">
        <v>-79.194679919999999</v>
      </c>
      <c r="N361">
        <v>36.080990720000003</v>
      </c>
    </row>
    <row r="362" spans="1:14" x14ac:dyDescent="0.2">
      <c r="A362">
        <v>854</v>
      </c>
      <c r="B362">
        <v>1</v>
      </c>
      <c r="C362">
        <v>71586.731273744706</v>
      </c>
      <c r="D362">
        <v>361</v>
      </c>
      <c r="E362">
        <v>683.74932861328125</v>
      </c>
      <c r="F362">
        <f t="shared" si="6"/>
        <v>684.48722621372769</v>
      </c>
      <c r="G362">
        <f>Table1[[#This Row],[Smoothing]]-F361</f>
        <v>-4.5897652762276948</v>
      </c>
      <c r="H362" t="b">
        <f>IF(Table1[[#This Row],[Change]]&lt;0,TRUE,FALSE)</f>
        <v>1</v>
      </c>
      <c r="I362" t="b">
        <f>Table1[[#This Row],[Increasing_Grade]]=H361</f>
        <v>1</v>
      </c>
      <c r="J362" t="b">
        <v>0</v>
      </c>
      <c r="L362" s="2">
        <f>Table1[[#This Row],[Change]]/528</f>
        <v>-8.6927372655827562E-3</v>
      </c>
      <c r="M362">
        <v>-79.192921040000002</v>
      </c>
      <c r="N362">
        <v>36.080738879999998</v>
      </c>
    </row>
    <row r="363" spans="1:14" x14ac:dyDescent="0.2">
      <c r="A363">
        <v>855</v>
      </c>
      <c r="B363">
        <v>1</v>
      </c>
      <c r="C363">
        <v>71785.583305061489</v>
      </c>
      <c r="D363">
        <v>362</v>
      </c>
      <c r="E363">
        <v>680.19390869140625</v>
      </c>
      <c r="F363">
        <f t="shared" si="6"/>
        <v>679.98749651227683</v>
      </c>
      <c r="G363">
        <f>Table1[[#This Row],[Smoothing]]-F362</f>
        <v>-4.4997297014508604</v>
      </c>
      <c r="H363" t="b">
        <f>IF(Table1[[#This Row],[Change]]&lt;0,TRUE,FALSE)</f>
        <v>1</v>
      </c>
      <c r="I363" t="b">
        <f>Table1[[#This Row],[Increasing_Grade]]=H362</f>
        <v>1</v>
      </c>
      <c r="J363" t="b">
        <v>0</v>
      </c>
      <c r="L363" s="2">
        <f>Table1[[#This Row],[Change]]/528</f>
        <v>-8.5222153436569324E-3</v>
      </c>
      <c r="M363">
        <v>-79.191191700000005</v>
      </c>
      <c r="N363">
        <v>36.08038217</v>
      </c>
    </row>
    <row r="364" spans="1:14" x14ac:dyDescent="0.2">
      <c r="A364">
        <v>856</v>
      </c>
      <c r="B364">
        <v>1</v>
      </c>
      <c r="C364">
        <v>71984.435336376322</v>
      </c>
      <c r="D364">
        <v>363</v>
      </c>
      <c r="E364">
        <v>674.05181884765625</v>
      </c>
      <c r="F364">
        <f t="shared" si="6"/>
        <v>675.40321568080356</v>
      </c>
      <c r="G364">
        <f>Table1[[#This Row],[Smoothing]]-F363</f>
        <v>-4.5842808314732792</v>
      </c>
      <c r="H364" t="b">
        <f>IF(Table1[[#This Row],[Change]]&lt;0,TRUE,FALSE)</f>
        <v>1</v>
      </c>
      <c r="I364" t="b">
        <f>Table1[[#This Row],[Increasing_Grade]]=H363</f>
        <v>1</v>
      </c>
      <c r="J364" t="b">
        <v>0</v>
      </c>
      <c r="L364" s="2">
        <f>Table1[[#This Row],[Change]]/528</f>
        <v>-8.6823500596084832E-3</v>
      </c>
      <c r="M364">
        <v>-79.189519379999993</v>
      </c>
      <c r="N364">
        <v>36.07987533</v>
      </c>
    </row>
    <row r="365" spans="1:14" x14ac:dyDescent="0.2">
      <c r="A365">
        <v>857</v>
      </c>
      <c r="B365">
        <v>1</v>
      </c>
      <c r="C365">
        <v>72183.287367692406</v>
      </c>
      <c r="D365">
        <v>364</v>
      </c>
      <c r="E365">
        <v>670.7110595703125</v>
      </c>
      <c r="F365">
        <f t="shared" si="6"/>
        <v>672.16530936104914</v>
      </c>
      <c r="G365">
        <f>Table1[[#This Row],[Smoothing]]-F364</f>
        <v>-3.2379063197544156</v>
      </c>
      <c r="H365" t="b">
        <f>IF(Table1[[#This Row],[Change]]&lt;0,TRUE,FALSE)</f>
        <v>1</v>
      </c>
      <c r="I365" t="b">
        <f>Table1[[#This Row],[Increasing_Grade]]=H364</f>
        <v>1</v>
      </c>
      <c r="J365" t="b">
        <v>0</v>
      </c>
      <c r="L365" s="2">
        <f>Table1[[#This Row],[Change]]/528</f>
        <v>-6.1323983328682111E-3</v>
      </c>
      <c r="M365">
        <v>-79.187903370000001</v>
      </c>
      <c r="N365">
        <v>36.079261250000002</v>
      </c>
    </row>
    <row r="366" spans="1:14" x14ac:dyDescent="0.2">
      <c r="A366">
        <v>858</v>
      </c>
      <c r="B366">
        <v>1</v>
      </c>
      <c r="C366">
        <v>72382.139399008913</v>
      </c>
      <c r="D366">
        <v>365</v>
      </c>
      <c r="E366">
        <v>667.78460693359375</v>
      </c>
      <c r="F366">
        <f t="shared" si="6"/>
        <v>669.5146484375</v>
      </c>
      <c r="G366">
        <f>Table1[[#This Row],[Smoothing]]-F365</f>
        <v>-2.6506609235491396</v>
      </c>
      <c r="H366" t="b">
        <f>IF(Table1[[#This Row],[Change]]&lt;0,TRUE,FALSE)</f>
        <v>1</v>
      </c>
      <c r="I366" t="b">
        <f>Table1[[#This Row],[Increasing_Grade]]=H365</f>
        <v>1</v>
      </c>
      <c r="J366" t="b">
        <v>0</v>
      </c>
      <c r="L366" s="2">
        <f>Table1[[#This Row],[Change]]/528</f>
        <v>-5.0201911430854916E-3</v>
      </c>
      <c r="M366">
        <v>-79.186348050000007</v>
      </c>
      <c r="N366">
        <v>36.078551599999997</v>
      </c>
    </row>
    <row r="367" spans="1:14" x14ac:dyDescent="0.2">
      <c r="A367">
        <v>859</v>
      </c>
      <c r="B367">
        <v>1</v>
      </c>
      <c r="C367">
        <v>72580.991430323673</v>
      </c>
      <c r="D367">
        <v>366</v>
      </c>
      <c r="E367">
        <v>662.28643798828125</v>
      </c>
      <c r="F367">
        <f t="shared" si="6"/>
        <v>667.53502546037942</v>
      </c>
      <c r="G367">
        <f>Table1[[#This Row],[Smoothing]]-F366</f>
        <v>-1.9796229771205844</v>
      </c>
      <c r="H367" t="b">
        <f>IF(Table1[[#This Row],[Change]]&lt;0,TRUE,FALSE)</f>
        <v>1</v>
      </c>
      <c r="I367" t="b">
        <f>Table1[[#This Row],[Increasing_Grade]]=H366</f>
        <v>1</v>
      </c>
      <c r="J367" t="b">
        <v>0</v>
      </c>
      <c r="L367" s="2">
        <f>Table1[[#This Row],[Change]]/528</f>
        <v>-3.7492859415162584E-3</v>
      </c>
      <c r="M367">
        <v>-79.184754510000005</v>
      </c>
      <c r="N367">
        <v>36.077903540000001</v>
      </c>
    </row>
    <row r="368" spans="1:14" x14ac:dyDescent="0.2">
      <c r="A368">
        <v>860</v>
      </c>
      <c r="B368">
        <v>1</v>
      </c>
      <c r="C368">
        <v>72779.843461640383</v>
      </c>
      <c r="D368">
        <v>367</v>
      </c>
      <c r="E368">
        <v>666.3800048828125</v>
      </c>
      <c r="F368">
        <f t="shared" si="6"/>
        <v>666.43782261439731</v>
      </c>
      <c r="G368">
        <f>Table1[[#This Row],[Smoothing]]-F367</f>
        <v>-1.0972028459821104</v>
      </c>
      <c r="H368" t="b">
        <f>IF(Table1[[#This Row],[Change]]&lt;0,TRUE,FALSE)</f>
        <v>1</v>
      </c>
      <c r="I368" t="b">
        <f>Table1[[#This Row],[Increasing_Grade]]=H367</f>
        <v>1</v>
      </c>
      <c r="J368" t="b">
        <v>0</v>
      </c>
      <c r="L368" s="2">
        <f>Table1[[#This Row],[Change]]/528</f>
        <v>-2.0780356931479364E-3</v>
      </c>
      <c r="M368">
        <v>-79.183029250000004</v>
      </c>
      <c r="N368">
        <v>36.077555930000003</v>
      </c>
    </row>
    <row r="369" spans="1:14" x14ac:dyDescent="0.2">
      <c r="A369">
        <v>861</v>
      </c>
      <c r="B369">
        <v>1</v>
      </c>
      <c r="C369">
        <v>72978.695492956133</v>
      </c>
      <c r="D369">
        <v>368</v>
      </c>
      <c r="E369">
        <v>665.1947021484375</v>
      </c>
      <c r="F369">
        <f t="shared" si="6"/>
        <v>665.27532087053567</v>
      </c>
      <c r="G369">
        <f>Table1[[#This Row],[Smoothing]]-F368</f>
        <v>-1.1625017438616396</v>
      </c>
      <c r="H369" t="b">
        <f>IF(Table1[[#This Row],[Change]]&lt;0,TRUE,FALSE)</f>
        <v>1</v>
      </c>
      <c r="I369" t="b">
        <f>Table1[[#This Row],[Increasing_Grade]]=H368</f>
        <v>1</v>
      </c>
      <c r="J369" t="b">
        <v>0</v>
      </c>
      <c r="L369" s="2">
        <f>Table1[[#This Row],[Change]]/528</f>
        <v>-2.2017078482228021E-3</v>
      </c>
      <c r="M369">
        <v>-79.181257819999999</v>
      </c>
      <c r="N369">
        <v>36.077664409999997</v>
      </c>
    </row>
    <row r="370" spans="1:14" x14ac:dyDescent="0.2">
      <c r="A370">
        <v>862</v>
      </c>
      <c r="B370">
        <v>1</v>
      </c>
      <c r="C370">
        <v>73177.547524271809</v>
      </c>
      <c r="D370">
        <v>369</v>
      </c>
      <c r="E370">
        <v>666.3365478515625</v>
      </c>
      <c r="F370">
        <f t="shared" si="6"/>
        <v>664.04299490792414</v>
      </c>
      <c r="G370">
        <f>Table1[[#This Row],[Smoothing]]-F369</f>
        <v>-1.2323259626115259</v>
      </c>
      <c r="H370" t="b">
        <f>IF(Table1[[#This Row],[Change]]&lt;0,TRUE,FALSE)</f>
        <v>1</v>
      </c>
      <c r="I370" t="b">
        <f>Table1[[#This Row],[Increasing_Grade]]=H369</f>
        <v>1</v>
      </c>
      <c r="J370" t="b">
        <v>0</v>
      </c>
      <c r="L370" s="2">
        <f>Table1[[#This Row],[Change]]/528</f>
        <v>-2.3339506867642535E-3</v>
      </c>
      <c r="M370">
        <v>-79.179542249999997</v>
      </c>
      <c r="N370">
        <v>36.078062240000001</v>
      </c>
    </row>
    <row r="371" spans="1:14" x14ac:dyDescent="0.2">
      <c r="A371">
        <v>863</v>
      </c>
      <c r="B371">
        <v>1</v>
      </c>
      <c r="C371">
        <v>73376.399555588345</v>
      </c>
      <c r="D371">
        <v>370</v>
      </c>
      <c r="E371">
        <v>666.37139892578125</v>
      </c>
      <c r="F371">
        <f t="shared" si="6"/>
        <v>663.66694859095981</v>
      </c>
      <c r="G371">
        <f>Table1[[#This Row],[Smoothing]]-F370</f>
        <v>-0.37604631696433444</v>
      </c>
      <c r="H371" t="b">
        <f>IF(Table1[[#This Row],[Change]]&lt;0,TRUE,FALSE)</f>
        <v>1</v>
      </c>
      <c r="I371" t="b">
        <f>Table1[[#This Row],[Increasing_Grade]]=H370</f>
        <v>1</v>
      </c>
      <c r="J371" t="b">
        <v>0</v>
      </c>
      <c r="L371" s="2">
        <f>Table1[[#This Row],[Change]]/528</f>
        <v>-7.1220893364457277E-4</v>
      </c>
      <c r="M371">
        <v>-79.177862079999997</v>
      </c>
      <c r="N371">
        <v>36.07855249</v>
      </c>
    </row>
    <row r="372" spans="1:14" x14ac:dyDescent="0.2">
      <c r="A372">
        <v>864</v>
      </c>
      <c r="B372">
        <v>1</v>
      </c>
      <c r="C372">
        <v>73575.251586905099</v>
      </c>
      <c r="D372">
        <v>371</v>
      </c>
      <c r="E372">
        <v>662.57354736328125</v>
      </c>
      <c r="F372">
        <f t="shared" si="6"/>
        <v>662.63756452287942</v>
      </c>
      <c r="G372">
        <f>Table1[[#This Row],[Smoothing]]-F371</f>
        <v>-1.0293840680803896</v>
      </c>
      <c r="H372" t="b">
        <f>IF(Table1[[#This Row],[Change]]&lt;0,TRUE,FALSE)</f>
        <v>1</v>
      </c>
      <c r="I372" t="b">
        <f>Table1[[#This Row],[Increasing_Grade]]=H371</f>
        <v>1</v>
      </c>
      <c r="J372" t="b">
        <v>0</v>
      </c>
      <c r="L372" s="2">
        <f>Table1[[#This Row],[Change]]/528</f>
        <v>-1.9495910380310409E-3</v>
      </c>
      <c r="M372">
        <v>-79.1761549</v>
      </c>
      <c r="N372">
        <v>36.078974760000001</v>
      </c>
    </row>
    <row r="373" spans="1:14" x14ac:dyDescent="0.2">
      <c r="A373">
        <v>865</v>
      </c>
      <c r="B373">
        <v>1</v>
      </c>
      <c r="C373">
        <v>73774.103618219437</v>
      </c>
      <c r="D373">
        <v>372</v>
      </c>
      <c r="E373">
        <v>659.1583251953125</v>
      </c>
      <c r="F373">
        <f t="shared" si="6"/>
        <v>661.90740966796875</v>
      </c>
      <c r="G373">
        <f>Table1[[#This Row],[Smoothing]]-F372</f>
        <v>-0.73015485491066556</v>
      </c>
      <c r="H373" t="b">
        <f>IF(Table1[[#This Row],[Change]]&lt;0,TRUE,FALSE)</f>
        <v>1</v>
      </c>
      <c r="I373" t="b">
        <f>Table1[[#This Row],[Increasing_Grade]]=H372</f>
        <v>1</v>
      </c>
      <c r="J373" t="b">
        <v>0</v>
      </c>
      <c r="L373" s="2">
        <f>Table1[[#This Row],[Change]]/528</f>
        <v>-1.3828690433914121E-3</v>
      </c>
      <c r="M373">
        <v>-79.174396119999997</v>
      </c>
      <c r="N373">
        <v>36.079193429999997</v>
      </c>
    </row>
    <row r="374" spans="1:14" x14ac:dyDescent="0.2">
      <c r="A374">
        <v>866</v>
      </c>
      <c r="B374">
        <v>1</v>
      </c>
      <c r="C374">
        <v>73972.955649535492</v>
      </c>
      <c r="D374">
        <v>373</v>
      </c>
      <c r="E374">
        <v>659.65411376953125</v>
      </c>
      <c r="F374">
        <f t="shared" si="6"/>
        <v>661.55308314732144</v>
      </c>
      <c r="G374">
        <f>Table1[[#This Row],[Smoothing]]-F373</f>
        <v>-0.35432652064730519</v>
      </c>
      <c r="H374" t="b">
        <f>IF(Table1[[#This Row],[Change]]&lt;0,TRUE,FALSE)</f>
        <v>1</v>
      </c>
      <c r="I374" t="b">
        <f>Table1[[#This Row],[Increasing_Grade]]=H373</f>
        <v>1</v>
      </c>
      <c r="J374" t="b">
        <v>0</v>
      </c>
      <c r="L374" s="2">
        <f>Table1[[#This Row],[Change]]/528</f>
        <v>-6.7107295577141133E-4</v>
      </c>
      <c r="M374">
        <v>-79.172612709999996</v>
      </c>
      <c r="N374">
        <v>36.079270719999997</v>
      </c>
    </row>
    <row r="375" spans="1:14" x14ac:dyDescent="0.2">
      <c r="A375">
        <v>867</v>
      </c>
      <c r="B375">
        <v>1</v>
      </c>
      <c r="C375">
        <v>74171.807680852289</v>
      </c>
      <c r="D375">
        <v>374</v>
      </c>
      <c r="E375">
        <v>659.17431640625</v>
      </c>
      <c r="F375">
        <f t="shared" si="6"/>
        <v>661.85492815290183</v>
      </c>
      <c r="G375">
        <f>Table1[[#This Row],[Smoothing]]-F374</f>
        <v>0.30184500558038962</v>
      </c>
      <c r="H375" t="b">
        <f>IF(Table1[[#This Row],[Change]]&lt;0,TRUE,FALSE)</f>
        <v>0</v>
      </c>
      <c r="I375" t="b">
        <f>Table1[[#This Row],[Increasing_Grade]]=H374</f>
        <v>0</v>
      </c>
      <c r="J375">
        <v>661.85492815290183</v>
      </c>
      <c r="L375" s="2">
        <f>Table1[[#This Row],[Change]]/528</f>
        <v>5.7167614693255609E-4</v>
      </c>
      <c r="M375">
        <v>-79.170827169999995</v>
      </c>
      <c r="N375">
        <v>36.079308750000003</v>
      </c>
    </row>
    <row r="376" spans="1:14" x14ac:dyDescent="0.2">
      <c r="A376">
        <v>868</v>
      </c>
      <c r="B376">
        <v>1</v>
      </c>
      <c r="C376">
        <v>74370.659712167413</v>
      </c>
      <c r="D376">
        <v>375</v>
      </c>
      <c r="E376">
        <v>660.0836181640625</v>
      </c>
      <c r="F376">
        <f t="shared" si="6"/>
        <v>662.37590680803567</v>
      </c>
      <c r="G376">
        <f>Table1[[#This Row],[Smoothing]]-F375</f>
        <v>0.52097865513383113</v>
      </c>
      <c r="H376" t="b">
        <f>IF(Table1[[#This Row],[Change]]&lt;0,TRUE,FALSE)</f>
        <v>0</v>
      </c>
      <c r="I376" t="b">
        <f>Table1[[#This Row],[Increasing_Grade]]=H375</f>
        <v>1</v>
      </c>
      <c r="J376" t="b">
        <v>0</v>
      </c>
      <c r="L376" s="2">
        <f>Table1[[#This Row],[Change]]/528</f>
        <v>9.8670199835952871E-4</v>
      </c>
      <c r="M376">
        <v>-79.169040859999996</v>
      </c>
      <c r="N376">
        <v>36.079312649999999</v>
      </c>
    </row>
    <row r="377" spans="1:14" x14ac:dyDescent="0.2">
      <c r="A377">
        <v>869</v>
      </c>
      <c r="B377">
        <v>1</v>
      </c>
      <c r="C377">
        <v>74569.511743484414</v>
      </c>
      <c r="D377">
        <v>376</v>
      </c>
      <c r="E377">
        <v>663.85626220703125</v>
      </c>
      <c r="F377">
        <f t="shared" si="6"/>
        <v>662.37493896484375</v>
      </c>
      <c r="G377">
        <f>Table1[[#This Row],[Smoothing]]-F376</f>
        <v>-9.6784319191556278E-4</v>
      </c>
      <c r="H377" t="b">
        <f>IF(Table1[[#This Row],[Change]]&lt;0,TRUE,FALSE)</f>
        <v>1</v>
      </c>
      <c r="I377" t="b">
        <f>Table1[[#This Row],[Increasing_Grade]]=H376</f>
        <v>0</v>
      </c>
      <c r="J377">
        <v>662.37493896484375</v>
      </c>
      <c r="L377" s="2">
        <f>Table1[[#This Row],[Change]]/528</f>
        <v>-1.8330363483249295E-6</v>
      </c>
      <c r="M377">
        <v>-79.167254549999996</v>
      </c>
      <c r="N377">
        <v>36.079316550000001</v>
      </c>
    </row>
    <row r="378" spans="1:14" x14ac:dyDescent="0.2">
      <c r="A378">
        <v>870</v>
      </c>
      <c r="B378">
        <v>1</v>
      </c>
      <c r="C378">
        <v>74768.363774799771</v>
      </c>
      <c r="D378">
        <v>377</v>
      </c>
      <c r="E378">
        <v>668.48431396484375</v>
      </c>
      <c r="F378">
        <f t="shared" si="6"/>
        <v>662.13051932198664</v>
      </c>
      <c r="G378">
        <f>Table1[[#This Row],[Smoothing]]-F377</f>
        <v>-0.24441964285711038</v>
      </c>
      <c r="H378" t="b">
        <f>IF(Table1[[#This Row],[Change]]&lt;0,TRUE,FALSE)</f>
        <v>1</v>
      </c>
      <c r="I378" t="b">
        <f>Table1[[#This Row],[Increasing_Grade]]=H377</f>
        <v>1</v>
      </c>
      <c r="J378" t="b">
        <v>0</v>
      </c>
      <c r="L378" s="2">
        <f>Table1[[#This Row],[Change]]/528</f>
        <v>-4.6291599025967872E-4</v>
      </c>
      <c r="M378">
        <v>-79.165468230000002</v>
      </c>
      <c r="N378">
        <v>36.079320449999997</v>
      </c>
    </row>
    <row r="379" spans="1:14" x14ac:dyDescent="0.2">
      <c r="A379">
        <v>871</v>
      </c>
      <c r="B379">
        <v>1</v>
      </c>
      <c r="C379">
        <v>74967.215806116874</v>
      </c>
      <c r="D379">
        <v>378</v>
      </c>
      <c r="E379">
        <v>666.22039794921875</v>
      </c>
      <c r="F379">
        <f t="shared" si="6"/>
        <v>661.06038992745539</v>
      </c>
      <c r="G379">
        <f>Table1[[#This Row],[Smoothing]]-F378</f>
        <v>-1.07012939453125</v>
      </c>
      <c r="H379" t="b">
        <f>IF(Table1[[#This Row],[Change]]&lt;0,TRUE,FALSE)</f>
        <v>1</v>
      </c>
      <c r="I379" t="b">
        <f>Table1[[#This Row],[Increasing_Grade]]=H378</f>
        <v>1</v>
      </c>
      <c r="J379" t="b">
        <v>0</v>
      </c>
      <c r="L379" s="2">
        <f>Table1[[#This Row],[Change]]/528</f>
        <v>-2.026760216915246E-3</v>
      </c>
      <c r="M379">
        <v>-79.163682120000004</v>
      </c>
      <c r="N379">
        <v>36.079304309999998</v>
      </c>
    </row>
    <row r="380" spans="1:14" x14ac:dyDescent="0.2">
      <c r="A380">
        <v>872</v>
      </c>
      <c r="B380">
        <v>1</v>
      </c>
      <c r="C380">
        <v>75166.067837432653</v>
      </c>
      <c r="D380">
        <v>379</v>
      </c>
      <c r="E380">
        <v>659.15155029296875</v>
      </c>
      <c r="F380">
        <f t="shared" si="6"/>
        <v>659.29546247209817</v>
      </c>
      <c r="G380">
        <f>Table1[[#This Row],[Smoothing]]-F379</f>
        <v>-1.7649274553572241</v>
      </c>
      <c r="H380" t="b">
        <f>IF(Table1[[#This Row],[Change]]&lt;0,TRUE,FALSE)</f>
        <v>1</v>
      </c>
      <c r="I380" t="b">
        <f>Table1[[#This Row],[Increasing_Grade]]=H379</f>
        <v>1</v>
      </c>
      <c r="J380" t="b">
        <v>0</v>
      </c>
      <c r="L380" s="2">
        <f>Table1[[#This Row],[Change]]/528</f>
        <v>-3.3426656351462575E-3</v>
      </c>
      <c r="M380">
        <v>-79.161897539999998</v>
      </c>
      <c r="N380">
        <v>36.079244680000002</v>
      </c>
    </row>
    <row r="381" spans="1:14" x14ac:dyDescent="0.2">
      <c r="A381">
        <v>873</v>
      </c>
      <c r="B381">
        <v>1</v>
      </c>
      <c r="C381">
        <v>75364.919868748126</v>
      </c>
      <c r="D381">
        <v>380</v>
      </c>
      <c r="E381">
        <v>657.94317626953125</v>
      </c>
      <c r="F381">
        <f t="shared" si="6"/>
        <v>656.22127859933039</v>
      </c>
      <c r="G381">
        <f>Table1[[#This Row],[Smoothing]]-F380</f>
        <v>-3.0741838727677759</v>
      </c>
      <c r="H381" t="b">
        <f>IF(Table1[[#This Row],[Change]]&lt;0,TRUE,FALSE)</f>
        <v>1</v>
      </c>
      <c r="I381" t="b">
        <f>Table1[[#This Row],[Increasing_Grade]]=H380</f>
        <v>1</v>
      </c>
      <c r="J381" t="b">
        <v>0</v>
      </c>
      <c r="L381" s="2">
        <f>Table1[[#This Row],[Change]]/528</f>
        <v>-5.8223179408480605E-3</v>
      </c>
      <c r="M381">
        <v>-79.16017549</v>
      </c>
      <c r="N381">
        <v>36.078896290000003</v>
      </c>
    </row>
    <row r="382" spans="1:14" x14ac:dyDescent="0.2">
      <c r="A382">
        <v>874</v>
      </c>
      <c r="B382">
        <v>1</v>
      </c>
      <c r="C382">
        <v>75563.771900063555</v>
      </c>
      <c r="D382">
        <v>381</v>
      </c>
      <c r="E382">
        <v>651.68341064453125</v>
      </c>
      <c r="F382">
        <f t="shared" si="6"/>
        <v>651.05024937220981</v>
      </c>
      <c r="G382">
        <f>Table1[[#This Row],[Smoothing]]-F381</f>
        <v>-5.1710292271205844</v>
      </c>
      <c r="H382" t="b">
        <f>IF(Table1[[#This Row],[Change]]&lt;0,TRUE,FALSE)</f>
        <v>1</v>
      </c>
      <c r="I382" t="b">
        <f>Table1[[#This Row],[Increasing_Grade]]=H381</f>
        <v>1</v>
      </c>
      <c r="J382" t="b">
        <v>0</v>
      </c>
      <c r="L382" s="2">
        <f>Table1[[#This Row],[Change]]/528</f>
        <v>-9.7936159604556528E-3</v>
      </c>
      <c r="M382">
        <v>-79.158672569999993</v>
      </c>
      <c r="N382">
        <v>36.07812886</v>
      </c>
    </row>
    <row r="383" spans="1:14" x14ac:dyDescent="0.2">
      <c r="A383">
        <v>875</v>
      </c>
      <c r="B383">
        <v>1</v>
      </c>
      <c r="C383">
        <v>75762.623931379931</v>
      </c>
      <c r="D383">
        <v>382</v>
      </c>
      <c r="E383">
        <v>647.7291259765625</v>
      </c>
      <c r="F383">
        <f t="shared" si="6"/>
        <v>646.03288922991067</v>
      </c>
      <c r="G383">
        <f>Table1[[#This Row],[Smoothing]]-F382</f>
        <v>-5.0173601422991396</v>
      </c>
      <c r="H383" t="b">
        <f>IF(Table1[[#This Row],[Change]]&lt;0,TRUE,FALSE)</f>
        <v>1</v>
      </c>
      <c r="I383" t="b">
        <f>Table1[[#This Row],[Increasing_Grade]]=H382</f>
        <v>1</v>
      </c>
      <c r="J383" t="b">
        <v>0</v>
      </c>
      <c r="L383" s="2">
        <f>Table1[[#This Row],[Change]]/528</f>
        <v>-9.5025760270817036E-3</v>
      </c>
      <c r="M383">
        <v>-79.157343929999996</v>
      </c>
      <c r="N383">
        <v>36.077164349999997</v>
      </c>
    </row>
    <row r="384" spans="1:14" x14ac:dyDescent="0.2">
      <c r="A384">
        <v>876</v>
      </c>
      <c r="B384">
        <v>1</v>
      </c>
      <c r="C384">
        <v>75961.475962696437</v>
      </c>
      <c r="D384">
        <v>383</v>
      </c>
      <c r="E384">
        <v>642.33697509765625</v>
      </c>
      <c r="F384">
        <f t="shared" si="6"/>
        <v>640.91949462890625</v>
      </c>
      <c r="G384">
        <f>Table1[[#This Row],[Smoothing]]-F383</f>
        <v>-5.1133946010044156</v>
      </c>
      <c r="H384" t="b">
        <f>IF(Table1[[#This Row],[Change]]&lt;0,TRUE,FALSE)</f>
        <v>1</v>
      </c>
      <c r="I384" t="b">
        <f>Table1[[#This Row],[Increasing_Grade]]=H383</f>
        <v>1</v>
      </c>
      <c r="J384" t="b">
        <v>0</v>
      </c>
      <c r="L384" s="2">
        <f>Table1[[#This Row],[Change]]/528</f>
        <v>-9.6844594715992712E-3</v>
      </c>
      <c r="M384">
        <v>-79.155935319999998</v>
      </c>
      <c r="N384">
        <v>36.076281219999998</v>
      </c>
    </row>
    <row r="385" spans="1:14" x14ac:dyDescent="0.2">
      <c r="A385">
        <v>877</v>
      </c>
      <c r="B385">
        <v>1</v>
      </c>
      <c r="C385">
        <v>76160.327994011939</v>
      </c>
      <c r="D385">
        <v>384</v>
      </c>
      <c r="E385">
        <v>632.287109375</v>
      </c>
      <c r="F385">
        <f t="shared" si="6"/>
        <v>635.38649204799106</v>
      </c>
      <c r="G385">
        <f>Table1[[#This Row],[Smoothing]]-F384</f>
        <v>-5.5330025809151948</v>
      </c>
      <c r="H385" t="b">
        <f>IF(Table1[[#This Row],[Change]]&lt;0,TRUE,FALSE)</f>
        <v>1</v>
      </c>
      <c r="I385" t="b">
        <f>Table1[[#This Row],[Increasing_Grade]]=H384</f>
        <v>1</v>
      </c>
      <c r="J385" t="b">
        <v>0</v>
      </c>
      <c r="L385" s="2">
        <f>Table1[[#This Row],[Change]]/528</f>
        <v>-1.0479171554763626E-2</v>
      </c>
      <c r="M385">
        <v>-79.154278770000005</v>
      </c>
      <c r="N385">
        <v>36.075758890000003</v>
      </c>
    </row>
    <row r="386" spans="1:14" x14ac:dyDescent="0.2">
      <c r="A386">
        <v>878</v>
      </c>
      <c r="B386">
        <v>1</v>
      </c>
      <c r="C386">
        <v>76359.180025327281</v>
      </c>
      <c r="D386">
        <v>385</v>
      </c>
      <c r="E386">
        <v>631.098876953125</v>
      </c>
      <c r="F386">
        <f t="shared" si="6"/>
        <v>630.04818289620539</v>
      </c>
      <c r="G386">
        <f>Table1[[#This Row],[Smoothing]]-F385</f>
        <v>-5.3383091517856656</v>
      </c>
      <c r="H386" t="b">
        <f>IF(Table1[[#This Row],[Change]]&lt;0,TRUE,FALSE)</f>
        <v>1</v>
      </c>
      <c r="I386" t="b">
        <f>Table1[[#This Row],[Increasing_Grade]]=H385</f>
        <v>1</v>
      </c>
      <c r="J386" t="b">
        <v>0</v>
      </c>
      <c r="L386" s="2">
        <f>Table1[[#This Row],[Change]]/528</f>
        <v>-1.0110433999594064E-2</v>
      </c>
      <c r="M386">
        <v>-79.152519159999997</v>
      </c>
      <c r="N386">
        <v>36.075514220000002</v>
      </c>
    </row>
    <row r="387" spans="1:14" x14ac:dyDescent="0.2">
      <c r="A387">
        <v>879</v>
      </c>
      <c r="B387">
        <v>1</v>
      </c>
      <c r="C387">
        <v>76558.032056643191</v>
      </c>
      <c r="D387">
        <v>386</v>
      </c>
      <c r="E387">
        <v>623.3577880859375</v>
      </c>
      <c r="F387">
        <f t="shared" si="6"/>
        <v>624.57183837890625</v>
      </c>
      <c r="G387">
        <f>Table1[[#This Row],[Smoothing]]-F386</f>
        <v>-5.4763445172991396</v>
      </c>
      <c r="H387" t="b">
        <f>IF(Table1[[#This Row],[Change]]&lt;0,TRUE,FALSE)</f>
        <v>1</v>
      </c>
      <c r="I387" t="b">
        <f>Table1[[#This Row],[Increasing_Grade]]=H386</f>
        <v>1</v>
      </c>
      <c r="J387" t="b">
        <v>0</v>
      </c>
      <c r="L387" s="2">
        <f>Table1[[#This Row],[Change]]/528</f>
        <v>-1.0371864616096856E-2</v>
      </c>
      <c r="M387">
        <v>-79.150793050000004</v>
      </c>
      <c r="N387">
        <v>36.075151509999998</v>
      </c>
    </row>
    <row r="388" spans="1:14" x14ac:dyDescent="0.2">
      <c r="A388">
        <v>880</v>
      </c>
      <c r="B388">
        <v>1</v>
      </c>
      <c r="C388">
        <v>76756.884087959188</v>
      </c>
      <c r="D388">
        <v>387</v>
      </c>
      <c r="E388">
        <v>619.212158203125</v>
      </c>
      <c r="F388">
        <f t="shared" si="6"/>
        <v>619.11764962332586</v>
      </c>
      <c r="G388">
        <f>Table1[[#This Row],[Smoothing]]-F387</f>
        <v>-5.4541887555803896</v>
      </c>
      <c r="H388" t="b">
        <f>IF(Table1[[#This Row],[Change]]&lt;0,TRUE,FALSE)</f>
        <v>1</v>
      </c>
      <c r="I388" t="b">
        <f>Table1[[#This Row],[Increasing_Grade]]=H387</f>
        <v>1</v>
      </c>
      <c r="J388" t="b">
        <v>0</v>
      </c>
      <c r="L388" s="2">
        <f>Table1[[#This Row],[Change]]/528</f>
        <v>-1.0329902946174981E-2</v>
      </c>
      <c r="M388">
        <v>-79.149229610000006</v>
      </c>
      <c r="N388">
        <v>36.074467749999997</v>
      </c>
    </row>
    <row r="389" spans="1:14" x14ac:dyDescent="0.2">
      <c r="A389">
        <v>881</v>
      </c>
      <c r="B389">
        <v>1</v>
      </c>
      <c r="C389">
        <v>76955.736119276175</v>
      </c>
      <c r="D389">
        <v>388</v>
      </c>
      <c r="E389">
        <v>614.31524658203125</v>
      </c>
      <c r="F389">
        <f t="shared" si="6"/>
        <v>614.45084926060269</v>
      </c>
      <c r="G389">
        <f>Table1[[#This Row],[Smoothing]]-F388</f>
        <v>-4.6668003627231656</v>
      </c>
      <c r="H389" t="b">
        <f>IF(Table1[[#This Row],[Change]]&lt;0,TRUE,FALSE)</f>
        <v>1</v>
      </c>
      <c r="I389" t="b">
        <f>Table1[[#This Row],[Increasing_Grade]]=H388</f>
        <v>1</v>
      </c>
      <c r="J389" t="b">
        <v>0</v>
      </c>
      <c r="L389" s="2">
        <f>Table1[[#This Row],[Change]]/528</f>
        <v>-8.8386370506120561E-3</v>
      </c>
      <c r="M389">
        <v>-79.147814260000004</v>
      </c>
      <c r="N389">
        <v>36.073587539999998</v>
      </c>
    </row>
    <row r="390" spans="1:14" x14ac:dyDescent="0.2">
      <c r="A390">
        <v>689</v>
      </c>
      <c r="B390">
        <v>1</v>
      </c>
      <c r="C390">
        <v>77154.588150591037</v>
      </c>
      <c r="D390">
        <v>389</v>
      </c>
      <c r="E390">
        <v>609.39471435546875</v>
      </c>
      <c r="F390">
        <f t="shared" ref="F390:F453" si="7">AVERAGE(E387:E393)</f>
        <v>609.04461669921875</v>
      </c>
      <c r="G390">
        <f>Table1[[#This Row],[Smoothing]]-F389</f>
        <v>-5.4062325613839448</v>
      </c>
      <c r="H390" t="b">
        <f>IF(Table1[[#This Row],[Change]]&lt;0,TRUE,FALSE)</f>
        <v>1</v>
      </c>
      <c r="I390" t="b">
        <f>Table1[[#This Row],[Increasing_Grade]]=H389</f>
        <v>1</v>
      </c>
      <c r="J390" t="b">
        <v>0</v>
      </c>
      <c r="L390" s="2">
        <f>Table1[[#This Row],[Change]]/528</f>
        <v>-1.0239076820802925E-2</v>
      </c>
      <c r="M390">
        <v>-79.146325719999993</v>
      </c>
      <c r="N390">
        <v>36.072794309999999</v>
      </c>
    </row>
    <row r="391" spans="1:14" x14ac:dyDescent="0.2">
      <c r="A391">
        <v>690</v>
      </c>
      <c r="B391">
        <v>1</v>
      </c>
      <c r="C391">
        <v>77353.440181907121</v>
      </c>
      <c r="D391">
        <v>390</v>
      </c>
      <c r="E391">
        <v>604.15765380859375</v>
      </c>
      <c r="F391">
        <f t="shared" si="7"/>
        <v>603.7415771484375</v>
      </c>
      <c r="G391">
        <f>Table1[[#This Row],[Smoothing]]-F390</f>
        <v>-5.30303955078125</v>
      </c>
      <c r="H391" t="b">
        <f>IF(Table1[[#This Row],[Change]]&lt;0,TRUE,FALSE)</f>
        <v>1</v>
      </c>
      <c r="I391" t="b">
        <f>Table1[[#This Row],[Increasing_Grade]]=H390</f>
        <v>1</v>
      </c>
      <c r="J391" t="b">
        <v>0</v>
      </c>
      <c r="L391" s="2">
        <f>Table1[[#This Row],[Change]]/528</f>
        <v>-1.0043635512843277E-2</v>
      </c>
      <c r="M391">
        <v>-79.144623730000006</v>
      </c>
      <c r="N391">
        <v>36.072378370000003</v>
      </c>
    </row>
    <row r="392" spans="1:14" x14ac:dyDescent="0.2">
      <c r="A392">
        <v>691</v>
      </c>
      <c r="B392">
        <v>1</v>
      </c>
      <c r="C392">
        <v>77552.292213223016</v>
      </c>
      <c r="D392">
        <v>391</v>
      </c>
      <c r="E392">
        <v>599.6195068359375</v>
      </c>
      <c r="F392">
        <f t="shared" si="7"/>
        <v>598.34892054966519</v>
      </c>
      <c r="G392">
        <f>Table1[[#This Row],[Smoothing]]-F391</f>
        <v>-5.3926565987723052</v>
      </c>
      <c r="H392" t="b">
        <f>IF(Table1[[#This Row],[Change]]&lt;0,TRUE,FALSE)</f>
        <v>1</v>
      </c>
      <c r="I392" t="b">
        <f>Table1[[#This Row],[Increasing_Grade]]=H391</f>
        <v>1</v>
      </c>
      <c r="J392" t="b">
        <v>0</v>
      </c>
      <c r="L392" s="2">
        <f>Table1[[#This Row],[Change]]/528</f>
        <v>-1.0213364770402094E-2</v>
      </c>
      <c r="M392">
        <v>-79.142844490000002</v>
      </c>
      <c r="N392">
        <v>36.072421560000002</v>
      </c>
    </row>
    <row r="393" spans="1:14" x14ac:dyDescent="0.2">
      <c r="A393">
        <v>692</v>
      </c>
      <c r="B393">
        <v>1</v>
      </c>
      <c r="C393">
        <v>77751.144244540308</v>
      </c>
      <c r="D393">
        <v>392</v>
      </c>
      <c r="E393">
        <v>593.2552490234375</v>
      </c>
      <c r="F393">
        <f t="shared" si="7"/>
        <v>592.96567208426336</v>
      </c>
      <c r="G393">
        <f>Table1[[#This Row],[Smoothing]]-F392</f>
        <v>-5.3832484654018344</v>
      </c>
      <c r="H393" t="b">
        <f>IF(Table1[[#This Row],[Change]]&lt;0,TRUE,FALSE)</f>
        <v>1</v>
      </c>
      <c r="I393" t="b">
        <f>Table1[[#This Row],[Increasing_Grade]]=H392</f>
        <v>1</v>
      </c>
      <c r="J393" t="b">
        <v>0</v>
      </c>
      <c r="L393" s="2">
        <f>Table1[[#This Row],[Change]]/528</f>
        <v>-1.0195546335988322E-2</v>
      </c>
      <c r="M393">
        <v>-79.141065470000001</v>
      </c>
      <c r="N393">
        <v>36.072551920000002</v>
      </c>
    </row>
    <row r="394" spans="1:14" x14ac:dyDescent="0.2">
      <c r="A394">
        <v>693</v>
      </c>
      <c r="B394">
        <v>1</v>
      </c>
      <c r="C394">
        <v>77949.996275855927</v>
      </c>
      <c r="D394">
        <v>393</v>
      </c>
      <c r="E394">
        <v>586.23651123046875</v>
      </c>
      <c r="F394">
        <f t="shared" si="7"/>
        <v>579.80851527622769</v>
      </c>
      <c r="G394">
        <f>Table1[[#This Row],[Smoothing]]-F393</f>
        <v>-13.157156808035666</v>
      </c>
      <c r="H394" t="b">
        <f>IF(Table1[[#This Row],[Change]]&lt;0,TRUE,FALSE)</f>
        <v>1</v>
      </c>
      <c r="I394" t="b">
        <f>Table1[[#This Row],[Increasing_Grade]]=H393</f>
        <v>1</v>
      </c>
      <c r="J394" t="b">
        <v>0</v>
      </c>
      <c r="L394" s="2">
        <f>Table1[[#This Row],[Change]]/528</f>
        <v>-2.4918857590976638E-2</v>
      </c>
      <c r="M394">
        <v>-79.139287499999995</v>
      </c>
      <c r="N394">
        <v>36.072691280000001</v>
      </c>
    </row>
    <row r="395" spans="1:14" x14ac:dyDescent="0.2">
      <c r="A395">
        <v>694</v>
      </c>
      <c r="B395">
        <v>1</v>
      </c>
      <c r="C395">
        <v>78148.848307171545</v>
      </c>
      <c r="D395">
        <v>394</v>
      </c>
      <c r="E395">
        <v>581.46356201171875</v>
      </c>
      <c r="F395">
        <f t="shared" si="7"/>
        <v>574.91358293805808</v>
      </c>
      <c r="G395">
        <f>Table1[[#This Row],[Smoothing]]-F394</f>
        <v>-4.8949323381696104</v>
      </c>
      <c r="H395" t="b">
        <f>IF(Table1[[#This Row],[Change]]&lt;0,TRUE,FALSE)</f>
        <v>1</v>
      </c>
      <c r="I395" t="b">
        <f>Table1[[#This Row],[Increasing_Grade]]=H394</f>
        <v>1</v>
      </c>
      <c r="J395" t="b">
        <v>0</v>
      </c>
      <c r="L395" s="2">
        <f>Table1[[#This Row],[Change]]/528</f>
        <v>-9.2707051859272915E-3</v>
      </c>
      <c r="M395">
        <v>-79.137509679999994</v>
      </c>
      <c r="N395">
        <v>36.072831970000003</v>
      </c>
    </row>
    <row r="396" spans="1:14" x14ac:dyDescent="0.2">
      <c r="A396">
        <v>695</v>
      </c>
      <c r="B396">
        <v>1</v>
      </c>
      <c r="C396">
        <v>78347.700338487542</v>
      </c>
      <c r="D396">
        <v>395</v>
      </c>
      <c r="E396">
        <v>576.63250732421875</v>
      </c>
      <c r="F396">
        <f t="shared" si="7"/>
        <v>570.05119977678567</v>
      </c>
      <c r="G396">
        <f>Table1[[#This Row],[Smoothing]]-F395</f>
        <v>-4.8623831612724189</v>
      </c>
      <c r="H396" t="b">
        <f>IF(Table1[[#This Row],[Change]]&lt;0,TRUE,FALSE)</f>
        <v>1</v>
      </c>
      <c r="I396" t="b">
        <f>Table1[[#This Row],[Increasing_Grade]]=H395</f>
        <v>1</v>
      </c>
      <c r="J396" t="b">
        <v>0</v>
      </c>
      <c r="L396" s="2">
        <f>Table1[[#This Row],[Change]]/528</f>
        <v>-9.2090590175613989E-3</v>
      </c>
      <c r="M396">
        <v>-79.135732110000006</v>
      </c>
      <c r="N396">
        <v>36.072974700000003</v>
      </c>
    </row>
    <row r="397" spans="1:14" x14ac:dyDescent="0.2">
      <c r="A397">
        <v>696</v>
      </c>
      <c r="B397">
        <v>1</v>
      </c>
      <c r="C397">
        <v>78546.552369803452</v>
      </c>
      <c r="D397">
        <v>396</v>
      </c>
      <c r="E397">
        <v>517.29461669921875</v>
      </c>
      <c r="F397">
        <f t="shared" si="7"/>
        <v>564.37009974888394</v>
      </c>
      <c r="G397">
        <f>Table1[[#This Row],[Smoothing]]-F396</f>
        <v>-5.6811000279017208</v>
      </c>
      <c r="H397" t="b">
        <f>IF(Table1[[#This Row],[Change]]&lt;0,TRUE,FALSE)</f>
        <v>1</v>
      </c>
      <c r="I397" t="b">
        <f>Table1[[#This Row],[Increasing_Grade]]=H396</f>
        <v>1</v>
      </c>
      <c r="J397" t="b">
        <v>0</v>
      </c>
      <c r="L397" s="2">
        <f>Table1[[#This Row],[Change]]/528</f>
        <v>-1.0759659143753259E-2</v>
      </c>
      <c r="M397">
        <v>-79.133954630000005</v>
      </c>
      <c r="N397">
        <v>36.073118149999999</v>
      </c>
    </row>
    <row r="398" spans="1:14" x14ac:dyDescent="0.2">
      <c r="A398">
        <v>697</v>
      </c>
      <c r="B398">
        <v>1</v>
      </c>
      <c r="C398">
        <v>78745.404401118532</v>
      </c>
      <c r="D398">
        <v>397</v>
      </c>
      <c r="E398">
        <v>569.89312744140625</v>
      </c>
      <c r="F398">
        <f t="shared" si="7"/>
        <v>560.98055594308039</v>
      </c>
      <c r="G398">
        <f>Table1[[#This Row],[Smoothing]]-F397</f>
        <v>-3.3895438058035552</v>
      </c>
      <c r="H398" t="b">
        <f>IF(Table1[[#This Row],[Change]]&lt;0,TRUE,FALSE)</f>
        <v>1</v>
      </c>
      <c r="I398" t="b">
        <f>Table1[[#This Row],[Increasing_Grade]]=H397</f>
        <v>1</v>
      </c>
      <c r="J398" t="b">
        <v>0</v>
      </c>
      <c r="L398" s="2">
        <f>Table1[[#This Row],[Change]]/528</f>
        <v>-6.4195905412946118E-3</v>
      </c>
      <c r="M398">
        <v>-79.132173780000002</v>
      </c>
      <c r="N398">
        <v>36.073218189999999</v>
      </c>
    </row>
    <row r="399" spans="1:14" x14ac:dyDescent="0.2">
      <c r="A399">
        <v>698</v>
      </c>
      <c r="B399">
        <v>1</v>
      </c>
      <c r="C399">
        <v>78944.25643243501</v>
      </c>
      <c r="D399">
        <v>398</v>
      </c>
      <c r="E399">
        <v>565.58282470703125</v>
      </c>
      <c r="F399">
        <f t="shared" si="7"/>
        <v>558.714599609375</v>
      </c>
      <c r="G399">
        <f>Table1[[#This Row],[Smoothing]]-F398</f>
        <v>-2.2659563337053896</v>
      </c>
      <c r="H399" t="b">
        <f>IF(Table1[[#This Row],[Change]]&lt;0,TRUE,FALSE)</f>
        <v>1</v>
      </c>
      <c r="I399" t="b">
        <f>Table1[[#This Row],[Increasing_Grade]]=H398</f>
        <v>1</v>
      </c>
      <c r="J399" t="b">
        <v>0</v>
      </c>
      <c r="L399" s="2">
        <f>Table1[[#This Row],[Change]]/528</f>
        <v>-4.2915839653511166E-3</v>
      </c>
      <c r="M399">
        <v>-79.130422379999999</v>
      </c>
      <c r="N399">
        <v>36.072965850000003</v>
      </c>
    </row>
    <row r="400" spans="1:14" x14ac:dyDescent="0.2">
      <c r="A400">
        <v>699</v>
      </c>
      <c r="B400">
        <v>1</v>
      </c>
      <c r="C400">
        <v>79143.10846375156</v>
      </c>
      <c r="D400">
        <v>399</v>
      </c>
      <c r="E400">
        <v>553.487548828125</v>
      </c>
      <c r="F400">
        <f t="shared" si="7"/>
        <v>557.47013636997769</v>
      </c>
      <c r="G400">
        <f>Table1[[#This Row],[Smoothing]]-F399</f>
        <v>-1.2444632393973052</v>
      </c>
      <c r="H400" t="b">
        <f>IF(Table1[[#This Row],[Change]]&lt;0,TRUE,FALSE)</f>
        <v>1</v>
      </c>
      <c r="I400" t="b">
        <f>Table1[[#This Row],[Increasing_Grade]]=H399</f>
        <v>1</v>
      </c>
      <c r="J400" t="b">
        <v>0</v>
      </c>
      <c r="L400" s="2">
        <f>Table1[[#This Row],[Change]]/528</f>
        <v>-2.3569379534039872E-3</v>
      </c>
      <c r="M400">
        <v>-79.128844020000003</v>
      </c>
      <c r="N400">
        <v>36.072303669999997</v>
      </c>
    </row>
    <row r="401" spans="1:14" x14ac:dyDescent="0.2">
      <c r="A401">
        <v>700</v>
      </c>
      <c r="B401">
        <v>1</v>
      </c>
      <c r="C401">
        <v>79341.96049506664</v>
      </c>
      <c r="D401">
        <v>400</v>
      </c>
      <c r="E401">
        <v>562.50970458984375</v>
      </c>
      <c r="F401">
        <f t="shared" si="7"/>
        <v>563.78249686104914</v>
      </c>
      <c r="G401">
        <f>Table1[[#This Row],[Smoothing]]-F400</f>
        <v>6.3123604910714448</v>
      </c>
      <c r="H401" t="b">
        <f>IF(Table1[[#This Row],[Change]]&lt;0,TRUE,FALSE)</f>
        <v>0</v>
      </c>
      <c r="I401" t="b">
        <f>Table1[[#This Row],[Increasing_Grade]]=H400</f>
        <v>0</v>
      </c>
      <c r="J401">
        <v>563.78249686104914</v>
      </c>
      <c r="L401" s="2">
        <f>Table1[[#This Row],[Change]]/528</f>
        <v>1.1955228202786827E-2</v>
      </c>
      <c r="M401">
        <v>-79.127473519999995</v>
      </c>
      <c r="N401">
        <v>36.071382550000003</v>
      </c>
    </row>
    <row r="402" spans="1:14" x14ac:dyDescent="0.2">
      <c r="A402">
        <v>701</v>
      </c>
      <c r="B402">
        <v>1</v>
      </c>
      <c r="C402">
        <v>79540.812526382535</v>
      </c>
      <c r="D402">
        <v>401</v>
      </c>
      <c r="E402">
        <v>565.60186767578125</v>
      </c>
      <c r="F402">
        <f t="shared" si="7"/>
        <v>561.80474853515625</v>
      </c>
      <c r="G402">
        <f>Table1[[#This Row],[Smoothing]]-F401</f>
        <v>-1.9777483258928896</v>
      </c>
      <c r="H402" t="b">
        <f>IF(Table1[[#This Row],[Change]]&lt;0,TRUE,FALSE)</f>
        <v>1</v>
      </c>
      <c r="I402" t="b">
        <f>Table1[[#This Row],[Increasing_Grade]]=H401</f>
        <v>0</v>
      </c>
      <c r="J402">
        <v>561.80474853515625</v>
      </c>
      <c r="L402" s="2">
        <f>Table1[[#This Row],[Change]]/528</f>
        <v>-3.7457354657062306E-3</v>
      </c>
      <c r="M402">
        <v>-79.126187389999998</v>
      </c>
      <c r="N402">
        <v>36.07038137</v>
      </c>
    </row>
    <row r="403" spans="1:14" x14ac:dyDescent="0.2">
      <c r="A403">
        <v>702</v>
      </c>
      <c r="B403">
        <v>1</v>
      </c>
      <c r="C403">
        <v>79739.664557699376</v>
      </c>
      <c r="D403">
        <v>402</v>
      </c>
      <c r="E403">
        <v>567.9212646484375</v>
      </c>
      <c r="F403">
        <f t="shared" si="7"/>
        <v>559.36927141462058</v>
      </c>
      <c r="G403">
        <f>Table1[[#This Row],[Smoothing]]-F402</f>
        <v>-2.4354771205356656</v>
      </c>
      <c r="H403" t="b">
        <f>IF(Table1[[#This Row],[Change]]&lt;0,TRUE,FALSE)</f>
        <v>1</v>
      </c>
      <c r="I403" t="b">
        <f>Table1[[#This Row],[Increasing_Grade]]=H402</f>
        <v>1</v>
      </c>
      <c r="J403" t="b">
        <v>0</v>
      </c>
      <c r="L403" s="2">
        <f>Table1[[#This Row],[Change]]/528</f>
        <v>-4.6126460616205791E-3</v>
      </c>
      <c r="M403">
        <v>-79.124755780000001</v>
      </c>
      <c r="N403">
        <v>36.069526799999998</v>
      </c>
    </row>
    <row r="404" spans="1:14" x14ac:dyDescent="0.2">
      <c r="A404">
        <v>703</v>
      </c>
      <c r="B404">
        <v>1</v>
      </c>
      <c r="C404">
        <v>79938.516589015271</v>
      </c>
      <c r="D404">
        <v>403</v>
      </c>
      <c r="E404">
        <v>561.48114013671875</v>
      </c>
      <c r="F404">
        <f t="shared" si="7"/>
        <v>558.47246442522317</v>
      </c>
      <c r="G404">
        <f>Table1[[#This Row],[Smoothing]]-F403</f>
        <v>-0.89680698939741887</v>
      </c>
      <c r="H404" t="b">
        <f>IF(Table1[[#This Row],[Change]]&lt;0,TRUE,FALSE)</f>
        <v>1</v>
      </c>
      <c r="I404" t="b">
        <f>Table1[[#This Row],[Increasing_Grade]]=H403</f>
        <v>1</v>
      </c>
      <c r="J404" t="b">
        <v>0</v>
      </c>
      <c r="L404" s="2">
        <f>Table1[[#This Row],[Change]]/528</f>
        <v>-1.69849808597996E-3</v>
      </c>
      <c r="M404">
        <v>-79.123048859999997</v>
      </c>
      <c r="N404">
        <v>36.069132140000001</v>
      </c>
    </row>
    <row r="405" spans="1:14" x14ac:dyDescent="0.2">
      <c r="A405">
        <v>704</v>
      </c>
      <c r="B405">
        <v>1</v>
      </c>
      <c r="C405">
        <v>80137.368620331254</v>
      </c>
      <c r="D405">
        <v>404</v>
      </c>
      <c r="E405">
        <v>556.04888916015625</v>
      </c>
      <c r="F405">
        <f t="shared" si="7"/>
        <v>555.72789655412942</v>
      </c>
      <c r="G405">
        <f>Table1[[#This Row],[Smoothing]]-F404</f>
        <v>-2.74456787109375</v>
      </c>
      <c r="H405" t="b">
        <f>IF(Table1[[#This Row],[Change]]&lt;0,TRUE,FALSE)</f>
        <v>1</v>
      </c>
      <c r="I405" t="b">
        <f>Table1[[#This Row],[Increasing_Grade]]=H404</f>
        <v>1</v>
      </c>
      <c r="J405" t="b">
        <v>0</v>
      </c>
      <c r="L405" s="2">
        <f>Table1[[#This Row],[Change]]/528</f>
        <v>-5.1980452104048299E-3</v>
      </c>
      <c r="M405">
        <v>-79.121279959999995</v>
      </c>
      <c r="N405">
        <v>36.069266399999997</v>
      </c>
    </row>
    <row r="406" spans="1:14" x14ac:dyDescent="0.2">
      <c r="A406">
        <v>705</v>
      </c>
      <c r="B406">
        <v>1</v>
      </c>
      <c r="C406">
        <v>80336.220651646407</v>
      </c>
      <c r="D406">
        <v>405</v>
      </c>
      <c r="E406">
        <v>548.53448486328125</v>
      </c>
      <c r="F406">
        <f t="shared" si="7"/>
        <v>551.47370256696433</v>
      </c>
      <c r="G406">
        <f>Table1[[#This Row],[Smoothing]]-F405</f>
        <v>-4.2541939871650811</v>
      </c>
      <c r="H406" t="b">
        <f>IF(Table1[[#This Row],[Change]]&lt;0,TRUE,FALSE)</f>
        <v>1</v>
      </c>
      <c r="I406" t="b">
        <f>Table1[[#This Row],[Increasing_Grade]]=H405</f>
        <v>1</v>
      </c>
      <c r="J406" t="b">
        <v>0</v>
      </c>
      <c r="L406" s="2">
        <f>Table1[[#This Row],[Change]]/528</f>
        <v>-8.0571855817520473E-3</v>
      </c>
      <c r="M406">
        <v>-79.119556459999998</v>
      </c>
      <c r="N406">
        <v>36.069645940000001</v>
      </c>
    </row>
    <row r="407" spans="1:14" x14ac:dyDescent="0.2">
      <c r="A407">
        <v>706</v>
      </c>
      <c r="B407">
        <v>1</v>
      </c>
      <c r="C407">
        <v>80535.072682963379</v>
      </c>
      <c r="D407">
        <v>406</v>
      </c>
      <c r="E407">
        <v>547.20989990234375</v>
      </c>
      <c r="F407">
        <f t="shared" si="7"/>
        <v>546.48851667131692</v>
      </c>
      <c r="G407">
        <f>Table1[[#This Row],[Smoothing]]-F406</f>
        <v>-4.9851858956474189</v>
      </c>
      <c r="H407" t="b">
        <f>IF(Table1[[#This Row],[Change]]&lt;0,TRUE,FALSE)</f>
        <v>1</v>
      </c>
      <c r="I407" t="b">
        <f>Table1[[#This Row],[Increasing_Grade]]=H406</f>
        <v>1</v>
      </c>
      <c r="J407" t="b">
        <v>0</v>
      </c>
      <c r="L407" s="2">
        <f>Table1[[#This Row],[Change]]/528</f>
        <v>-9.4416399538776868E-3</v>
      </c>
      <c r="M407">
        <v>-79.117832960000001</v>
      </c>
      <c r="N407">
        <v>36.070025479999998</v>
      </c>
    </row>
    <row r="408" spans="1:14" x14ac:dyDescent="0.2">
      <c r="A408">
        <v>707</v>
      </c>
      <c r="B408">
        <v>1</v>
      </c>
      <c r="C408">
        <v>80733.924714278779</v>
      </c>
      <c r="D408">
        <v>407</v>
      </c>
      <c r="E408">
        <v>543.2977294921875</v>
      </c>
      <c r="F408">
        <f t="shared" si="7"/>
        <v>542.00090680803567</v>
      </c>
      <c r="G408">
        <f>Table1[[#This Row],[Smoothing]]-F407</f>
        <v>-4.48760986328125</v>
      </c>
      <c r="H408" t="b">
        <f>IF(Table1[[#This Row],[Change]]&lt;0,TRUE,FALSE)</f>
        <v>1</v>
      </c>
      <c r="I408" t="b">
        <f>Table1[[#This Row],[Increasing_Grade]]=H407</f>
        <v>1</v>
      </c>
      <c r="J408" t="b">
        <v>0</v>
      </c>
      <c r="L408" s="2">
        <f>Table1[[#This Row],[Change]]/528</f>
        <v>-8.499261104699337E-3</v>
      </c>
      <c r="M408">
        <v>-79.116110919999997</v>
      </c>
      <c r="N408">
        <v>36.070409300000001</v>
      </c>
    </row>
    <row r="409" spans="1:14" x14ac:dyDescent="0.2">
      <c r="A409">
        <v>708</v>
      </c>
      <c r="B409">
        <v>1</v>
      </c>
      <c r="C409">
        <v>80932.77674559431</v>
      </c>
      <c r="D409">
        <v>408</v>
      </c>
      <c r="E409">
        <v>535.822509765625</v>
      </c>
      <c r="F409">
        <f t="shared" si="7"/>
        <v>538.27643694196433</v>
      </c>
      <c r="G409">
        <f>Table1[[#This Row],[Smoothing]]-F408</f>
        <v>-3.7244698660713311</v>
      </c>
      <c r="H409" t="b">
        <f>IF(Table1[[#This Row],[Change]]&lt;0,TRUE,FALSE)</f>
        <v>1</v>
      </c>
      <c r="I409" t="b">
        <f>Table1[[#This Row],[Increasing_Grade]]=H408</f>
        <v>1</v>
      </c>
      <c r="J409" t="b">
        <v>0</v>
      </c>
      <c r="L409" s="2">
        <f>Table1[[#This Row],[Change]]/528</f>
        <v>-7.0539202008926723E-3</v>
      </c>
      <c r="M409">
        <v>-79.114398469999998</v>
      </c>
      <c r="N409">
        <v>36.070820189999999</v>
      </c>
    </row>
    <row r="410" spans="1:14" x14ac:dyDescent="0.2">
      <c r="A410">
        <v>709</v>
      </c>
      <c r="B410">
        <v>1</v>
      </c>
      <c r="C410">
        <v>81131.628776910162</v>
      </c>
      <c r="D410">
        <v>409</v>
      </c>
      <c r="E410">
        <v>533.02496337890625</v>
      </c>
      <c r="F410">
        <f t="shared" si="7"/>
        <v>535.80736432756692</v>
      </c>
      <c r="G410">
        <f>Table1[[#This Row],[Smoothing]]-F409</f>
        <v>-2.4690726143974189</v>
      </c>
      <c r="H410" t="b">
        <f>IF(Table1[[#This Row],[Change]]&lt;0,TRUE,FALSE)</f>
        <v>1</v>
      </c>
      <c r="I410" t="b">
        <f>Table1[[#This Row],[Increasing_Grade]]=H409</f>
        <v>1</v>
      </c>
      <c r="J410" t="b">
        <v>0</v>
      </c>
      <c r="L410" s="2">
        <f>Table1[[#This Row],[Change]]/528</f>
        <v>-4.6762738909042027E-3</v>
      </c>
      <c r="M410">
        <v>-79.112680220000001</v>
      </c>
      <c r="N410">
        <v>36.071214349999998</v>
      </c>
    </row>
    <row r="411" spans="1:14" x14ac:dyDescent="0.2">
      <c r="A411">
        <v>710</v>
      </c>
      <c r="B411">
        <v>1</v>
      </c>
      <c r="C411">
        <v>81330.480808226857</v>
      </c>
      <c r="D411">
        <v>410</v>
      </c>
      <c r="E411">
        <v>530.06787109375</v>
      </c>
      <c r="F411">
        <f t="shared" si="7"/>
        <v>534.22950962611606</v>
      </c>
      <c r="G411">
        <f>Table1[[#This Row],[Smoothing]]-F410</f>
        <v>-1.5778547014508604</v>
      </c>
      <c r="H411" t="b">
        <f>IF(Table1[[#This Row],[Change]]&lt;0,TRUE,FALSE)</f>
        <v>1</v>
      </c>
      <c r="I411" t="b">
        <f>Table1[[#This Row],[Increasing_Grade]]=H410</f>
        <v>1</v>
      </c>
      <c r="J411" t="b">
        <v>0</v>
      </c>
      <c r="L411" s="2">
        <f>Table1[[#This Row],[Change]]/528</f>
        <v>-2.9883611769902659E-3</v>
      </c>
      <c r="M411">
        <v>-79.110933180000004</v>
      </c>
      <c r="N411">
        <v>36.071508809999997</v>
      </c>
    </row>
    <row r="412" spans="1:14" x14ac:dyDescent="0.2">
      <c r="A412">
        <v>711</v>
      </c>
      <c r="B412">
        <v>1</v>
      </c>
      <c r="C412">
        <v>81529.332839542301</v>
      </c>
      <c r="D412">
        <v>411</v>
      </c>
      <c r="E412">
        <v>529.97760009765625</v>
      </c>
      <c r="F412">
        <f t="shared" si="7"/>
        <v>533.98283168247769</v>
      </c>
      <c r="G412">
        <f>Table1[[#This Row],[Smoothing]]-F411</f>
        <v>-0.24667794363836038</v>
      </c>
      <c r="H412" t="b">
        <f>IF(Table1[[#This Row],[Change]]&lt;0,TRUE,FALSE)</f>
        <v>1</v>
      </c>
      <c r="I412" t="b">
        <f>Table1[[#This Row],[Increasing_Grade]]=H411</f>
        <v>1</v>
      </c>
      <c r="J412" t="b">
        <v>0</v>
      </c>
      <c r="L412" s="2">
        <f>Table1[[#This Row],[Change]]/528</f>
        <v>-4.6719307507265222E-4</v>
      </c>
      <c r="M412">
        <v>-79.109151819999994</v>
      </c>
      <c r="N412">
        <v>36.071589170000003</v>
      </c>
    </row>
    <row r="413" spans="1:14" x14ac:dyDescent="0.2">
      <c r="A413">
        <v>712</v>
      </c>
      <c r="B413">
        <v>1</v>
      </c>
      <c r="C413">
        <v>81728.184870858662</v>
      </c>
      <c r="D413">
        <v>412</v>
      </c>
      <c r="E413">
        <v>531.2509765625</v>
      </c>
      <c r="F413">
        <f t="shared" si="7"/>
        <v>535.64094761439731</v>
      </c>
      <c r="G413">
        <f>Table1[[#This Row],[Smoothing]]-F412</f>
        <v>1.6581159319196104</v>
      </c>
      <c r="H413" t="b">
        <f>IF(Table1[[#This Row],[Change]]&lt;0,TRUE,FALSE)</f>
        <v>0</v>
      </c>
      <c r="I413" t="b">
        <f>Table1[[#This Row],[Increasing_Grade]]=H412</f>
        <v>0</v>
      </c>
      <c r="J413">
        <v>535.64094761439731</v>
      </c>
      <c r="L413" s="2">
        <f>Table1[[#This Row],[Change]]/528</f>
        <v>3.1403710831810804E-3</v>
      </c>
      <c r="M413">
        <v>-79.107368890000004</v>
      </c>
      <c r="N413">
        <v>36.071527430000003</v>
      </c>
    </row>
    <row r="414" spans="1:14" x14ac:dyDescent="0.2">
      <c r="A414">
        <v>713</v>
      </c>
      <c r="B414">
        <v>1</v>
      </c>
      <c r="C414">
        <v>81927.036902174892</v>
      </c>
      <c r="D414">
        <v>413</v>
      </c>
      <c r="E414">
        <v>536.1649169921875</v>
      </c>
      <c r="F414">
        <f t="shared" si="7"/>
        <v>537.71282087053567</v>
      </c>
      <c r="G414">
        <f>Table1[[#This Row],[Smoothing]]-F413</f>
        <v>2.0718732561383604</v>
      </c>
      <c r="H414" t="b">
        <f>IF(Table1[[#This Row],[Change]]&lt;0,TRUE,FALSE)</f>
        <v>0</v>
      </c>
      <c r="I414" t="b">
        <f>Table1[[#This Row],[Increasing_Grade]]=H413</f>
        <v>1</v>
      </c>
      <c r="J414" t="b">
        <v>0</v>
      </c>
      <c r="L414" s="2">
        <f>Table1[[#This Row],[Change]]/528</f>
        <v>3.9240023790499253E-3</v>
      </c>
      <c r="M414">
        <v>-79.105595339999994</v>
      </c>
      <c r="N414">
        <v>36.071366859999998</v>
      </c>
    </row>
    <row r="415" spans="1:14" x14ac:dyDescent="0.2">
      <c r="A415">
        <v>714</v>
      </c>
      <c r="B415">
        <v>1</v>
      </c>
      <c r="C415">
        <v>82125.888933490452</v>
      </c>
      <c r="D415">
        <v>414</v>
      </c>
      <c r="E415">
        <v>541.57098388671875</v>
      </c>
      <c r="F415">
        <f t="shared" si="7"/>
        <v>540.69569614955356</v>
      </c>
      <c r="G415">
        <f>Table1[[#This Row],[Smoothing]]-F414</f>
        <v>2.9828752790178896</v>
      </c>
      <c r="H415" t="b">
        <f>IF(Table1[[#This Row],[Change]]&lt;0,TRUE,FALSE)</f>
        <v>0</v>
      </c>
      <c r="I415" t="b">
        <f>Table1[[#This Row],[Increasing_Grade]]=H414</f>
        <v>1</v>
      </c>
      <c r="J415" t="b">
        <v>0</v>
      </c>
      <c r="L415" s="2">
        <f>Table1[[#This Row],[Change]]/528</f>
        <v>5.6493849981399426E-3</v>
      </c>
      <c r="M415">
        <v>-79.103878499999993</v>
      </c>
      <c r="N415">
        <v>36.070979629999997</v>
      </c>
    </row>
    <row r="416" spans="1:14" x14ac:dyDescent="0.2">
      <c r="A416">
        <v>715</v>
      </c>
      <c r="B416">
        <v>1</v>
      </c>
      <c r="C416">
        <v>82324.7409648061</v>
      </c>
      <c r="D416">
        <v>415</v>
      </c>
      <c r="E416">
        <v>547.4293212890625</v>
      </c>
      <c r="F416">
        <f t="shared" si="7"/>
        <v>544.24775913783481</v>
      </c>
      <c r="G416">
        <f>Table1[[#This Row],[Smoothing]]-F415</f>
        <v>3.55206298828125</v>
      </c>
      <c r="H416" t="b">
        <f>IF(Table1[[#This Row],[Change]]&lt;0,TRUE,FALSE)</f>
        <v>0</v>
      </c>
      <c r="I416" t="b">
        <f>Table1[[#This Row],[Increasing_Grade]]=H415</f>
        <v>1</v>
      </c>
      <c r="J416" t="b">
        <v>0</v>
      </c>
      <c r="L416" s="2">
        <f>Table1[[#This Row],[Change]]/528</f>
        <v>6.727392023259943E-3</v>
      </c>
      <c r="M416">
        <v>-79.102317009999993</v>
      </c>
      <c r="N416">
        <v>36.070281129999998</v>
      </c>
    </row>
    <row r="417" spans="1:14" x14ac:dyDescent="0.2">
      <c r="A417">
        <v>716</v>
      </c>
      <c r="B417">
        <v>1</v>
      </c>
      <c r="C417">
        <v>82523.592996122432</v>
      </c>
      <c r="D417">
        <v>416</v>
      </c>
      <c r="E417">
        <v>547.528076171875</v>
      </c>
      <c r="F417">
        <f t="shared" si="7"/>
        <v>548.24632045200894</v>
      </c>
      <c r="G417">
        <f>Table1[[#This Row],[Smoothing]]-F416</f>
        <v>3.9985613141741396</v>
      </c>
      <c r="H417" t="b">
        <f>IF(Table1[[#This Row],[Change]]&lt;0,TRUE,FALSE)</f>
        <v>0</v>
      </c>
      <c r="I417" t="b">
        <f>Table1[[#This Row],[Increasing_Grade]]=H416</f>
        <v>1</v>
      </c>
      <c r="J417" t="b">
        <v>0</v>
      </c>
      <c r="L417" s="2">
        <f>Table1[[#This Row],[Change]]/528</f>
        <v>7.5730327919964766E-3</v>
      </c>
      <c r="M417">
        <v>-79.100787909999994</v>
      </c>
      <c r="N417">
        <v>36.06953481</v>
      </c>
    </row>
    <row r="418" spans="1:14" x14ac:dyDescent="0.2">
      <c r="A418">
        <v>717</v>
      </c>
      <c r="B418">
        <v>1</v>
      </c>
      <c r="C418">
        <v>82722.445027438342</v>
      </c>
      <c r="D418">
        <v>417</v>
      </c>
      <c r="E418">
        <v>550.947998046875</v>
      </c>
      <c r="F418">
        <f t="shared" si="7"/>
        <v>552.55166190011164</v>
      </c>
      <c r="G418">
        <f>Table1[[#This Row],[Smoothing]]-F417</f>
        <v>4.3053414481026948</v>
      </c>
      <c r="H418" t="b">
        <f>IF(Table1[[#This Row],[Change]]&lt;0,TRUE,FALSE)</f>
        <v>0</v>
      </c>
      <c r="I418" t="b">
        <f>Table1[[#This Row],[Increasing_Grade]]=H417</f>
        <v>1</v>
      </c>
      <c r="J418" t="b">
        <v>0</v>
      </c>
      <c r="L418" s="2">
        <f>Table1[[#This Row],[Change]]/528</f>
        <v>8.1540557729217703E-3</v>
      </c>
      <c r="M418">
        <v>-79.099276549999999</v>
      </c>
      <c r="N418">
        <v>36.068765130000003</v>
      </c>
    </row>
    <row r="419" spans="1:14" x14ac:dyDescent="0.2">
      <c r="A419">
        <v>718</v>
      </c>
      <c r="B419">
        <v>1</v>
      </c>
      <c r="C419">
        <v>82921.297058754761</v>
      </c>
      <c r="D419">
        <v>418</v>
      </c>
      <c r="E419">
        <v>554.842041015625</v>
      </c>
      <c r="F419">
        <f t="shared" si="7"/>
        <v>557.18295724051336</v>
      </c>
      <c r="G419">
        <f>Table1[[#This Row],[Smoothing]]-F418</f>
        <v>4.6312953404017208</v>
      </c>
      <c r="H419" t="b">
        <f>IF(Table1[[#This Row],[Change]]&lt;0,TRUE,FALSE)</f>
        <v>0</v>
      </c>
      <c r="I419" t="b">
        <f>Table1[[#This Row],[Increasing_Grade]]=H418</f>
        <v>1</v>
      </c>
      <c r="J419" t="b">
        <v>0</v>
      </c>
      <c r="L419" s="2">
        <f>Table1[[#This Row],[Change]]/528</f>
        <v>8.7713926901547747E-3</v>
      </c>
      <c r="M419">
        <v>-79.097765179999996</v>
      </c>
      <c r="N419">
        <v>36.067995439999997</v>
      </c>
    </row>
    <row r="420" spans="1:14" x14ac:dyDescent="0.2">
      <c r="A420">
        <v>719</v>
      </c>
      <c r="B420">
        <v>1</v>
      </c>
      <c r="C420">
        <v>83120.149090071209</v>
      </c>
      <c r="D420">
        <v>419</v>
      </c>
      <c r="E420">
        <v>559.24090576171875</v>
      </c>
      <c r="F420">
        <f t="shared" si="7"/>
        <v>561.16609409877231</v>
      </c>
      <c r="G420">
        <f>Table1[[#This Row],[Smoothing]]-F419</f>
        <v>3.9831368582589448</v>
      </c>
      <c r="H420" t="b">
        <f>IF(Table1[[#This Row],[Change]]&lt;0,TRUE,FALSE)</f>
        <v>0</v>
      </c>
      <c r="I420" t="b">
        <f>Table1[[#This Row],[Increasing_Grade]]=H419</f>
        <v>1</v>
      </c>
      <c r="J420" t="b">
        <v>0</v>
      </c>
      <c r="L420" s="2">
        <f>Table1[[#This Row],[Change]]/528</f>
        <v>7.5438198073086073E-3</v>
      </c>
      <c r="M420">
        <v>-79.096253820000001</v>
      </c>
      <c r="N420">
        <v>36.067225749999999</v>
      </c>
    </row>
    <row r="421" spans="1:14" x14ac:dyDescent="0.2">
      <c r="A421">
        <v>720</v>
      </c>
      <c r="B421">
        <v>1</v>
      </c>
      <c r="C421">
        <v>83319.001121386929</v>
      </c>
      <c r="D421">
        <v>420</v>
      </c>
      <c r="E421">
        <v>566.30230712890625</v>
      </c>
      <c r="F421">
        <f t="shared" si="7"/>
        <v>564.85406494140625</v>
      </c>
      <c r="G421">
        <f>Table1[[#This Row],[Smoothing]]-F420</f>
        <v>3.6879708426339448</v>
      </c>
      <c r="H421" t="b">
        <f>IF(Table1[[#This Row],[Change]]&lt;0,TRUE,FALSE)</f>
        <v>0</v>
      </c>
      <c r="I421" t="b">
        <f>Table1[[#This Row],[Increasing_Grade]]=H420</f>
        <v>1</v>
      </c>
      <c r="J421" t="b">
        <v>0</v>
      </c>
      <c r="L421" s="2">
        <f>Table1[[#This Row],[Change]]/528</f>
        <v>6.9847932625642893E-3</v>
      </c>
      <c r="M421">
        <v>-79.094740290000004</v>
      </c>
      <c r="N421">
        <v>36.066459209999998</v>
      </c>
    </row>
    <row r="422" spans="1:14" x14ac:dyDescent="0.2">
      <c r="A422">
        <v>721</v>
      </c>
      <c r="B422">
        <v>1</v>
      </c>
      <c r="C422">
        <v>83517.853152702606</v>
      </c>
      <c r="D422">
        <v>421</v>
      </c>
      <c r="E422">
        <v>573.99005126953125</v>
      </c>
      <c r="F422">
        <f t="shared" si="7"/>
        <v>568.04252406529019</v>
      </c>
      <c r="G422">
        <f>Table1[[#This Row],[Smoothing]]-F421</f>
        <v>3.1884591238839448</v>
      </c>
      <c r="H422" t="b">
        <f>IF(Table1[[#This Row],[Change]]&lt;0,TRUE,FALSE)</f>
        <v>0</v>
      </c>
      <c r="I422" t="b">
        <f>Table1[[#This Row],[Increasing_Grade]]=H421</f>
        <v>1</v>
      </c>
      <c r="J422" t="b">
        <v>0</v>
      </c>
      <c r="L422" s="2">
        <f>Table1[[#This Row],[Change]]/528</f>
        <v>6.0387483406892893E-3</v>
      </c>
      <c r="M422">
        <v>-79.09333024</v>
      </c>
      <c r="N422">
        <v>36.065574849999997</v>
      </c>
    </row>
    <row r="423" spans="1:14" x14ac:dyDescent="0.2">
      <c r="A423">
        <v>722</v>
      </c>
      <c r="B423">
        <v>1</v>
      </c>
      <c r="C423">
        <v>83716.705184018239</v>
      </c>
      <c r="D423">
        <v>422</v>
      </c>
      <c r="E423">
        <v>575.311279296875</v>
      </c>
      <c r="F423">
        <f t="shared" si="7"/>
        <v>570.99090576171875</v>
      </c>
      <c r="G423">
        <f>Table1[[#This Row],[Smoothing]]-F422</f>
        <v>2.9483816964285552</v>
      </c>
      <c r="H423" t="b">
        <f>IF(Table1[[#This Row],[Change]]&lt;0,TRUE,FALSE)</f>
        <v>0</v>
      </c>
      <c r="I423" t="b">
        <f>Table1[[#This Row],[Increasing_Grade]]=H422</f>
        <v>1</v>
      </c>
      <c r="J423" t="b">
        <v>0</v>
      </c>
      <c r="L423" s="2">
        <f>Table1[[#This Row],[Change]]/528</f>
        <v>5.5840562432358997E-3</v>
      </c>
      <c r="M423">
        <v>-79.092425169999999</v>
      </c>
      <c r="N423">
        <v>36.064342140000001</v>
      </c>
    </row>
    <row r="424" spans="1:14" x14ac:dyDescent="0.2">
      <c r="A424">
        <v>723</v>
      </c>
      <c r="B424">
        <v>1</v>
      </c>
      <c r="C424">
        <v>83915.557215334265</v>
      </c>
      <c r="D424">
        <v>423</v>
      </c>
      <c r="E424">
        <v>573.3438720703125</v>
      </c>
      <c r="F424">
        <f t="shared" si="7"/>
        <v>573.45331682477683</v>
      </c>
      <c r="G424">
        <f>Table1[[#This Row],[Smoothing]]-F423</f>
        <v>2.4624110630580844</v>
      </c>
      <c r="H424" t="b">
        <f>IF(Table1[[#This Row],[Change]]&lt;0,TRUE,FALSE)</f>
        <v>0</v>
      </c>
      <c r="I424" t="b">
        <f>Table1[[#This Row],[Increasing_Grade]]=H423</f>
        <v>1</v>
      </c>
      <c r="J424" t="b">
        <v>0</v>
      </c>
      <c r="L424" s="2">
        <f>Table1[[#This Row],[Change]]/528</f>
        <v>4.6636573163978869E-3</v>
      </c>
      <c r="M424">
        <v>-79.091986890000001</v>
      </c>
      <c r="N424">
        <v>36.062949250000003</v>
      </c>
    </row>
    <row r="425" spans="1:14" x14ac:dyDescent="0.2">
      <c r="A425">
        <v>724</v>
      </c>
      <c r="B425">
        <v>1</v>
      </c>
      <c r="C425">
        <v>84114.409246650364</v>
      </c>
      <c r="D425">
        <v>424</v>
      </c>
      <c r="E425">
        <v>573.2672119140625</v>
      </c>
      <c r="F425">
        <f t="shared" si="7"/>
        <v>574.71846226283481</v>
      </c>
      <c r="G425">
        <f>Table1[[#This Row],[Smoothing]]-F424</f>
        <v>1.2651454380579708</v>
      </c>
      <c r="H425" t="b">
        <f>IF(Table1[[#This Row],[Change]]&lt;0,TRUE,FALSE)</f>
        <v>0</v>
      </c>
      <c r="I425" t="b">
        <f>Table1[[#This Row],[Increasing_Grade]]=H424</f>
        <v>1</v>
      </c>
      <c r="J425" t="b">
        <v>0</v>
      </c>
      <c r="L425" s="2">
        <f>Table1[[#This Row],[Change]]/528</f>
        <v>2.3961087842007023E-3</v>
      </c>
      <c r="M425">
        <v>-79.091905159999996</v>
      </c>
      <c r="N425">
        <v>36.06150762</v>
      </c>
    </row>
    <row r="426" spans="1:14" x14ac:dyDescent="0.2">
      <c r="A426">
        <v>725</v>
      </c>
      <c r="B426">
        <v>1</v>
      </c>
      <c r="C426">
        <v>84313.261277966347</v>
      </c>
      <c r="D426">
        <v>425</v>
      </c>
      <c r="E426">
        <v>575.480712890625</v>
      </c>
      <c r="F426">
        <f t="shared" si="7"/>
        <v>575.66101946149558</v>
      </c>
      <c r="G426">
        <f>Table1[[#This Row],[Smoothing]]-F425</f>
        <v>0.94255719866077925</v>
      </c>
      <c r="H426" t="b">
        <f>IF(Table1[[#This Row],[Change]]&lt;0,TRUE,FALSE)</f>
        <v>0</v>
      </c>
      <c r="I426" t="b">
        <f>Table1[[#This Row],[Increasing_Grade]]=H425</f>
        <v>1</v>
      </c>
      <c r="J426" t="b">
        <v>0</v>
      </c>
      <c r="L426" s="2">
        <f>Table1[[#This Row],[Change]]/528</f>
        <v>1.7851462095848092E-3</v>
      </c>
      <c r="M426">
        <v>-79.091463270000006</v>
      </c>
      <c r="N426">
        <v>36.06011453</v>
      </c>
    </row>
    <row r="427" spans="1:14" x14ac:dyDescent="0.2">
      <c r="A427">
        <v>726</v>
      </c>
      <c r="B427">
        <v>1</v>
      </c>
      <c r="C427">
        <v>84512.113309282839</v>
      </c>
      <c r="D427">
        <v>426</v>
      </c>
      <c r="E427">
        <v>576.477783203125</v>
      </c>
      <c r="F427">
        <f t="shared" si="7"/>
        <v>576.02210344587058</v>
      </c>
      <c r="G427">
        <f>Table1[[#This Row],[Smoothing]]-F426</f>
        <v>0.361083984375</v>
      </c>
      <c r="H427" t="b">
        <f>IF(Table1[[#This Row],[Change]]&lt;0,TRUE,FALSE)</f>
        <v>0</v>
      </c>
      <c r="I427" t="b">
        <f>Table1[[#This Row],[Increasing_Grade]]=H426</f>
        <v>1</v>
      </c>
      <c r="J427" t="b">
        <v>0</v>
      </c>
      <c r="L427" s="2">
        <f>Table1[[#This Row],[Change]]/528</f>
        <v>6.8387118252840912E-4</v>
      </c>
      <c r="M427">
        <v>-79.090709050000001</v>
      </c>
      <c r="N427">
        <v>36.058806240000003</v>
      </c>
    </row>
    <row r="428" spans="1:14" x14ac:dyDescent="0.2">
      <c r="A428">
        <v>727</v>
      </c>
      <c r="B428">
        <v>1</v>
      </c>
      <c r="C428">
        <v>84710.965340598079</v>
      </c>
      <c r="D428">
        <v>427</v>
      </c>
      <c r="E428">
        <v>575.1583251953125</v>
      </c>
      <c r="F428">
        <f t="shared" si="7"/>
        <v>577.97518484933039</v>
      </c>
      <c r="G428">
        <f>Table1[[#This Row],[Smoothing]]-F427</f>
        <v>1.9530814034598052</v>
      </c>
      <c r="H428" t="b">
        <f>IF(Table1[[#This Row],[Change]]&lt;0,TRUE,FALSE)</f>
        <v>0</v>
      </c>
      <c r="I428" t="b">
        <f>Table1[[#This Row],[Increasing_Grade]]=H427</f>
        <v>1</v>
      </c>
      <c r="J428" t="b">
        <v>0</v>
      </c>
      <c r="L428" s="2">
        <f>Table1[[#This Row],[Change]]/528</f>
        <v>3.6990178095829642E-3</v>
      </c>
      <c r="M428">
        <v>-79.089923850000005</v>
      </c>
      <c r="N428">
        <v>36.057509140000001</v>
      </c>
    </row>
    <row r="429" spans="1:14" x14ac:dyDescent="0.2">
      <c r="A429">
        <v>728</v>
      </c>
      <c r="B429">
        <v>1</v>
      </c>
      <c r="C429">
        <v>84909.81737191409</v>
      </c>
      <c r="D429">
        <v>428</v>
      </c>
      <c r="E429">
        <v>580.58795166015625</v>
      </c>
      <c r="F429">
        <f t="shared" si="7"/>
        <v>580.88711983816961</v>
      </c>
      <c r="G429">
        <f>Table1[[#This Row],[Smoothing]]-F428</f>
        <v>2.9119349888392208</v>
      </c>
      <c r="H429" t="b">
        <f>IF(Table1[[#This Row],[Change]]&lt;0,TRUE,FALSE)</f>
        <v>0</v>
      </c>
      <c r="I429" t="b">
        <f>Table1[[#This Row],[Increasing_Grade]]=H428</f>
        <v>1</v>
      </c>
      <c r="J429" t="b">
        <v>0</v>
      </c>
      <c r="L429" s="2">
        <f>Table1[[#This Row],[Change]]/528</f>
        <v>5.5150283879530698E-3</v>
      </c>
      <c r="M429">
        <v>-79.088953419999996</v>
      </c>
      <c r="N429">
        <v>36.056298519999999</v>
      </c>
    </row>
    <row r="430" spans="1:14" x14ac:dyDescent="0.2">
      <c r="A430">
        <v>644</v>
      </c>
      <c r="B430">
        <v>1</v>
      </c>
      <c r="C430">
        <v>85108.66940323032</v>
      </c>
      <c r="D430">
        <v>429</v>
      </c>
      <c r="E430">
        <v>577.8388671875</v>
      </c>
      <c r="F430">
        <f t="shared" si="7"/>
        <v>584.15838623046875</v>
      </c>
      <c r="G430">
        <f>Table1[[#This Row],[Smoothing]]-F429</f>
        <v>3.2712663922991396</v>
      </c>
      <c r="H430" t="b">
        <f>IF(Table1[[#This Row],[Change]]&lt;0,TRUE,FALSE)</f>
        <v>0</v>
      </c>
      <c r="I430" t="b">
        <f>Table1[[#This Row],[Increasing_Grade]]=H429</f>
        <v>1</v>
      </c>
      <c r="J430" t="b">
        <v>0</v>
      </c>
      <c r="L430" s="2">
        <f>Table1[[#This Row],[Change]]/528</f>
        <v>6.1955802884453405E-3</v>
      </c>
      <c r="M430">
        <v>-79.087573500000005</v>
      </c>
      <c r="N430">
        <v>36.055404709999998</v>
      </c>
    </row>
    <row r="431" spans="1:14" x14ac:dyDescent="0.2">
      <c r="A431">
        <v>645</v>
      </c>
      <c r="B431">
        <v>1</v>
      </c>
      <c r="C431">
        <v>85307.52143454655</v>
      </c>
      <c r="D431">
        <v>430</v>
      </c>
      <c r="E431">
        <v>587.01544189453125</v>
      </c>
      <c r="F431">
        <f t="shared" si="7"/>
        <v>588.18780517578125</v>
      </c>
      <c r="G431">
        <f>Table1[[#This Row],[Smoothing]]-F430</f>
        <v>4.0294189453125</v>
      </c>
      <c r="H431" t="b">
        <f>IF(Table1[[#This Row],[Change]]&lt;0,TRUE,FALSE)</f>
        <v>0</v>
      </c>
      <c r="I431" t="b">
        <f>Table1[[#This Row],[Increasing_Grade]]=H430</f>
        <v>1</v>
      </c>
      <c r="J431" t="b">
        <v>0</v>
      </c>
      <c r="L431" s="2">
        <f>Table1[[#This Row],[Change]]/528</f>
        <v>7.631475275213068E-3</v>
      </c>
      <c r="M431">
        <v>-79.085988080000007</v>
      </c>
      <c r="N431">
        <v>36.054740969999997</v>
      </c>
    </row>
    <row r="432" spans="1:14" x14ac:dyDescent="0.2">
      <c r="A432">
        <v>646</v>
      </c>
      <c r="B432">
        <v>1</v>
      </c>
      <c r="C432">
        <v>85506.373465861427</v>
      </c>
      <c r="D432">
        <v>431</v>
      </c>
      <c r="E432">
        <v>593.6507568359375</v>
      </c>
      <c r="F432">
        <f t="shared" si="7"/>
        <v>592.99744524274558</v>
      </c>
      <c r="G432">
        <f>Table1[[#This Row],[Smoothing]]-F431</f>
        <v>4.8096400669643344</v>
      </c>
      <c r="H432" t="b">
        <f>IF(Table1[[#This Row],[Change]]&lt;0,TRUE,FALSE)</f>
        <v>0</v>
      </c>
      <c r="I432" t="b">
        <f>Table1[[#This Row],[Increasing_Grade]]=H431</f>
        <v>1</v>
      </c>
      <c r="J432" t="b">
        <v>0</v>
      </c>
      <c r="L432" s="2">
        <f>Table1[[#This Row],[Change]]/528</f>
        <v>9.1091667934930579E-3</v>
      </c>
      <c r="M432">
        <v>-79.084347910000005</v>
      </c>
      <c r="N432">
        <v>36.054168859999997</v>
      </c>
    </row>
    <row r="433" spans="1:14" x14ac:dyDescent="0.2">
      <c r="A433">
        <v>647</v>
      </c>
      <c r="B433">
        <v>1</v>
      </c>
      <c r="C433">
        <v>85705.225497177526</v>
      </c>
      <c r="D433">
        <v>432</v>
      </c>
      <c r="E433">
        <v>598.37957763671875</v>
      </c>
      <c r="F433">
        <f t="shared" si="7"/>
        <v>596.60476248604914</v>
      </c>
      <c r="G433">
        <f>Table1[[#This Row],[Smoothing]]-F432</f>
        <v>3.6073172433035552</v>
      </c>
      <c r="H433" t="b">
        <f>IF(Table1[[#This Row],[Change]]&lt;0,TRUE,FALSE)</f>
        <v>0</v>
      </c>
      <c r="I433" t="b">
        <f>Table1[[#This Row],[Increasing_Grade]]=H432</f>
        <v>1</v>
      </c>
      <c r="J433" t="b">
        <v>0</v>
      </c>
      <c r="L433" s="2">
        <f>Table1[[#This Row],[Change]]/528</f>
        <v>6.8320402335294607E-3</v>
      </c>
      <c r="M433">
        <v>-79.082699289999994</v>
      </c>
      <c r="N433">
        <v>36.053613110000001</v>
      </c>
    </row>
    <row r="434" spans="1:14" x14ac:dyDescent="0.2">
      <c r="A434">
        <v>648</v>
      </c>
      <c r="B434">
        <v>1</v>
      </c>
      <c r="C434">
        <v>85904.077528493377</v>
      </c>
      <c r="D434">
        <v>433</v>
      </c>
      <c r="E434">
        <v>604.6837158203125</v>
      </c>
      <c r="F434">
        <f t="shared" si="7"/>
        <v>599.42242431640625</v>
      </c>
      <c r="G434">
        <f>Table1[[#This Row],[Smoothing]]-F433</f>
        <v>2.8176618303571104</v>
      </c>
      <c r="H434" t="b">
        <f>IF(Table1[[#This Row],[Change]]&lt;0,TRUE,FALSE)</f>
        <v>0</v>
      </c>
      <c r="I434" t="b">
        <f>Table1[[#This Row],[Increasing_Grade]]=H433</f>
        <v>1</v>
      </c>
      <c r="J434" t="b">
        <v>0</v>
      </c>
      <c r="L434" s="2">
        <f>Table1[[#This Row],[Change]]/528</f>
        <v>5.3364807393127094E-3</v>
      </c>
      <c r="M434">
        <v>-79.081016950000006</v>
      </c>
      <c r="N434">
        <v>36.053131229999998</v>
      </c>
    </row>
    <row r="435" spans="1:14" x14ac:dyDescent="0.2">
      <c r="A435">
        <v>649</v>
      </c>
      <c r="B435">
        <v>1</v>
      </c>
      <c r="C435">
        <v>86102.929559809621</v>
      </c>
      <c r="D435">
        <v>434</v>
      </c>
      <c r="E435">
        <v>608.8258056640625</v>
      </c>
      <c r="F435">
        <f t="shared" si="7"/>
        <v>600.55363246372769</v>
      </c>
      <c r="G435">
        <f>Table1[[#This Row],[Smoothing]]-F434</f>
        <v>1.1312081473214448</v>
      </c>
      <c r="H435" t="b">
        <f>IF(Table1[[#This Row],[Change]]&lt;0,TRUE,FALSE)</f>
        <v>0</v>
      </c>
      <c r="I435" t="b">
        <f>Table1[[#This Row],[Increasing_Grade]]=H434</f>
        <v>1</v>
      </c>
      <c r="J435" t="b">
        <v>0</v>
      </c>
      <c r="L435" s="2">
        <f>Table1[[#This Row],[Change]]/528</f>
        <v>2.1424396729572818E-3</v>
      </c>
      <c r="M435">
        <v>-79.079285029999994</v>
      </c>
      <c r="N435">
        <v>36.05278165</v>
      </c>
    </row>
    <row r="436" spans="1:14" x14ac:dyDescent="0.2">
      <c r="A436">
        <v>650</v>
      </c>
      <c r="B436">
        <v>1</v>
      </c>
      <c r="C436">
        <v>86301.781591125822</v>
      </c>
      <c r="D436">
        <v>435</v>
      </c>
      <c r="E436">
        <v>605.83917236328125</v>
      </c>
      <c r="F436">
        <f t="shared" si="7"/>
        <v>598.09327043805808</v>
      </c>
      <c r="G436">
        <f>Table1[[#This Row],[Smoothing]]-F435</f>
        <v>-2.4603620256696104</v>
      </c>
      <c r="H436" t="b">
        <f>IF(Table1[[#This Row],[Change]]&lt;0,TRUE,FALSE)</f>
        <v>1</v>
      </c>
      <c r="I436" t="b">
        <f>Table1[[#This Row],[Increasing_Grade]]=H435</f>
        <v>0</v>
      </c>
      <c r="J436">
        <v>598.09327043805808</v>
      </c>
      <c r="L436" s="2">
        <f>Table1[[#This Row],[Change]]/528</f>
        <v>-4.6597765637682014E-3</v>
      </c>
      <c r="M436">
        <v>-79.077521379999993</v>
      </c>
      <c r="N436">
        <v>36.052552300000002</v>
      </c>
    </row>
    <row r="437" spans="1:14" x14ac:dyDescent="0.2">
      <c r="A437">
        <v>651</v>
      </c>
      <c r="B437">
        <v>1</v>
      </c>
      <c r="C437">
        <v>86500.633622442401</v>
      </c>
      <c r="D437">
        <v>436</v>
      </c>
      <c r="E437">
        <v>597.5625</v>
      </c>
      <c r="F437">
        <f t="shared" si="7"/>
        <v>595.83626883370539</v>
      </c>
      <c r="G437">
        <f>Table1[[#This Row],[Smoothing]]-F436</f>
        <v>-2.2570016043526948</v>
      </c>
      <c r="H437" t="b">
        <f>IF(Table1[[#This Row],[Change]]&lt;0,TRUE,FALSE)</f>
        <v>1</v>
      </c>
      <c r="I437" t="b">
        <f>Table1[[#This Row],[Increasing_Grade]]=H436</f>
        <v>1</v>
      </c>
      <c r="J437" t="b">
        <v>0</v>
      </c>
      <c r="L437" s="2">
        <f>Table1[[#This Row],[Change]]/528</f>
        <v>-4.2746242506679823E-3</v>
      </c>
      <c r="M437">
        <v>-79.075770930000004</v>
      </c>
      <c r="N437">
        <v>36.05226742</v>
      </c>
    </row>
    <row r="438" spans="1:14" x14ac:dyDescent="0.2">
      <c r="A438">
        <v>652</v>
      </c>
      <c r="B438">
        <v>1</v>
      </c>
      <c r="C438">
        <v>86699.485653756856</v>
      </c>
      <c r="D438">
        <v>437</v>
      </c>
      <c r="E438">
        <v>594.93389892578125</v>
      </c>
      <c r="F438">
        <f t="shared" si="7"/>
        <v>592.14365931919644</v>
      </c>
      <c r="G438">
        <f>Table1[[#This Row],[Smoothing]]-F437</f>
        <v>-3.6926095145089448</v>
      </c>
      <c r="H438" t="b">
        <f>IF(Table1[[#This Row],[Change]]&lt;0,TRUE,FALSE)</f>
        <v>1</v>
      </c>
      <c r="I438" t="b">
        <f>Table1[[#This Row],[Increasing_Grade]]=H437</f>
        <v>1</v>
      </c>
      <c r="J438" t="b">
        <v>0</v>
      </c>
      <c r="L438" s="2">
        <f>Table1[[#This Row],[Change]]/528</f>
        <v>-6.9935786259639103E-3</v>
      </c>
      <c r="M438">
        <v>-79.074115230000004</v>
      </c>
      <c r="N438">
        <v>36.051746440000002</v>
      </c>
    </row>
    <row r="439" spans="1:14" x14ac:dyDescent="0.2">
      <c r="A439">
        <v>653</v>
      </c>
      <c r="B439">
        <v>1</v>
      </c>
      <c r="C439">
        <v>86898.337685072984</v>
      </c>
      <c r="D439">
        <v>438</v>
      </c>
      <c r="E439">
        <v>576.42822265625</v>
      </c>
      <c r="F439">
        <f t="shared" si="7"/>
        <v>587.26887730189731</v>
      </c>
      <c r="G439">
        <f>Table1[[#This Row],[Smoothing]]-F438</f>
        <v>-4.8747820172991396</v>
      </c>
      <c r="H439" t="b">
        <f>IF(Table1[[#This Row],[Change]]&lt;0,TRUE,FALSE)</f>
        <v>1</v>
      </c>
      <c r="I439" t="b">
        <f>Table1[[#This Row],[Increasing_Grade]]=H438</f>
        <v>1</v>
      </c>
      <c r="J439" t="b">
        <v>0</v>
      </c>
      <c r="L439" s="2">
        <f>Table1[[#This Row],[Change]]/528</f>
        <v>-9.2325416994301895E-3</v>
      </c>
      <c r="M439">
        <v>-79.072781109999994</v>
      </c>
      <c r="N439">
        <v>36.050800000000002</v>
      </c>
    </row>
    <row r="440" spans="1:14" x14ac:dyDescent="0.2">
      <c r="A440">
        <v>654</v>
      </c>
      <c r="B440">
        <v>1</v>
      </c>
      <c r="C440">
        <v>87097.189716389694</v>
      </c>
      <c r="D440">
        <v>439</v>
      </c>
      <c r="E440">
        <v>582.58056640625</v>
      </c>
      <c r="F440">
        <f t="shared" si="7"/>
        <v>582.31504603794644</v>
      </c>
      <c r="G440">
        <f>Table1[[#This Row],[Smoothing]]-F439</f>
        <v>-4.9538312639508604</v>
      </c>
      <c r="H440" t="b">
        <f>IF(Table1[[#This Row],[Change]]&lt;0,TRUE,FALSE)</f>
        <v>1</v>
      </c>
      <c r="I440" t="b">
        <f>Table1[[#This Row],[Increasing_Grade]]=H439</f>
        <v>1</v>
      </c>
      <c r="J440" t="b">
        <v>0</v>
      </c>
      <c r="L440" s="2">
        <f>Table1[[#This Row],[Change]]/528</f>
        <v>-9.3822561817251144E-3</v>
      </c>
      <c r="M440">
        <v>-79.071620780000003</v>
      </c>
      <c r="N440">
        <v>36.049702609999997</v>
      </c>
    </row>
    <row r="441" spans="1:14" x14ac:dyDescent="0.2">
      <c r="A441">
        <v>655</v>
      </c>
      <c r="B441">
        <v>1</v>
      </c>
      <c r="C441">
        <v>87296.041747706025</v>
      </c>
      <c r="D441">
        <v>440</v>
      </c>
      <c r="E441">
        <v>578.83544921875</v>
      </c>
      <c r="F441">
        <f t="shared" si="7"/>
        <v>579.39171491350442</v>
      </c>
      <c r="G441">
        <f>Table1[[#This Row],[Smoothing]]-F440</f>
        <v>-2.9233311244420292</v>
      </c>
      <c r="H441" t="b">
        <f>IF(Table1[[#This Row],[Change]]&lt;0,TRUE,FALSE)</f>
        <v>1</v>
      </c>
      <c r="I441" t="b">
        <f>Table1[[#This Row],[Increasing_Grade]]=H440</f>
        <v>1</v>
      </c>
      <c r="J441" t="b">
        <v>0</v>
      </c>
      <c r="L441" s="2">
        <f>Table1[[#This Row],[Change]]/528</f>
        <v>-5.5366119781099041E-3</v>
      </c>
      <c r="M441">
        <v>-79.070533889999993</v>
      </c>
      <c r="N441">
        <v>36.048556699999999</v>
      </c>
    </row>
    <row r="442" spans="1:14" x14ac:dyDescent="0.2">
      <c r="A442">
        <v>656</v>
      </c>
      <c r="B442">
        <v>1</v>
      </c>
      <c r="C442">
        <v>87494.89377902147</v>
      </c>
      <c r="D442">
        <v>441</v>
      </c>
      <c r="E442">
        <v>574.70233154296875</v>
      </c>
      <c r="F442">
        <f t="shared" si="7"/>
        <v>575.03693498883933</v>
      </c>
      <c r="G442">
        <f>Table1[[#This Row],[Smoothing]]-F441</f>
        <v>-4.3547799246650811</v>
      </c>
      <c r="H442" t="b">
        <f>IF(Table1[[#This Row],[Change]]&lt;0,TRUE,FALSE)</f>
        <v>1</v>
      </c>
      <c r="I442" t="b">
        <f>Table1[[#This Row],[Increasing_Grade]]=H441</f>
        <v>1</v>
      </c>
      <c r="J442" t="b">
        <v>0</v>
      </c>
      <c r="L442" s="2">
        <f>Table1[[#This Row],[Change]]/528</f>
        <v>-8.2476892512596232E-3</v>
      </c>
      <c r="M442">
        <v>-79.069458479999994</v>
      </c>
      <c r="N442">
        <v>36.04740348</v>
      </c>
    </row>
    <row r="443" spans="1:14" x14ac:dyDescent="0.2">
      <c r="A443">
        <v>657</v>
      </c>
      <c r="B443">
        <v>1</v>
      </c>
      <c r="C443">
        <v>87693.745810337234</v>
      </c>
      <c r="D443">
        <v>442</v>
      </c>
      <c r="E443">
        <v>571.162353515625</v>
      </c>
      <c r="F443">
        <f t="shared" si="7"/>
        <v>572.62275913783481</v>
      </c>
      <c r="G443">
        <f>Table1[[#This Row],[Smoothing]]-F442</f>
        <v>-2.4141758510045292</v>
      </c>
      <c r="H443" t="b">
        <f>IF(Table1[[#This Row],[Change]]&lt;0,TRUE,FALSE)</f>
        <v>1</v>
      </c>
      <c r="I443" t="b">
        <f>Table1[[#This Row],[Increasing_Grade]]=H442</f>
        <v>1</v>
      </c>
      <c r="J443" t="b">
        <v>0</v>
      </c>
      <c r="L443" s="2">
        <f>Table1[[#This Row],[Change]]/528</f>
        <v>-4.5723027481146391E-3</v>
      </c>
      <c r="M443">
        <v>-79.068380349999998</v>
      </c>
      <c r="N443">
        <v>36.046251990000002</v>
      </c>
    </row>
    <row r="444" spans="1:14" x14ac:dyDescent="0.2">
      <c r="A444">
        <v>658</v>
      </c>
      <c r="B444">
        <v>1</v>
      </c>
      <c r="C444">
        <v>87892.597841653347</v>
      </c>
      <c r="D444">
        <v>443</v>
      </c>
      <c r="E444">
        <v>577.09918212890625</v>
      </c>
      <c r="F444">
        <f t="shared" si="7"/>
        <v>568.50303431919644</v>
      </c>
      <c r="G444">
        <f>Table1[[#This Row],[Smoothing]]-F443</f>
        <v>-4.1197248186383604</v>
      </c>
      <c r="H444" t="b">
        <f>IF(Table1[[#This Row],[Change]]&lt;0,TRUE,FALSE)</f>
        <v>1</v>
      </c>
      <c r="I444" t="b">
        <f>Table1[[#This Row],[Increasing_Grade]]=H443</f>
        <v>1</v>
      </c>
      <c r="J444" t="b">
        <v>0</v>
      </c>
      <c r="L444" s="2">
        <f>Table1[[#This Row],[Change]]/528</f>
        <v>-7.8025091262090155E-3</v>
      </c>
      <c r="M444">
        <v>-79.067228610000001</v>
      </c>
      <c r="N444">
        <v>36.045147989999997</v>
      </c>
    </row>
    <row r="445" spans="1:14" x14ac:dyDescent="0.2">
      <c r="A445">
        <v>659</v>
      </c>
      <c r="B445">
        <v>1</v>
      </c>
      <c r="C445">
        <v>88091.449872969155</v>
      </c>
      <c r="D445">
        <v>444</v>
      </c>
      <c r="E445">
        <v>564.450439453125</v>
      </c>
      <c r="F445">
        <f t="shared" si="7"/>
        <v>564.47773960658481</v>
      </c>
      <c r="G445">
        <f>Table1[[#This Row],[Smoothing]]-F444</f>
        <v>-4.0252947126116396</v>
      </c>
      <c r="H445" t="b">
        <f>IF(Table1[[#This Row],[Change]]&lt;0,TRUE,FALSE)</f>
        <v>1</v>
      </c>
      <c r="I445" t="b">
        <f>Table1[[#This Row],[Increasing_Grade]]=H444</f>
        <v>1</v>
      </c>
      <c r="J445" t="b">
        <v>0</v>
      </c>
      <c r="L445" s="2">
        <f>Table1[[#This Row],[Change]]/528</f>
        <v>-7.6236642284311356E-3</v>
      </c>
      <c r="M445">
        <v>-79.066043680000007</v>
      </c>
      <c r="N445">
        <v>36.044067920000003</v>
      </c>
    </row>
    <row r="446" spans="1:14" x14ac:dyDescent="0.2">
      <c r="A446">
        <v>660</v>
      </c>
      <c r="B446">
        <v>1</v>
      </c>
      <c r="C446">
        <v>88290.301904285807</v>
      </c>
      <c r="D446">
        <v>445</v>
      </c>
      <c r="E446">
        <v>559.52899169921875</v>
      </c>
      <c r="F446">
        <f t="shared" si="7"/>
        <v>560.33722795758933</v>
      </c>
      <c r="G446">
        <f>Table1[[#This Row],[Smoothing]]-F445</f>
        <v>-4.1405116489954708</v>
      </c>
      <c r="H446" t="b">
        <f>IF(Table1[[#This Row],[Change]]&lt;0,TRUE,FALSE)</f>
        <v>1</v>
      </c>
      <c r="I446" t="b">
        <f>Table1[[#This Row],[Increasing_Grade]]=H445</f>
        <v>1</v>
      </c>
      <c r="J446" t="b">
        <v>0</v>
      </c>
      <c r="L446" s="2">
        <f>Table1[[#This Row],[Change]]/528</f>
        <v>-7.8418781230974819E-3</v>
      </c>
      <c r="M446">
        <v>-79.064743239999999</v>
      </c>
      <c r="N446">
        <v>36.043077689999997</v>
      </c>
    </row>
    <row r="447" spans="1:14" x14ac:dyDescent="0.2">
      <c r="A447">
        <v>661</v>
      </c>
      <c r="B447">
        <v>1</v>
      </c>
      <c r="C447">
        <v>88489.153935601527</v>
      </c>
      <c r="D447">
        <v>446</v>
      </c>
      <c r="E447">
        <v>553.74249267578125</v>
      </c>
      <c r="F447">
        <f t="shared" si="7"/>
        <v>556.39799281529019</v>
      </c>
      <c r="G447">
        <f>Table1[[#This Row],[Smoothing]]-F446</f>
        <v>-3.9392351422991396</v>
      </c>
      <c r="H447" t="b">
        <f>IF(Table1[[#This Row],[Change]]&lt;0,TRUE,FALSE)</f>
        <v>1</v>
      </c>
      <c r="I447" t="b">
        <f>Table1[[#This Row],[Increasing_Grade]]=H446</f>
        <v>1</v>
      </c>
      <c r="J447" t="b">
        <v>0</v>
      </c>
      <c r="L447" s="2">
        <f>Table1[[#This Row],[Change]]/528</f>
        <v>-7.4606726179907946E-3</v>
      </c>
      <c r="M447">
        <v>-79.063454089999993</v>
      </c>
      <c r="N447">
        <v>36.042077980000002</v>
      </c>
    </row>
    <row r="448" spans="1:14" x14ac:dyDescent="0.2">
      <c r="A448">
        <v>662</v>
      </c>
      <c r="B448">
        <v>1</v>
      </c>
      <c r="C448">
        <v>88688.00596691719</v>
      </c>
      <c r="D448">
        <v>447</v>
      </c>
      <c r="E448">
        <v>550.65838623046875</v>
      </c>
      <c r="F448">
        <f t="shared" si="7"/>
        <v>551.35367257254461</v>
      </c>
      <c r="G448">
        <f>Table1[[#This Row],[Smoothing]]-F447</f>
        <v>-5.0443202427455844</v>
      </c>
      <c r="H448" t="b">
        <f>IF(Table1[[#This Row],[Change]]&lt;0,TRUE,FALSE)</f>
        <v>1</v>
      </c>
      <c r="I448" t="b">
        <f>Table1[[#This Row],[Increasing_Grade]]=H447</f>
        <v>1</v>
      </c>
      <c r="J448" t="b">
        <v>0</v>
      </c>
      <c r="L448" s="2">
        <f>Table1[[#This Row],[Change]]/528</f>
        <v>-9.5536368233817889E-3</v>
      </c>
      <c r="M448">
        <v>-79.062158679999996</v>
      </c>
      <c r="N448">
        <v>36.041083690000001</v>
      </c>
    </row>
    <row r="449" spans="1:14" x14ac:dyDescent="0.2">
      <c r="A449">
        <v>663</v>
      </c>
      <c r="B449">
        <v>1</v>
      </c>
      <c r="C449">
        <v>88886.857998233289</v>
      </c>
      <c r="D449">
        <v>448</v>
      </c>
      <c r="E449">
        <v>545.71875</v>
      </c>
      <c r="F449">
        <f t="shared" si="7"/>
        <v>548.08726283482144</v>
      </c>
      <c r="G449">
        <f>Table1[[#This Row],[Smoothing]]-F448</f>
        <v>-3.2664097377231656</v>
      </c>
      <c r="H449" t="b">
        <f>IF(Table1[[#This Row],[Change]]&lt;0,TRUE,FALSE)</f>
        <v>1</v>
      </c>
      <c r="I449" t="b">
        <f>Table1[[#This Row],[Increasing_Grade]]=H448</f>
        <v>1</v>
      </c>
      <c r="J449" t="b">
        <v>0</v>
      </c>
      <c r="L449" s="2">
        <f>Table1[[#This Row],[Change]]/528</f>
        <v>-6.1863820790211471E-3</v>
      </c>
      <c r="M449">
        <v>-79.060841670000002</v>
      </c>
      <c r="N449">
        <v>36.040108009999997</v>
      </c>
    </row>
    <row r="450" spans="1:14" x14ac:dyDescent="0.2">
      <c r="A450">
        <v>664</v>
      </c>
      <c r="B450">
        <v>1</v>
      </c>
      <c r="C450">
        <v>89085.710029549577</v>
      </c>
      <c r="D450">
        <v>449</v>
      </c>
      <c r="E450">
        <v>543.58770751953125</v>
      </c>
      <c r="F450">
        <f t="shared" si="7"/>
        <v>545.11642892020086</v>
      </c>
      <c r="G450">
        <f>Table1[[#This Row],[Smoothing]]-F449</f>
        <v>-2.9708339146205844</v>
      </c>
      <c r="H450" t="b">
        <f>IF(Table1[[#This Row],[Change]]&lt;0,TRUE,FALSE)</f>
        <v>1</v>
      </c>
      <c r="I450" t="b">
        <f>Table1[[#This Row],[Increasing_Grade]]=H449</f>
        <v>1</v>
      </c>
      <c r="J450" t="b">
        <v>0</v>
      </c>
      <c r="L450" s="2">
        <f>Table1[[#This Row],[Change]]/528</f>
        <v>-5.6265793837511069E-3</v>
      </c>
      <c r="M450">
        <v>-79.059508370000003</v>
      </c>
      <c r="N450">
        <v>36.03914692</v>
      </c>
    </row>
    <row r="451" spans="1:14" x14ac:dyDescent="0.2">
      <c r="A451">
        <v>585</v>
      </c>
      <c r="B451">
        <v>1</v>
      </c>
      <c r="C451">
        <v>89284.562060865414</v>
      </c>
      <c r="D451">
        <v>450</v>
      </c>
      <c r="E451">
        <v>541.7889404296875</v>
      </c>
      <c r="F451">
        <f t="shared" si="7"/>
        <v>542.00932965959817</v>
      </c>
      <c r="G451">
        <f>Table1[[#This Row],[Smoothing]]-F450</f>
        <v>-3.1070992606026948</v>
      </c>
      <c r="H451" t="b">
        <f>IF(Table1[[#This Row],[Change]]&lt;0,TRUE,FALSE)</f>
        <v>1</v>
      </c>
      <c r="I451" t="b">
        <f>Table1[[#This Row],[Increasing_Grade]]=H450</f>
        <v>1</v>
      </c>
      <c r="J451" t="b">
        <v>0</v>
      </c>
      <c r="L451" s="2">
        <f>Table1[[#This Row],[Change]]/528</f>
        <v>-5.8846576905354072E-3</v>
      </c>
      <c r="M451">
        <v>-79.058200150000005</v>
      </c>
      <c r="N451">
        <v>36.038163390000001</v>
      </c>
    </row>
    <row r="452" spans="1:14" x14ac:dyDescent="0.2">
      <c r="A452">
        <v>586</v>
      </c>
      <c r="B452">
        <v>1</v>
      </c>
      <c r="C452">
        <v>89483.414092181105</v>
      </c>
      <c r="D452">
        <v>451</v>
      </c>
      <c r="E452">
        <v>541.5855712890625</v>
      </c>
      <c r="F452">
        <f t="shared" si="7"/>
        <v>538.46734619140625</v>
      </c>
      <c r="G452">
        <f>Table1[[#This Row],[Smoothing]]-F451</f>
        <v>-3.5419834681919156</v>
      </c>
      <c r="H452" t="b">
        <f>IF(Table1[[#This Row],[Change]]&lt;0,TRUE,FALSE)</f>
        <v>1</v>
      </c>
      <c r="I452" t="b">
        <f>Table1[[#This Row],[Increasing_Grade]]=H451</f>
        <v>1</v>
      </c>
      <c r="J452" t="b">
        <v>0</v>
      </c>
      <c r="L452" s="2">
        <f>Table1[[#This Row],[Change]]/528</f>
        <v>-6.7083020230907491E-3</v>
      </c>
      <c r="M452">
        <v>-79.056875289999994</v>
      </c>
      <c r="N452">
        <v>36.037194530000001</v>
      </c>
    </row>
    <row r="453" spans="1:14" x14ac:dyDescent="0.2">
      <c r="A453">
        <v>587</v>
      </c>
      <c r="B453">
        <v>1</v>
      </c>
      <c r="C453">
        <v>89682.266123498033</v>
      </c>
      <c r="D453">
        <v>452</v>
      </c>
      <c r="E453">
        <v>538.733154296875</v>
      </c>
      <c r="F453">
        <f t="shared" si="7"/>
        <v>535.017333984375</v>
      </c>
      <c r="G453">
        <f>Table1[[#This Row],[Smoothing]]-F452</f>
        <v>-3.45001220703125</v>
      </c>
      <c r="H453" t="b">
        <f>IF(Table1[[#This Row],[Change]]&lt;0,TRUE,FALSE)</f>
        <v>1</v>
      </c>
      <c r="I453" t="b">
        <f>Table1[[#This Row],[Increasing_Grade]]=H452</f>
        <v>1</v>
      </c>
      <c r="J453" t="b">
        <v>0</v>
      </c>
      <c r="L453" s="2">
        <f>Table1[[#This Row],[Change]]/528</f>
        <v>-6.5341140284682769E-3</v>
      </c>
      <c r="M453">
        <v>-79.055429619999998</v>
      </c>
      <c r="N453">
        <v>36.036357160000001</v>
      </c>
    </row>
    <row r="454" spans="1:14" x14ac:dyDescent="0.2">
      <c r="A454">
        <v>588</v>
      </c>
      <c r="B454">
        <v>1</v>
      </c>
      <c r="C454">
        <v>89881.118154813288</v>
      </c>
      <c r="D454">
        <v>453</v>
      </c>
      <c r="E454">
        <v>531.9927978515625</v>
      </c>
      <c r="F454">
        <f t="shared" ref="F454:F517" si="8">AVERAGE(E451:E457)</f>
        <v>531.02614920479914</v>
      </c>
      <c r="G454">
        <f>Table1[[#This Row],[Smoothing]]-F453</f>
        <v>-3.9911847795758604</v>
      </c>
      <c r="H454" t="b">
        <f>IF(Table1[[#This Row],[Change]]&lt;0,TRUE,FALSE)</f>
        <v>1</v>
      </c>
      <c r="I454" t="b">
        <f>Table1[[#This Row],[Increasing_Grade]]=H453</f>
        <v>1</v>
      </c>
      <c r="J454" t="b">
        <v>0</v>
      </c>
      <c r="L454" s="2">
        <f>Table1[[#This Row],[Change]]/528</f>
        <v>-7.5590620825300384E-3</v>
      </c>
      <c r="M454">
        <v>-79.053732949999997</v>
      </c>
      <c r="N454">
        <v>36.035939749999997</v>
      </c>
    </row>
    <row r="455" spans="1:14" x14ac:dyDescent="0.2">
      <c r="A455">
        <v>589</v>
      </c>
      <c r="B455">
        <v>1</v>
      </c>
      <c r="C455">
        <v>90079.970186128819</v>
      </c>
      <c r="D455">
        <v>454</v>
      </c>
      <c r="E455">
        <v>525.864501953125</v>
      </c>
      <c r="F455">
        <f t="shared" si="8"/>
        <v>526.63173130580356</v>
      </c>
      <c r="G455">
        <f>Table1[[#This Row],[Smoothing]]-F454</f>
        <v>-4.3944178989955844</v>
      </c>
      <c r="H455" t="b">
        <f>IF(Table1[[#This Row],[Change]]&lt;0,TRUE,FALSE)</f>
        <v>1</v>
      </c>
      <c r="I455" t="b">
        <f>Table1[[#This Row],[Increasing_Grade]]=H454</f>
        <v>1</v>
      </c>
      <c r="J455" t="b">
        <v>0</v>
      </c>
      <c r="L455" s="2">
        <f>Table1[[#This Row],[Change]]/528</f>
        <v>-8.3227611723401228E-3</v>
      </c>
      <c r="M455">
        <v>-79.051963850000007</v>
      </c>
      <c r="N455">
        <v>36.036024879999999</v>
      </c>
    </row>
    <row r="456" spans="1:14" x14ac:dyDescent="0.2">
      <c r="A456">
        <v>590</v>
      </c>
      <c r="B456">
        <v>1</v>
      </c>
      <c r="C456">
        <v>90278.822217444816</v>
      </c>
      <c r="D456">
        <v>455</v>
      </c>
      <c r="E456">
        <v>521.56866455078125</v>
      </c>
      <c r="F456">
        <f t="shared" si="8"/>
        <v>521.52994646344871</v>
      </c>
      <c r="G456">
        <f>Table1[[#This Row],[Smoothing]]-F455</f>
        <v>-5.1017848423548458</v>
      </c>
      <c r="H456" t="b">
        <f>IF(Table1[[#This Row],[Change]]&lt;0,TRUE,FALSE)</f>
        <v>1</v>
      </c>
      <c r="I456" t="b">
        <f>Table1[[#This Row],[Increasing_Grade]]=H455</f>
        <v>1</v>
      </c>
      <c r="J456" t="b">
        <v>0</v>
      </c>
      <c r="L456" s="2">
        <f>Table1[[#This Row],[Change]]/528</f>
        <v>-9.6624712923387233E-3</v>
      </c>
      <c r="M456">
        <v>-79.050388600000005</v>
      </c>
      <c r="N456">
        <v>36.036689090000003</v>
      </c>
    </row>
    <row r="457" spans="1:14" x14ac:dyDescent="0.2">
      <c r="A457">
        <v>591</v>
      </c>
      <c r="B457">
        <v>1</v>
      </c>
      <c r="C457">
        <v>90477.674248761658</v>
      </c>
      <c r="D457">
        <v>456</v>
      </c>
      <c r="E457">
        <v>515.6494140625</v>
      </c>
      <c r="F457">
        <f t="shared" si="8"/>
        <v>515.77340262276789</v>
      </c>
      <c r="G457">
        <f>Table1[[#This Row],[Smoothing]]-F456</f>
        <v>-5.7565438406808198</v>
      </c>
      <c r="H457" t="b">
        <f>IF(Table1[[#This Row],[Change]]&lt;0,TRUE,FALSE)</f>
        <v>1</v>
      </c>
      <c r="I457" t="b">
        <f>Table1[[#This Row],[Increasing_Grade]]=H456</f>
        <v>1</v>
      </c>
      <c r="J457" t="b">
        <v>0</v>
      </c>
      <c r="L457" s="2">
        <f>Table1[[#This Row],[Change]]/528</f>
        <v>-1.0902545152804583E-2</v>
      </c>
      <c r="M457">
        <v>-79.048913900000002</v>
      </c>
      <c r="N457">
        <v>36.037503979999997</v>
      </c>
    </row>
    <row r="458" spans="1:14" x14ac:dyDescent="0.2">
      <c r="A458">
        <v>665</v>
      </c>
      <c r="B458">
        <v>1</v>
      </c>
      <c r="C458">
        <v>90676.526280076854</v>
      </c>
      <c r="D458">
        <v>457</v>
      </c>
      <c r="E458">
        <v>511.02801513671881</v>
      </c>
      <c r="F458">
        <f t="shared" si="8"/>
        <v>510.62581961495533</v>
      </c>
      <c r="G458">
        <f>Table1[[#This Row],[Smoothing]]-F457</f>
        <v>-5.1475830078125568</v>
      </c>
      <c r="H458" t="b">
        <f>IF(Table1[[#This Row],[Change]]&lt;0,TRUE,FALSE)</f>
        <v>1</v>
      </c>
      <c r="I458" t="b">
        <f>Table1[[#This Row],[Increasing_Grade]]=H457</f>
        <v>1</v>
      </c>
      <c r="J458" t="b">
        <v>0</v>
      </c>
      <c r="L458" s="2">
        <f>Table1[[#This Row],[Change]]/528</f>
        <v>-9.7492102420692357E-3</v>
      </c>
      <c r="M458">
        <v>-79.047438999999997</v>
      </c>
      <c r="N458">
        <v>36.038318889999999</v>
      </c>
    </row>
    <row r="459" spans="1:14" x14ac:dyDescent="0.2">
      <c r="A459">
        <v>666</v>
      </c>
      <c r="B459">
        <v>1</v>
      </c>
      <c r="C459">
        <v>90875.378311392473</v>
      </c>
      <c r="D459">
        <v>458</v>
      </c>
      <c r="E459">
        <v>505.87307739257812</v>
      </c>
      <c r="F459">
        <f t="shared" si="8"/>
        <v>505.47501046316967</v>
      </c>
      <c r="G459">
        <f>Table1[[#This Row],[Smoothing]]-F458</f>
        <v>-5.1508091517856656</v>
      </c>
      <c r="H459" t="b">
        <f>IF(Table1[[#This Row],[Change]]&lt;0,TRUE,FALSE)</f>
        <v>1</v>
      </c>
      <c r="I459" t="b">
        <f>Table1[[#This Row],[Increasing_Grade]]=H458</f>
        <v>1</v>
      </c>
      <c r="J459" t="b">
        <v>0</v>
      </c>
      <c r="L459" s="2">
        <f>Table1[[#This Row],[Change]]/528</f>
        <v>-9.755320363230428E-3</v>
      </c>
      <c r="M459">
        <v>-79.045970199999999</v>
      </c>
      <c r="N459">
        <v>36.039140809999999</v>
      </c>
    </row>
    <row r="460" spans="1:14" x14ac:dyDescent="0.2">
      <c r="A460">
        <v>667</v>
      </c>
      <c r="B460">
        <v>1</v>
      </c>
      <c r="C460">
        <v>91074.23034270863</v>
      </c>
      <c r="D460">
        <v>459</v>
      </c>
      <c r="E460">
        <v>498.43734741210938</v>
      </c>
      <c r="F460">
        <f t="shared" si="8"/>
        <v>500.44663783482144</v>
      </c>
      <c r="G460">
        <f>Table1[[#This Row],[Smoothing]]-F459</f>
        <v>-5.0283726283482224</v>
      </c>
      <c r="H460" t="b">
        <f>IF(Table1[[#This Row],[Change]]&lt;0,TRUE,FALSE)</f>
        <v>1</v>
      </c>
      <c r="I460" t="b">
        <f>Table1[[#This Row],[Increasing_Grade]]=H459</f>
        <v>1</v>
      </c>
      <c r="J460" t="b">
        <v>0</v>
      </c>
      <c r="L460" s="2">
        <f>Table1[[#This Row],[Change]]/528</f>
        <v>-9.5234330082352697E-3</v>
      </c>
      <c r="M460">
        <v>-79.044505869999995</v>
      </c>
      <c r="N460">
        <v>36.03996617</v>
      </c>
    </row>
    <row r="461" spans="1:14" x14ac:dyDescent="0.2">
      <c r="A461">
        <v>668</v>
      </c>
      <c r="B461">
        <v>1</v>
      </c>
      <c r="C461">
        <v>91273.082374025471</v>
      </c>
      <c r="D461">
        <v>460</v>
      </c>
      <c r="E461">
        <v>495.959716796875</v>
      </c>
      <c r="F461">
        <f t="shared" si="8"/>
        <v>494.83794730050221</v>
      </c>
      <c r="G461">
        <f>Table1[[#This Row],[Smoothing]]-F460</f>
        <v>-5.608690534319237</v>
      </c>
      <c r="H461" t="b">
        <f>IF(Table1[[#This Row],[Change]]&lt;0,TRUE,FALSE)</f>
        <v>1</v>
      </c>
      <c r="I461" t="b">
        <f>Table1[[#This Row],[Increasing_Grade]]=H460</f>
        <v>1</v>
      </c>
      <c r="J461" t="b">
        <v>0</v>
      </c>
      <c r="L461" s="2">
        <f>Table1[[#This Row],[Change]]/528</f>
        <v>-1.0622519951362191E-2</v>
      </c>
      <c r="M461">
        <v>-79.042846350000005</v>
      </c>
      <c r="N461">
        <v>36.04047783</v>
      </c>
    </row>
    <row r="462" spans="1:14" x14ac:dyDescent="0.2">
      <c r="A462">
        <v>669</v>
      </c>
      <c r="B462">
        <v>1</v>
      </c>
      <c r="C462">
        <v>91471.934405341657</v>
      </c>
      <c r="D462">
        <v>461</v>
      </c>
      <c r="E462">
        <v>489.808837890625</v>
      </c>
      <c r="F462">
        <f t="shared" si="8"/>
        <v>489.9017551967076</v>
      </c>
      <c r="G462">
        <f>Table1[[#This Row],[Smoothing]]-F461</f>
        <v>-4.9361921037946104</v>
      </c>
      <c r="H462" t="b">
        <f>IF(Table1[[#This Row],[Change]]&lt;0,TRUE,FALSE)</f>
        <v>1</v>
      </c>
      <c r="I462" t="b">
        <f>Table1[[#This Row],[Increasing_Grade]]=H461</f>
        <v>1</v>
      </c>
      <c r="J462" t="b">
        <v>0</v>
      </c>
      <c r="L462" s="2">
        <f>Table1[[#This Row],[Change]]/528</f>
        <v>-9.3488486814291855E-3</v>
      </c>
      <c r="M462">
        <v>-79.041071299999999</v>
      </c>
      <c r="N462">
        <v>36.0406063</v>
      </c>
    </row>
    <row r="463" spans="1:14" x14ac:dyDescent="0.2">
      <c r="A463">
        <v>670</v>
      </c>
      <c r="B463">
        <v>1</v>
      </c>
      <c r="C463">
        <v>91670.786436656519</v>
      </c>
      <c r="D463">
        <v>462</v>
      </c>
      <c r="E463">
        <v>486.37005615234381</v>
      </c>
      <c r="F463">
        <f t="shared" si="8"/>
        <v>485.29659598214283</v>
      </c>
      <c r="G463">
        <f>Table1[[#This Row],[Smoothing]]-F462</f>
        <v>-4.6051592145647646</v>
      </c>
      <c r="H463" t="b">
        <f>IF(Table1[[#This Row],[Change]]&lt;0,TRUE,FALSE)</f>
        <v>1</v>
      </c>
      <c r="I463" t="b">
        <f>Table1[[#This Row],[Increasing_Grade]]=H462</f>
        <v>1</v>
      </c>
      <c r="J463" t="b">
        <v>0</v>
      </c>
      <c r="L463" s="2">
        <f>Table1[[#This Row],[Change]]/528</f>
        <v>-8.721892451827206E-3</v>
      </c>
      <c r="M463">
        <v>-79.039328789999999</v>
      </c>
      <c r="N463">
        <v>36.040312919999998</v>
      </c>
    </row>
    <row r="464" spans="1:14" x14ac:dyDescent="0.2">
      <c r="A464">
        <v>671</v>
      </c>
      <c r="B464">
        <v>1</v>
      </c>
      <c r="C464">
        <v>91869.638467972065</v>
      </c>
      <c r="D464">
        <v>463</v>
      </c>
      <c r="E464">
        <v>476.38858032226562</v>
      </c>
      <c r="F464">
        <f t="shared" si="8"/>
        <v>481.34878104073658</v>
      </c>
      <c r="G464">
        <f>Table1[[#This Row],[Smoothing]]-F463</f>
        <v>-3.94781494140625</v>
      </c>
      <c r="H464" t="b">
        <f>IF(Table1[[#This Row],[Change]]&lt;0,TRUE,FALSE)</f>
        <v>1</v>
      </c>
      <c r="I464" t="b">
        <f>Table1[[#This Row],[Increasing_Grade]]=H463</f>
        <v>1</v>
      </c>
      <c r="J464" t="b">
        <v>0</v>
      </c>
      <c r="L464" s="2">
        <f>Table1[[#This Row],[Change]]/528</f>
        <v>-7.476922237511837E-3</v>
      </c>
      <c r="M464">
        <v>-79.037749289999994</v>
      </c>
      <c r="N464">
        <v>36.039657040000002</v>
      </c>
    </row>
    <row r="465" spans="1:14" x14ac:dyDescent="0.2">
      <c r="A465">
        <v>672</v>
      </c>
      <c r="B465">
        <v>1</v>
      </c>
      <c r="C465">
        <v>92068.490499288688</v>
      </c>
      <c r="D465">
        <v>464</v>
      </c>
      <c r="E465">
        <v>476.47467041015619</v>
      </c>
      <c r="F465">
        <f t="shared" si="8"/>
        <v>477.93143136160717</v>
      </c>
      <c r="G465">
        <f>Table1[[#This Row],[Smoothing]]-F464</f>
        <v>-3.4173496791294156</v>
      </c>
      <c r="H465" t="b">
        <f>IF(Table1[[#This Row],[Change]]&lt;0,TRUE,FALSE)</f>
        <v>1</v>
      </c>
      <c r="I465" t="b">
        <f>Table1[[#This Row],[Increasing_Grade]]=H464</f>
        <v>1</v>
      </c>
      <c r="J465" t="b">
        <v>0</v>
      </c>
      <c r="L465" s="2">
        <f>Table1[[#This Row],[Change]]/528</f>
        <v>-6.4722531801693481E-3</v>
      </c>
      <c r="M465">
        <v>-79.036401830000003</v>
      </c>
      <c r="N465">
        <v>36.03872037</v>
      </c>
    </row>
    <row r="466" spans="1:14" x14ac:dyDescent="0.2">
      <c r="A466">
        <v>592</v>
      </c>
      <c r="B466">
        <v>1</v>
      </c>
      <c r="C466">
        <v>92267.342530604466</v>
      </c>
      <c r="D466">
        <v>465</v>
      </c>
      <c r="E466">
        <v>473.636962890625</v>
      </c>
      <c r="F466">
        <f t="shared" si="8"/>
        <v>476.40583583286832</v>
      </c>
      <c r="G466">
        <f>Table1[[#This Row],[Smoothing]]-F465</f>
        <v>-1.5255955287388474</v>
      </c>
      <c r="H466" t="b">
        <f>IF(Table1[[#This Row],[Change]]&lt;0,TRUE,FALSE)</f>
        <v>1</v>
      </c>
      <c r="I466" t="b">
        <f>Table1[[#This Row],[Increasing_Grade]]=H465</f>
        <v>1</v>
      </c>
      <c r="J466" t="b">
        <v>0</v>
      </c>
      <c r="L466" s="2">
        <f>Table1[[#This Row],[Change]]/528</f>
        <v>-2.8893854710963021E-3</v>
      </c>
      <c r="M466">
        <v>-79.035218749999999</v>
      </c>
      <c r="N466">
        <v>36.03763902</v>
      </c>
    </row>
    <row r="467" spans="1:14" x14ac:dyDescent="0.2">
      <c r="A467">
        <v>593</v>
      </c>
      <c r="B467">
        <v>1</v>
      </c>
      <c r="C467">
        <v>92466.194561920653</v>
      </c>
      <c r="D467">
        <v>466</v>
      </c>
      <c r="E467">
        <v>470.80264282226562</v>
      </c>
      <c r="F467">
        <f t="shared" si="8"/>
        <v>475.8806370326451</v>
      </c>
      <c r="G467">
        <f>Table1[[#This Row],[Smoothing]]-F466</f>
        <v>-0.52519880022322241</v>
      </c>
      <c r="H467" t="b">
        <f>IF(Table1[[#This Row],[Change]]&lt;0,TRUE,FALSE)</f>
        <v>1</v>
      </c>
      <c r="I467" t="b">
        <f>Table1[[#This Row],[Increasing_Grade]]=H466</f>
        <v>1</v>
      </c>
      <c r="J467" t="b">
        <v>0</v>
      </c>
      <c r="L467" s="2">
        <f>Table1[[#This Row],[Change]]/528</f>
        <v>-9.9469469739246665E-4</v>
      </c>
      <c r="M467">
        <v>-79.034003839999997</v>
      </c>
      <c r="N467">
        <v>36.036583440000001</v>
      </c>
    </row>
    <row r="468" spans="1:14" x14ac:dyDescent="0.2">
      <c r="A468">
        <v>594</v>
      </c>
      <c r="B468">
        <v>1</v>
      </c>
      <c r="C468">
        <v>92665.046593235835</v>
      </c>
      <c r="D468">
        <v>467</v>
      </c>
      <c r="E468">
        <v>472.03826904296881</v>
      </c>
      <c r="F468">
        <f t="shared" si="8"/>
        <v>476.44204275948658</v>
      </c>
      <c r="G468">
        <f>Table1[[#This Row],[Smoothing]]-F467</f>
        <v>0.56140572684148538</v>
      </c>
      <c r="H468" t="b">
        <f>IF(Table1[[#This Row],[Change]]&lt;0,TRUE,FALSE)</f>
        <v>0</v>
      </c>
      <c r="I468" t="b">
        <f>Table1[[#This Row],[Increasing_Grade]]=H467</f>
        <v>0</v>
      </c>
      <c r="J468">
        <v>476.44204275948658</v>
      </c>
      <c r="L468" s="2">
        <f>Table1[[#This Row],[Change]]/528</f>
        <v>1.0632684220482677E-3</v>
      </c>
      <c r="M468">
        <v>-79.032488790000002</v>
      </c>
      <c r="N468">
        <v>36.035837870000002</v>
      </c>
    </row>
    <row r="469" spans="1:14" x14ac:dyDescent="0.2">
      <c r="A469">
        <v>595</v>
      </c>
      <c r="B469">
        <v>1</v>
      </c>
      <c r="C469">
        <v>92863.898624553243</v>
      </c>
      <c r="D469">
        <v>468</v>
      </c>
      <c r="E469">
        <v>479.12966918945312</v>
      </c>
      <c r="F469">
        <f t="shared" si="8"/>
        <v>476.14317975725447</v>
      </c>
      <c r="G469">
        <f>Table1[[#This Row],[Smoothing]]-F468</f>
        <v>-0.29886300223211038</v>
      </c>
      <c r="H469" t="b">
        <f>IF(Table1[[#This Row],[Change]]&lt;0,TRUE,FALSE)</f>
        <v>1</v>
      </c>
      <c r="I469" t="b">
        <f>Table1[[#This Row],[Increasing_Grade]]=H468</f>
        <v>0</v>
      </c>
      <c r="J469">
        <v>476.14317975725447</v>
      </c>
      <c r="L469" s="2">
        <f>Table1[[#This Row],[Change]]/528</f>
        <v>-5.660284133183909E-4</v>
      </c>
      <c r="M469">
        <v>-79.030851949999999</v>
      </c>
      <c r="N469">
        <v>36.035260100000002</v>
      </c>
    </row>
    <row r="470" spans="1:14" x14ac:dyDescent="0.2">
      <c r="A470">
        <v>596</v>
      </c>
      <c r="B470">
        <v>1</v>
      </c>
      <c r="C470">
        <v>93062.750655867872</v>
      </c>
      <c r="D470">
        <v>469</v>
      </c>
      <c r="E470">
        <v>482.69366455078119</v>
      </c>
      <c r="F470">
        <f t="shared" si="8"/>
        <v>475.61280604771207</v>
      </c>
      <c r="G470">
        <f>Table1[[#This Row],[Smoothing]]-F469</f>
        <v>-0.53037370954240259</v>
      </c>
      <c r="H470" t="b">
        <f>IF(Table1[[#This Row],[Change]]&lt;0,TRUE,FALSE)</f>
        <v>1</v>
      </c>
      <c r="I470" t="b">
        <f>Table1[[#This Row],[Increasing_Grade]]=H469</f>
        <v>1</v>
      </c>
      <c r="J470" t="b">
        <v>0</v>
      </c>
      <c r="L470" s="2">
        <f>Table1[[#This Row],[Change]]/528</f>
        <v>-1.0044956620121261E-3</v>
      </c>
      <c r="M470">
        <v>-79.029173220000004</v>
      </c>
      <c r="N470">
        <v>36.034766359999999</v>
      </c>
    </row>
    <row r="471" spans="1:14" x14ac:dyDescent="0.2">
      <c r="A471">
        <v>597</v>
      </c>
      <c r="B471">
        <v>1</v>
      </c>
      <c r="C471">
        <v>93261.602687185106</v>
      </c>
      <c r="D471">
        <v>470</v>
      </c>
      <c r="E471">
        <v>480.31842041015619</v>
      </c>
      <c r="F471">
        <f t="shared" si="8"/>
        <v>474.89572143554688</v>
      </c>
      <c r="G471">
        <f>Table1[[#This Row],[Smoothing]]-F470</f>
        <v>-0.71708461216519481</v>
      </c>
      <c r="H471" t="b">
        <f>IF(Table1[[#This Row],[Change]]&lt;0,TRUE,FALSE)</f>
        <v>1</v>
      </c>
      <c r="I471" t="b">
        <f>Table1[[#This Row],[Increasing_Grade]]=H470</f>
        <v>1</v>
      </c>
      <c r="J471" t="b">
        <v>0</v>
      </c>
      <c r="L471" s="2">
        <f>Table1[[#This Row],[Change]]/528</f>
        <v>-1.3581147957674143E-3</v>
      </c>
      <c r="M471">
        <v>-79.027493070000006</v>
      </c>
      <c r="N471">
        <v>36.034275839999999</v>
      </c>
    </row>
    <row r="472" spans="1:14" x14ac:dyDescent="0.2">
      <c r="A472">
        <v>598</v>
      </c>
      <c r="B472">
        <v>1</v>
      </c>
      <c r="C472">
        <v>93460.454718499634</v>
      </c>
      <c r="D472">
        <v>471</v>
      </c>
      <c r="E472">
        <v>474.38262939453119</v>
      </c>
      <c r="F472">
        <f t="shared" si="8"/>
        <v>473.36796787806918</v>
      </c>
      <c r="G472">
        <f>Table1[[#This Row],[Smoothing]]-F471</f>
        <v>-1.5277535574776948</v>
      </c>
      <c r="H472" t="b">
        <f>IF(Table1[[#This Row],[Change]]&lt;0,TRUE,FALSE)</f>
        <v>1</v>
      </c>
      <c r="I472" t="b">
        <f>Table1[[#This Row],[Increasing_Grade]]=H471</f>
        <v>1</v>
      </c>
      <c r="J472" t="b">
        <v>0</v>
      </c>
      <c r="L472" s="2">
        <f>Table1[[#This Row],[Change]]/528</f>
        <v>-2.8934726467380583E-3</v>
      </c>
      <c r="M472">
        <v>-79.025764159999994</v>
      </c>
      <c r="N472">
        <v>36.033932900000003</v>
      </c>
    </row>
    <row r="473" spans="1:14" x14ac:dyDescent="0.2">
      <c r="A473">
        <v>599</v>
      </c>
      <c r="B473">
        <v>1</v>
      </c>
      <c r="C473">
        <v>93659.306749816475</v>
      </c>
      <c r="D473">
        <v>472</v>
      </c>
      <c r="E473">
        <v>469.92434692382812</v>
      </c>
      <c r="F473">
        <f t="shared" si="8"/>
        <v>469.30770874023438</v>
      </c>
      <c r="G473">
        <f>Table1[[#This Row],[Smoothing]]-F472</f>
        <v>-4.0602591378348052</v>
      </c>
      <c r="H473" t="b">
        <f>IF(Table1[[#This Row],[Change]]&lt;0,TRUE,FALSE)</f>
        <v>1</v>
      </c>
      <c r="I473" t="b">
        <f>Table1[[#This Row],[Increasing_Grade]]=H472</f>
        <v>1</v>
      </c>
      <c r="J473" t="b">
        <v>0</v>
      </c>
      <c r="L473" s="2">
        <f>Table1[[#This Row],[Change]]/528</f>
        <v>-7.6898847307477368E-3</v>
      </c>
      <c r="M473">
        <v>-79.02399054</v>
      </c>
      <c r="N473">
        <v>36.033765639999999</v>
      </c>
    </row>
    <row r="474" spans="1:14" x14ac:dyDescent="0.2">
      <c r="A474">
        <v>600</v>
      </c>
      <c r="B474">
        <v>1</v>
      </c>
      <c r="C474">
        <v>93858.15878113186</v>
      </c>
      <c r="D474">
        <v>473</v>
      </c>
      <c r="E474">
        <v>465.78305053710938</v>
      </c>
      <c r="F474">
        <f t="shared" si="8"/>
        <v>464.02559552873885</v>
      </c>
      <c r="G474">
        <f>Table1[[#This Row],[Smoothing]]-F473</f>
        <v>-5.2821132114955276</v>
      </c>
      <c r="H474" t="b">
        <f>IF(Table1[[#This Row],[Change]]&lt;0,TRUE,FALSE)</f>
        <v>1</v>
      </c>
      <c r="I474" t="b">
        <f>Table1[[#This Row],[Increasing_Grade]]=H473</f>
        <v>1</v>
      </c>
      <c r="J474" t="b">
        <v>0</v>
      </c>
      <c r="L474" s="2">
        <f>Table1[[#This Row],[Change]]/528</f>
        <v>-1.0004002294499105E-2</v>
      </c>
      <c r="M474">
        <v>-79.022208669999998</v>
      </c>
      <c r="N474">
        <v>36.033663820000001</v>
      </c>
    </row>
    <row r="475" spans="1:14" x14ac:dyDescent="0.2">
      <c r="A475">
        <v>601</v>
      </c>
      <c r="B475">
        <v>1</v>
      </c>
      <c r="C475">
        <v>94057.010812448876</v>
      </c>
      <c r="D475">
        <v>474</v>
      </c>
      <c r="E475">
        <v>461.343994140625</v>
      </c>
      <c r="F475">
        <f t="shared" si="8"/>
        <v>459.71675763811385</v>
      </c>
      <c r="G475">
        <f>Table1[[#This Row],[Smoothing]]-F474</f>
        <v>-4.308837890625</v>
      </c>
      <c r="H475" t="b">
        <f>IF(Table1[[#This Row],[Change]]&lt;0,TRUE,FALSE)</f>
        <v>1</v>
      </c>
      <c r="I475" t="b">
        <f>Table1[[#This Row],[Increasing_Grade]]=H474</f>
        <v>1</v>
      </c>
      <c r="J475" t="b">
        <v>0</v>
      </c>
      <c r="L475" s="2">
        <f>Table1[[#This Row],[Change]]/528</f>
        <v>-8.1606778231534099E-3</v>
      </c>
      <c r="M475">
        <v>-79.020440050000005</v>
      </c>
      <c r="N475">
        <v>36.033480279999999</v>
      </c>
    </row>
    <row r="476" spans="1:14" x14ac:dyDescent="0.2">
      <c r="A476">
        <v>602</v>
      </c>
      <c r="B476">
        <v>1</v>
      </c>
      <c r="C476">
        <v>94255.862843763403</v>
      </c>
      <c r="D476">
        <v>475</v>
      </c>
      <c r="E476">
        <v>450.70785522460938</v>
      </c>
      <c r="F476">
        <f t="shared" si="8"/>
        <v>456.92910330636158</v>
      </c>
      <c r="G476">
        <f>Table1[[#This Row],[Smoothing]]-F475</f>
        <v>-2.7876543317522646</v>
      </c>
      <c r="H476" t="b">
        <f>IF(Table1[[#This Row],[Change]]&lt;0,TRUE,FALSE)</f>
        <v>1</v>
      </c>
      <c r="I476" t="b">
        <f>Table1[[#This Row],[Increasing_Grade]]=H475</f>
        <v>1</v>
      </c>
      <c r="J476" t="b">
        <v>0</v>
      </c>
      <c r="L476" s="2">
        <f>Table1[[#This Row],[Change]]/528</f>
        <v>-5.2796483555914101E-3</v>
      </c>
      <c r="M476">
        <v>-79.018816259999994</v>
      </c>
      <c r="N476">
        <v>36.032884799999998</v>
      </c>
    </row>
    <row r="477" spans="1:14" x14ac:dyDescent="0.2">
      <c r="A477">
        <v>603</v>
      </c>
      <c r="B477">
        <v>1</v>
      </c>
      <c r="C477">
        <v>94454.714875080244</v>
      </c>
      <c r="D477">
        <v>476</v>
      </c>
      <c r="E477">
        <v>445.7188720703125</v>
      </c>
      <c r="F477">
        <f t="shared" si="8"/>
        <v>454.80626133510043</v>
      </c>
      <c r="G477">
        <f>Table1[[#This Row],[Smoothing]]-F476</f>
        <v>-2.1228419712611526</v>
      </c>
      <c r="H477" t="b">
        <f>IF(Table1[[#This Row],[Change]]&lt;0,TRUE,FALSE)</f>
        <v>1</v>
      </c>
      <c r="I477" t="b">
        <f>Table1[[#This Row],[Increasing_Grade]]=H476</f>
        <v>1</v>
      </c>
      <c r="J477" t="b">
        <v>0</v>
      </c>
      <c r="L477" s="2">
        <f>Table1[[#This Row],[Change]]/528</f>
        <v>-4.0205340364794558E-3</v>
      </c>
      <c r="M477">
        <v>-79.017212209999997</v>
      </c>
      <c r="N477">
        <v>36.032249100000001</v>
      </c>
    </row>
    <row r="478" spans="1:14" x14ac:dyDescent="0.2">
      <c r="A478">
        <v>604</v>
      </c>
      <c r="B478">
        <v>1</v>
      </c>
      <c r="C478">
        <v>94653.566906395732</v>
      </c>
      <c r="D478">
        <v>477</v>
      </c>
      <c r="E478">
        <v>450.15655517578119</v>
      </c>
      <c r="F478">
        <f t="shared" si="8"/>
        <v>452.64790998186385</v>
      </c>
      <c r="G478">
        <f>Table1[[#This Row],[Smoothing]]-F477</f>
        <v>-2.1583513532365828</v>
      </c>
      <c r="H478" t="b">
        <f>IF(Table1[[#This Row],[Change]]&lt;0,TRUE,FALSE)</f>
        <v>1</v>
      </c>
      <c r="I478" t="b">
        <f>Table1[[#This Row],[Increasing_Grade]]=H477</f>
        <v>1</v>
      </c>
      <c r="J478" t="b">
        <v>0</v>
      </c>
      <c r="L478" s="2">
        <f>Table1[[#This Row],[Change]]/528</f>
        <v>-4.0877866538571641E-3</v>
      </c>
      <c r="M478">
        <v>-79.015624410000001</v>
      </c>
      <c r="N478">
        <v>36.031587270000003</v>
      </c>
    </row>
    <row r="479" spans="1:14" x14ac:dyDescent="0.2">
      <c r="A479">
        <v>605</v>
      </c>
      <c r="B479">
        <v>1</v>
      </c>
      <c r="C479">
        <v>94852.418937712471</v>
      </c>
      <c r="D479">
        <v>478</v>
      </c>
      <c r="E479">
        <v>454.86904907226562</v>
      </c>
      <c r="F479">
        <f t="shared" si="8"/>
        <v>451.1633518763951</v>
      </c>
      <c r="G479">
        <f>Table1[[#This Row],[Smoothing]]-F478</f>
        <v>-1.48455810546875</v>
      </c>
      <c r="H479" t="b">
        <f>IF(Table1[[#This Row],[Change]]&lt;0,TRUE,FALSE)</f>
        <v>1</v>
      </c>
      <c r="I479" t="b">
        <f>Table1[[#This Row],[Increasing_Grade]]=H478</f>
        <v>1</v>
      </c>
      <c r="J479" t="b">
        <v>0</v>
      </c>
      <c r="L479" s="2">
        <f>Table1[[#This Row],[Change]]/528</f>
        <v>-2.811663078539299E-3</v>
      </c>
      <c r="M479">
        <v>-79.014037169999995</v>
      </c>
      <c r="N479">
        <v>36.03092453</v>
      </c>
    </row>
    <row r="480" spans="1:14" x14ac:dyDescent="0.2">
      <c r="A480">
        <v>606</v>
      </c>
      <c r="B480">
        <v>1</v>
      </c>
      <c r="C480">
        <v>95051.27096902825</v>
      </c>
      <c r="D480">
        <v>479</v>
      </c>
      <c r="E480">
        <v>455.064453125</v>
      </c>
      <c r="F480">
        <f t="shared" si="8"/>
        <v>451.38776942661832</v>
      </c>
      <c r="G480">
        <f>Table1[[#This Row],[Smoothing]]-F479</f>
        <v>0.22441755022322241</v>
      </c>
      <c r="H480" t="b">
        <f>IF(Table1[[#This Row],[Change]]&lt;0,TRUE,FALSE)</f>
        <v>0</v>
      </c>
      <c r="I480" t="b">
        <f>Table1[[#This Row],[Increasing_Grade]]=H479</f>
        <v>0</v>
      </c>
      <c r="J480">
        <v>451.38776942661832</v>
      </c>
      <c r="L480" s="2">
        <f>Table1[[#This Row],[Change]]/528</f>
        <v>4.2503323905913334E-4</v>
      </c>
      <c r="M480">
        <v>-79.012456080000007</v>
      </c>
      <c r="N480">
        <v>36.030252779999998</v>
      </c>
    </row>
    <row r="481" spans="1:14" x14ac:dyDescent="0.2">
      <c r="A481">
        <v>607</v>
      </c>
      <c r="B481">
        <v>1</v>
      </c>
      <c r="C481">
        <v>95250.123000343578</v>
      </c>
      <c r="D481">
        <v>480</v>
      </c>
      <c r="E481">
        <v>450.67459106445312</v>
      </c>
      <c r="F481">
        <f t="shared" si="8"/>
        <v>452.92650059291293</v>
      </c>
      <c r="G481">
        <f>Table1[[#This Row],[Smoothing]]-F480</f>
        <v>1.5387311662946104</v>
      </c>
      <c r="H481" t="b">
        <f>IF(Table1[[#This Row],[Change]]&lt;0,TRUE,FALSE)</f>
        <v>0</v>
      </c>
      <c r="I481" t="b">
        <f>Table1[[#This Row],[Increasing_Grade]]=H480</f>
        <v>1</v>
      </c>
      <c r="J481" t="b">
        <v>0</v>
      </c>
      <c r="L481" s="2">
        <f>Table1[[#This Row],[Change]]/528</f>
        <v>2.9142635725276714E-3</v>
      </c>
      <c r="M481">
        <v>-79.010864299999994</v>
      </c>
      <c r="N481">
        <v>36.029598399999998</v>
      </c>
    </row>
    <row r="482" spans="1:14" x14ac:dyDescent="0.2">
      <c r="A482">
        <v>608</v>
      </c>
      <c r="B482">
        <v>1</v>
      </c>
      <c r="C482">
        <v>95448.975031659458</v>
      </c>
      <c r="D482">
        <v>481</v>
      </c>
      <c r="E482">
        <v>450.95208740234381</v>
      </c>
      <c r="F482">
        <f t="shared" si="8"/>
        <v>454.40791538783481</v>
      </c>
      <c r="G482">
        <f>Table1[[#This Row],[Smoothing]]-F481</f>
        <v>1.481414794921875</v>
      </c>
      <c r="H482" t="b">
        <f>IF(Table1[[#This Row],[Change]]&lt;0,TRUE,FALSE)</f>
        <v>0</v>
      </c>
      <c r="I482" t="b">
        <f>Table1[[#This Row],[Increasing_Grade]]=H481</f>
        <v>1</v>
      </c>
      <c r="J482" t="b">
        <v>0</v>
      </c>
      <c r="L482" s="2">
        <f>Table1[[#This Row],[Change]]/528</f>
        <v>2.8057098388671875E-3</v>
      </c>
      <c r="M482">
        <v>-79.0092535</v>
      </c>
      <c r="N482">
        <v>36.028973919999999</v>
      </c>
    </row>
    <row r="483" spans="1:14" x14ac:dyDescent="0.2">
      <c r="A483">
        <v>609</v>
      </c>
      <c r="B483">
        <v>1</v>
      </c>
      <c r="C483">
        <v>95647.827062976168</v>
      </c>
      <c r="D483">
        <v>482</v>
      </c>
      <c r="E483">
        <v>452.27877807617188</v>
      </c>
      <c r="F483">
        <f t="shared" si="8"/>
        <v>455.76310947963168</v>
      </c>
      <c r="G483">
        <f>Table1[[#This Row],[Smoothing]]-F482</f>
        <v>1.355194091796875</v>
      </c>
      <c r="H483" t="b">
        <f>IF(Table1[[#This Row],[Change]]&lt;0,TRUE,FALSE)</f>
        <v>0</v>
      </c>
      <c r="I483" t="b">
        <f>Table1[[#This Row],[Increasing_Grade]]=H482</f>
        <v>1</v>
      </c>
      <c r="J483" t="b">
        <v>0</v>
      </c>
      <c r="L483" s="2">
        <f>Table1[[#This Row],[Change]]/528</f>
        <v>2.566655476888021E-3</v>
      </c>
      <c r="M483">
        <v>-79.007631880000005</v>
      </c>
      <c r="N483">
        <v>36.028368729999997</v>
      </c>
    </row>
    <row r="484" spans="1:14" x14ac:dyDescent="0.2">
      <c r="A484">
        <v>610</v>
      </c>
      <c r="B484">
        <v>1</v>
      </c>
      <c r="C484">
        <v>95846.67909429119</v>
      </c>
      <c r="D484">
        <v>483</v>
      </c>
      <c r="E484">
        <v>456.489990234375</v>
      </c>
      <c r="F484">
        <f t="shared" si="8"/>
        <v>457.7878199986049</v>
      </c>
      <c r="G484">
        <f>Table1[[#This Row],[Smoothing]]-F483</f>
        <v>2.0247105189732224</v>
      </c>
      <c r="H484" t="b">
        <f>IF(Table1[[#This Row],[Change]]&lt;0,TRUE,FALSE)</f>
        <v>0</v>
      </c>
      <c r="I484" t="b">
        <f>Table1[[#This Row],[Increasing_Grade]]=H483</f>
        <v>1</v>
      </c>
      <c r="J484" t="b">
        <v>0</v>
      </c>
      <c r="L484" s="2">
        <f>Table1[[#This Row],[Change]]/528</f>
        <v>3.8346790132068606E-3</v>
      </c>
      <c r="M484">
        <v>-79.005947680000006</v>
      </c>
      <c r="N484">
        <v>36.027898389999997</v>
      </c>
    </row>
    <row r="485" spans="1:14" x14ac:dyDescent="0.2">
      <c r="A485">
        <v>611</v>
      </c>
      <c r="B485">
        <v>1</v>
      </c>
      <c r="C485">
        <v>96045.531125607071</v>
      </c>
      <c r="D485">
        <v>484</v>
      </c>
      <c r="E485">
        <v>460.52645874023438</v>
      </c>
      <c r="F485">
        <f t="shared" si="8"/>
        <v>460.83307320731029</v>
      </c>
      <c r="G485">
        <f>Table1[[#This Row],[Smoothing]]-F484</f>
        <v>3.0452532087053896</v>
      </c>
      <c r="H485" t="b">
        <f>IF(Table1[[#This Row],[Change]]&lt;0,TRUE,FALSE)</f>
        <v>0</v>
      </c>
      <c r="I485" t="b">
        <f>Table1[[#This Row],[Increasing_Grade]]=H484</f>
        <v>1</v>
      </c>
      <c r="J485" t="b">
        <v>0</v>
      </c>
      <c r="L485" s="2">
        <f>Table1[[#This Row],[Change]]/528</f>
        <v>5.7675250164874806E-3</v>
      </c>
      <c r="M485">
        <v>-79.004172990000001</v>
      </c>
      <c r="N485">
        <v>36.02775269</v>
      </c>
    </row>
    <row r="486" spans="1:14" x14ac:dyDescent="0.2">
      <c r="A486">
        <v>612</v>
      </c>
      <c r="B486">
        <v>1</v>
      </c>
      <c r="C486">
        <v>96244.383156923708</v>
      </c>
      <c r="D486">
        <v>485</v>
      </c>
      <c r="E486">
        <v>464.35540771484381</v>
      </c>
      <c r="F486">
        <f t="shared" si="8"/>
        <v>464.63279506138394</v>
      </c>
      <c r="G486">
        <f>Table1[[#This Row],[Smoothing]]-F485</f>
        <v>3.7997218540736526</v>
      </c>
      <c r="H486" t="b">
        <f>IF(Table1[[#This Row],[Change]]&lt;0,TRUE,FALSE)</f>
        <v>0</v>
      </c>
      <c r="I486" t="b">
        <f>Table1[[#This Row],[Increasing_Grade]]=H485</f>
        <v>1</v>
      </c>
      <c r="J486" t="b">
        <v>0</v>
      </c>
      <c r="L486" s="2">
        <f>Table1[[#This Row],[Change]]/528</f>
        <v>7.1964429054425239E-3</v>
      </c>
      <c r="M486">
        <v>-79.0024066</v>
      </c>
      <c r="N486">
        <v>36.027944640000001</v>
      </c>
    </row>
    <row r="487" spans="1:14" x14ac:dyDescent="0.2">
      <c r="A487">
        <v>613</v>
      </c>
      <c r="B487">
        <v>1</v>
      </c>
      <c r="C487">
        <v>96443.23518824036</v>
      </c>
      <c r="D487">
        <v>486</v>
      </c>
      <c r="E487">
        <v>469.2374267578125</v>
      </c>
      <c r="F487">
        <f t="shared" si="8"/>
        <v>468.7750026157924</v>
      </c>
      <c r="G487">
        <f>Table1[[#This Row],[Smoothing]]-F486</f>
        <v>4.1422075544084578</v>
      </c>
      <c r="H487" t="b">
        <f>IF(Table1[[#This Row],[Change]]&lt;0,TRUE,FALSE)</f>
        <v>0</v>
      </c>
      <c r="I487" t="b">
        <f>Table1[[#This Row],[Increasing_Grade]]=H486</f>
        <v>1</v>
      </c>
      <c r="J487" t="b">
        <v>0</v>
      </c>
      <c r="L487" s="2">
        <f>Table1[[#This Row],[Change]]/528</f>
        <v>7.8450900651675336E-3</v>
      </c>
      <c r="M487">
        <v>-79.000708959999997</v>
      </c>
      <c r="N487">
        <v>36.028387240000001</v>
      </c>
    </row>
    <row r="488" spans="1:14" x14ac:dyDescent="0.2">
      <c r="A488">
        <v>614</v>
      </c>
      <c r="B488">
        <v>1</v>
      </c>
      <c r="C488">
        <v>96642.087219555615</v>
      </c>
      <c r="D488">
        <v>487</v>
      </c>
      <c r="E488">
        <v>471.99136352539062</v>
      </c>
      <c r="F488">
        <f t="shared" si="8"/>
        <v>472.93154471261158</v>
      </c>
      <c r="G488">
        <f>Table1[[#This Row],[Smoothing]]-F487</f>
        <v>4.1565420968191802</v>
      </c>
      <c r="H488" t="b">
        <f>IF(Table1[[#This Row],[Change]]&lt;0,TRUE,FALSE)</f>
        <v>0</v>
      </c>
      <c r="I488" t="b">
        <f>Table1[[#This Row],[Increasing_Grade]]=H487</f>
        <v>1</v>
      </c>
      <c r="J488" t="b">
        <v>0</v>
      </c>
      <c r="L488" s="2">
        <f>Table1[[#This Row],[Change]]/528</f>
        <v>7.8722388197332953E-3</v>
      </c>
      <c r="M488">
        <v>-78.999103579999996</v>
      </c>
      <c r="N488">
        <v>36.029019490000003</v>
      </c>
    </row>
    <row r="489" spans="1:14" x14ac:dyDescent="0.2">
      <c r="A489">
        <v>615</v>
      </c>
      <c r="B489">
        <v>1</v>
      </c>
      <c r="C489">
        <v>96840.939250872514</v>
      </c>
      <c r="D489">
        <v>488</v>
      </c>
      <c r="E489">
        <v>477.55014038085938</v>
      </c>
      <c r="F489">
        <f t="shared" si="8"/>
        <v>477.05973161969865</v>
      </c>
      <c r="G489">
        <f>Table1[[#This Row],[Smoothing]]-F488</f>
        <v>4.1281869070870698</v>
      </c>
      <c r="H489" t="b">
        <f>IF(Table1[[#This Row],[Change]]&lt;0,TRUE,FALSE)</f>
        <v>0</v>
      </c>
      <c r="I489" t="b">
        <f>Table1[[#This Row],[Increasing_Grade]]=H488</f>
        <v>1</v>
      </c>
      <c r="J489" t="b">
        <v>0</v>
      </c>
      <c r="L489" s="2">
        <f>Table1[[#This Row],[Change]]/528</f>
        <v>7.8185358088770258E-3</v>
      </c>
      <c r="M489">
        <v>-78.99752565</v>
      </c>
      <c r="N489">
        <v>36.02969521</v>
      </c>
    </row>
    <row r="490" spans="1:14" x14ac:dyDescent="0.2">
      <c r="A490">
        <v>616</v>
      </c>
      <c r="B490">
        <v>1</v>
      </c>
      <c r="C490">
        <v>97039.791282188293</v>
      </c>
      <c r="D490">
        <v>489</v>
      </c>
      <c r="E490">
        <v>481.27423095703119</v>
      </c>
      <c r="F490">
        <f t="shared" si="8"/>
        <v>481.10295758928572</v>
      </c>
      <c r="G490">
        <f>Table1[[#This Row],[Smoothing]]-F489</f>
        <v>4.0432259695870698</v>
      </c>
      <c r="H490" t="b">
        <f>IF(Table1[[#This Row],[Change]]&lt;0,TRUE,FALSE)</f>
        <v>0</v>
      </c>
      <c r="I490" t="b">
        <f>Table1[[#This Row],[Increasing_Grade]]=H489</f>
        <v>1</v>
      </c>
      <c r="J490" t="b">
        <v>0</v>
      </c>
      <c r="L490" s="2">
        <f>Table1[[#This Row],[Change]]/528</f>
        <v>7.6576249423997537E-3</v>
      </c>
      <c r="M490">
        <v>-78.995851560000006</v>
      </c>
      <c r="N490">
        <v>36.030183139999998</v>
      </c>
    </row>
    <row r="491" spans="1:14" x14ac:dyDescent="0.2">
      <c r="A491">
        <v>617</v>
      </c>
      <c r="B491">
        <v>1</v>
      </c>
      <c r="C491">
        <v>97238.64331350445</v>
      </c>
      <c r="D491">
        <v>490</v>
      </c>
      <c r="E491">
        <v>485.58578491210938</v>
      </c>
      <c r="F491">
        <f t="shared" si="8"/>
        <v>484.7834690638951</v>
      </c>
      <c r="G491">
        <f>Table1[[#This Row],[Smoothing]]-F490</f>
        <v>3.680511474609375</v>
      </c>
      <c r="H491" t="b">
        <f>IF(Table1[[#This Row],[Change]]&lt;0,TRUE,FALSE)</f>
        <v>0</v>
      </c>
      <c r="I491" t="b">
        <f>Table1[[#This Row],[Increasing_Grade]]=H490</f>
        <v>1</v>
      </c>
      <c r="J491" t="b">
        <v>0</v>
      </c>
      <c r="L491" s="2">
        <f>Table1[[#This Row],[Change]]/528</f>
        <v>6.9706656716086645E-3</v>
      </c>
      <c r="M491">
        <v>-78.99408339</v>
      </c>
      <c r="N491">
        <v>36.030376660000002</v>
      </c>
    </row>
    <row r="492" spans="1:14" x14ac:dyDescent="0.2">
      <c r="A492">
        <v>618</v>
      </c>
      <c r="B492">
        <v>1</v>
      </c>
      <c r="C492">
        <v>97437.495344819006</v>
      </c>
      <c r="D492">
        <v>491</v>
      </c>
      <c r="E492">
        <v>489.42376708984381</v>
      </c>
      <c r="F492">
        <f t="shared" si="8"/>
        <v>488.50255039760043</v>
      </c>
      <c r="G492">
        <f>Table1[[#This Row],[Smoothing]]-F491</f>
        <v>3.7190813337053328</v>
      </c>
      <c r="H492" t="b">
        <f>IF(Table1[[#This Row],[Change]]&lt;0,TRUE,FALSE)</f>
        <v>0</v>
      </c>
      <c r="I492" t="b">
        <f>Table1[[#This Row],[Increasing_Grade]]=H491</f>
        <v>1</v>
      </c>
      <c r="J492" t="b">
        <v>0</v>
      </c>
      <c r="L492" s="2">
        <f>Table1[[#This Row],[Change]]/528</f>
        <v>7.043714647169191E-3</v>
      </c>
      <c r="M492">
        <v>-78.992303070000006</v>
      </c>
      <c r="N492">
        <v>36.030282069999998</v>
      </c>
    </row>
    <row r="493" spans="1:14" x14ac:dyDescent="0.2">
      <c r="A493">
        <v>619</v>
      </c>
      <c r="B493">
        <v>1</v>
      </c>
      <c r="C493">
        <v>97636.347376134712</v>
      </c>
      <c r="D493">
        <v>492</v>
      </c>
      <c r="E493">
        <v>492.65798950195312</v>
      </c>
      <c r="F493">
        <f t="shared" si="8"/>
        <v>491.95184762137279</v>
      </c>
      <c r="G493">
        <f>Table1[[#This Row],[Smoothing]]-F492</f>
        <v>3.449297223772362</v>
      </c>
      <c r="H493" t="b">
        <f>IF(Table1[[#This Row],[Change]]&lt;0,TRUE,FALSE)</f>
        <v>0</v>
      </c>
      <c r="I493" t="b">
        <f>Table1[[#This Row],[Increasing_Grade]]=H492</f>
        <v>1</v>
      </c>
      <c r="J493" t="b">
        <v>0</v>
      </c>
      <c r="L493" s="2">
        <f>Table1[[#This Row],[Change]]/528</f>
        <v>6.5327598935082613E-3</v>
      </c>
      <c r="M493">
        <v>-78.990558989999997</v>
      </c>
      <c r="N493">
        <v>36.029977150000001</v>
      </c>
    </row>
    <row r="494" spans="1:14" x14ac:dyDescent="0.2">
      <c r="A494">
        <v>620</v>
      </c>
      <c r="B494">
        <v>1</v>
      </c>
      <c r="C494">
        <v>97835.199407451713</v>
      </c>
      <c r="D494">
        <v>493</v>
      </c>
      <c r="E494">
        <v>495.00100708007812</v>
      </c>
      <c r="F494">
        <f t="shared" si="8"/>
        <v>495.16478620256697</v>
      </c>
      <c r="G494">
        <f>Table1[[#This Row],[Smoothing]]-F493</f>
        <v>3.2129385811941802</v>
      </c>
      <c r="H494" t="b">
        <f>IF(Table1[[#This Row],[Change]]&lt;0,TRUE,FALSE)</f>
        <v>0</v>
      </c>
      <c r="I494" t="b">
        <f>Table1[[#This Row],[Increasing_Grade]]=H493</f>
        <v>1</v>
      </c>
      <c r="J494" t="b">
        <v>0</v>
      </c>
      <c r="L494" s="2">
        <f>Table1[[#This Row],[Change]]/528</f>
        <v>6.0851109492314022E-3</v>
      </c>
      <c r="M494">
        <v>-78.988827139999998</v>
      </c>
      <c r="N494">
        <v>36.029623260000001</v>
      </c>
    </row>
    <row r="495" spans="1:14" x14ac:dyDescent="0.2">
      <c r="A495">
        <v>621</v>
      </c>
      <c r="B495">
        <v>1</v>
      </c>
      <c r="C495">
        <v>98034.051438768103</v>
      </c>
      <c r="D495">
        <v>494</v>
      </c>
      <c r="E495">
        <v>498.02493286132812</v>
      </c>
      <c r="F495">
        <f t="shared" si="8"/>
        <v>497.31478881835938</v>
      </c>
      <c r="G495">
        <f>Table1[[#This Row],[Smoothing]]-F494</f>
        <v>2.1500026157924026</v>
      </c>
      <c r="H495" t="b">
        <f>IF(Table1[[#This Row],[Change]]&lt;0,TRUE,FALSE)</f>
        <v>0</v>
      </c>
      <c r="I495" t="b">
        <f>Table1[[#This Row],[Increasing_Grade]]=H494</f>
        <v>1</v>
      </c>
      <c r="J495" t="b">
        <v>0</v>
      </c>
      <c r="L495" s="2">
        <f>Table1[[#This Row],[Change]]/528</f>
        <v>4.0719746511219748E-3</v>
      </c>
      <c r="M495">
        <v>-78.987094150000004</v>
      </c>
      <c r="N495">
        <v>36.029272910000003</v>
      </c>
    </row>
    <row r="496" spans="1:14" x14ac:dyDescent="0.2">
      <c r="A496">
        <v>622</v>
      </c>
      <c r="B496">
        <v>1</v>
      </c>
      <c r="C496">
        <v>98232.903470083867</v>
      </c>
      <c r="D496">
        <v>495</v>
      </c>
      <c r="E496">
        <v>501.69522094726562</v>
      </c>
      <c r="F496">
        <f t="shared" si="8"/>
        <v>498.332275390625</v>
      </c>
      <c r="G496">
        <f>Table1[[#This Row],[Smoothing]]-F495</f>
        <v>1.017486572265625</v>
      </c>
      <c r="H496" t="b">
        <f>IF(Table1[[#This Row],[Change]]&lt;0,TRUE,FALSE)</f>
        <v>0</v>
      </c>
      <c r="I496" t="b">
        <f>Table1[[#This Row],[Increasing_Grade]]=H495</f>
        <v>1</v>
      </c>
      <c r="J496" t="b">
        <v>0</v>
      </c>
      <c r="L496" s="2">
        <f>Table1[[#This Row],[Change]]/528</f>
        <v>1.9270579020182292E-3</v>
      </c>
      <c r="M496">
        <v>-78.985362530000003</v>
      </c>
      <c r="N496">
        <v>36.028918160000003</v>
      </c>
    </row>
    <row r="497" spans="1:14" x14ac:dyDescent="0.2">
      <c r="A497">
        <v>623</v>
      </c>
      <c r="B497">
        <v>1</v>
      </c>
      <c r="C497">
        <v>98431.755501399326</v>
      </c>
      <c r="D497">
        <v>496</v>
      </c>
      <c r="E497">
        <v>503.76480102539062</v>
      </c>
      <c r="F497">
        <f t="shared" si="8"/>
        <v>498.30848039899553</v>
      </c>
      <c r="G497">
        <f>Table1[[#This Row],[Smoothing]]-F496</f>
        <v>-2.3794991629472406E-2</v>
      </c>
      <c r="H497" t="b">
        <f>IF(Table1[[#This Row],[Change]]&lt;0,TRUE,FALSE)</f>
        <v>1</v>
      </c>
      <c r="I497" t="b">
        <f>Table1[[#This Row],[Increasing_Grade]]=H496</f>
        <v>0</v>
      </c>
      <c r="J497">
        <v>498.30848039899553</v>
      </c>
      <c r="L497" s="2">
        <f>Table1[[#This Row],[Change]]/528</f>
        <v>-4.5066272025515921E-5</v>
      </c>
      <c r="M497">
        <v>-78.983631520000003</v>
      </c>
      <c r="N497">
        <v>36.02856147</v>
      </c>
    </row>
    <row r="498" spans="1:14" x14ac:dyDescent="0.2">
      <c r="A498">
        <v>624</v>
      </c>
      <c r="B498">
        <v>1</v>
      </c>
      <c r="C498">
        <v>98630.607532715978</v>
      </c>
      <c r="D498">
        <v>497</v>
      </c>
      <c r="E498">
        <v>500.63580322265619</v>
      </c>
      <c r="F498">
        <f t="shared" si="8"/>
        <v>497.4537135532924</v>
      </c>
      <c r="G498">
        <f>Table1[[#This Row],[Smoothing]]-F497</f>
        <v>-0.854766845703125</v>
      </c>
      <c r="H498" t="b">
        <f>IF(Table1[[#This Row],[Change]]&lt;0,TRUE,FALSE)</f>
        <v>1</v>
      </c>
      <c r="I498" t="b">
        <f>Table1[[#This Row],[Increasing_Grade]]=H497</f>
        <v>1</v>
      </c>
      <c r="J498" t="b">
        <v>0</v>
      </c>
      <c r="L498" s="2">
        <f>Table1[[#This Row],[Change]]/528</f>
        <v>-1.618876601710464E-3</v>
      </c>
      <c r="M498">
        <v>-78.981899870000007</v>
      </c>
      <c r="N498">
        <v>36.028206859999997</v>
      </c>
    </row>
    <row r="499" spans="1:14" x14ac:dyDescent="0.2">
      <c r="A499">
        <v>625</v>
      </c>
      <c r="B499">
        <v>1</v>
      </c>
      <c r="C499">
        <v>98829.459564031888</v>
      </c>
      <c r="D499">
        <v>498</v>
      </c>
      <c r="E499">
        <v>496.54617309570312</v>
      </c>
      <c r="F499">
        <f t="shared" si="8"/>
        <v>495.37439400809154</v>
      </c>
      <c r="G499">
        <f>Table1[[#This Row],[Smoothing]]-F498</f>
        <v>-2.0793195452008604</v>
      </c>
      <c r="H499" t="b">
        <f>IF(Table1[[#This Row],[Change]]&lt;0,TRUE,FALSE)</f>
        <v>1</v>
      </c>
      <c r="I499" t="b">
        <f>Table1[[#This Row],[Increasing_Grade]]=H498</f>
        <v>1</v>
      </c>
      <c r="J499" t="b">
        <v>0</v>
      </c>
      <c r="L499" s="2">
        <f>Table1[[#This Row],[Change]]/528</f>
        <v>-3.9381051992440535E-3</v>
      </c>
      <c r="M499">
        <v>-78.980162399999998</v>
      </c>
      <c r="N499">
        <v>36.027871349999998</v>
      </c>
    </row>
    <row r="500" spans="1:14" x14ac:dyDescent="0.2">
      <c r="A500">
        <v>626</v>
      </c>
      <c r="B500">
        <v>1</v>
      </c>
      <c r="C500">
        <v>99028.311595347433</v>
      </c>
      <c r="D500">
        <v>499</v>
      </c>
      <c r="E500">
        <v>492.49142456054688</v>
      </c>
      <c r="F500">
        <f t="shared" si="8"/>
        <v>492.05133928571428</v>
      </c>
      <c r="G500">
        <f>Table1[[#This Row],[Smoothing]]-F499</f>
        <v>-3.3230547223772646</v>
      </c>
      <c r="H500" t="b">
        <f>IF(Table1[[#This Row],[Change]]&lt;0,TRUE,FALSE)</f>
        <v>1</v>
      </c>
      <c r="I500" t="b">
        <f>Table1[[#This Row],[Increasing_Grade]]=H499</f>
        <v>1</v>
      </c>
      <c r="J500" t="b">
        <v>0</v>
      </c>
      <c r="L500" s="2">
        <f>Table1[[#This Row],[Change]]/528</f>
        <v>-6.2936642469266372E-3</v>
      </c>
      <c r="M500">
        <v>-78.978421030000007</v>
      </c>
      <c r="N500">
        <v>36.027549309999998</v>
      </c>
    </row>
    <row r="501" spans="1:14" x14ac:dyDescent="0.2">
      <c r="A501">
        <v>627</v>
      </c>
      <c r="B501">
        <v>1</v>
      </c>
      <c r="C501">
        <v>99227.163626662878</v>
      </c>
      <c r="D501">
        <v>500</v>
      </c>
      <c r="E501">
        <v>489.01763916015619</v>
      </c>
      <c r="F501">
        <f t="shared" si="8"/>
        <v>487.72318812779019</v>
      </c>
      <c r="G501">
        <f>Table1[[#This Row],[Smoothing]]-F500</f>
        <v>-4.3281511579240828</v>
      </c>
      <c r="H501" t="b">
        <f>IF(Table1[[#This Row],[Change]]&lt;0,TRUE,FALSE)</f>
        <v>1</v>
      </c>
      <c r="I501" t="b">
        <f>Table1[[#This Row],[Increasing_Grade]]=H500</f>
        <v>1</v>
      </c>
      <c r="J501" t="b">
        <v>0</v>
      </c>
      <c r="L501" s="2">
        <f>Table1[[#This Row],[Change]]/528</f>
        <v>-8.197255980916824E-3</v>
      </c>
      <c r="M501">
        <v>-78.976686549999997</v>
      </c>
      <c r="N501">
        <v>36.027203849999999</v>
      </c>
    </row>
    <row r="502" spans="1:14" x14ac:dyDescent="0.2">
      <c r="A502">
        <v>628</v>
      </c>
      <c r="B502">
        <v>1</v>
      </c>
      <c r="C502">
        <v>99426.015657978773</v>
      </c>
      <c r="D502">
        <v>501</v>
      </c>
      <c r="E502">
        <v>483.46969604492188</v>
      </c>
      <c r="F502">
        <f t="shared" si="8"/>
        <v>483.38363211495533</v>
      </c>
      <c r="G502">
        <f>Table1[[#This Row],[Smoothing]]-F501</f>
        <v>-4.339556012834862</v>
      </c>
      <c r="H502" t="b">
        <f>IF(Table1[[#This Row],[Change]]&lt;0,TRUE,FALSE)</f>
        <v>1</v>
      </c>
      <c r="I502" t="b">
        <f>Table1[[#This Row],[Increasing_Grade]]=H501</f>
        <v>1</v>
      </c>
      <c r="J502" t="b">
        <v>0</v>
      </c>
      <c r="L502" s="2">
        <f>Table1[[#This Row],[Change]]/528</f>
        <v>-8.2188560849145113E-3</v>
      </c>
      <c r="M502">
        <v>-78.974934970000007</v>
      </c>
      <c r="N502">
        <v>36.026927190000002</v>
      </c>
    </row>
    <row r="503" spans="1:14" x14ac:dyDescent="0.2">
      <c r="A503">
        <v>629</v>
      </c>
      <c r="B503">
        <v>1</v>
      </c>
      <c r="C503">
        <v>99624.867689294406</v>
      </c>
      <c r="D503">
        <v>502</v>
      </c>
      <c r="E503">
        <v>478.433837890625</v>
      </c>
      <c r="F503">
        <f t="shared" si="8"/>
        <v>479.29284232003346</v>
      </c>
      <c r="G503">
        <f>Table1[[#This Row],[Smoothing]]-F502</f>
        <v>-4.090789794921875</v>
      </c>
      <c r="H503" t="b">
        <f>IF(Table1[[#This Row],[Change]]&lt;0,TRUE,FALSE)</f>
        <v>1</v>
      </c>
      <c r="I503" t="b">
        <f>Table1[[#This Row],[Increasing_Grade]]=H502</f>
        <v>1</v>
      </c>
      <c r="J503" t="b">
        <v>0</v>
      </c>
      <c r="L503" s="2">
        <f>Table1[[#This Row],[Change]]/528</f>
        <v>-7.7477079449277935E-3</v>
      </c>
      <c r="M503">
        <v>-78.973152690000006</v>
      </c>
      <c r="N503">
        <v>36.026894579999997</v>
      </c>
    </row>
    <row r="504" spans="1:14" x14ac:dyDescent="0.2">
      <c r="A504">
        <v>630</v>
      </c>
      <c r="B504">
        <v>1</v>
      </c>
      <c r="C504">
        <v>99823.719720611567</v>
      </c>
      <c r="D504">
        <v>503</v>
      </c>
      <c r="E504">
        <v>473.46774291992188</v>
      </c>
      <c r="F504">
        <f t="shared" si="8"/>
        <v>475.13566371372769</v>
      </c>
      <c r="G504">
        <f>Table1[[#This Row],[Smoothing]]-F503</f>
        <v>-4.157178606305763</v>
      </c>
      <c r="H504" t="b">
        <f>IF(Table1[[#This Row],[Change]]&lt;0,TRUE,FALSE)</f>
        <v>1</v>
      </c>
      <c r="I504" t="b">
        <f>Table1[[#This Row],[Increasing_Grade]]=H503</f>
        <v>1</v>
      </c>
      <c r="J504" t="b">
        <v>0</v>
      </c>
      <c r="L504" s="2">
        <f>Table1[[#This Row],[Change]]/528</f>
        <v>-7.8734443301245512E-3</v>
      </c>
      <c r="M504">
        <v>-78.97139774</v>
      </c>
      <c r="N504">
        <v>36.027135559999998</v>
      </c>
    </row>
    <row r="505" spans="1:14" x14ac:dyDescent="0.2">
      <c r="A505">
        <v>631</v>
      </c>
      <c r="B505">
        <v>1</v>
      </c>
      <c r="C505">
        <v>100022.571751928</v>
      </c>
      <c r="D505">
        <v>504</v>
      </c>
      <c r="E505">
        <v>470.2589111328125</v>
      </c>
      <c r="F505">
        <f t="shared" si="8"/>
        <v>470.98595755440846</v>
      </c>
      <c r="G505">
        <f>Table1[[#This Row],[Smoothing]]-F504</f>
        <v>-4.149706159319237</v>
      </c>
      <c r="H505" t="b">
        <f>IF(Table1[[#This Row],[Change]]&lt;0,TRUE,FALSE)</f>
        <v>1</v>
      </c>
      <c r="I505" t="b">
        <f>Table1[[#This Row],[Increasing_Grade]]=H504</f>
        <v>1</v>
      </c>
      <c r="J505" t="b">
        <v>0</v>
      </c>
      <c r="L505" s="2">
        <f>Table1[[#This Row],[Change]]/528</f>
        <v>-7.8592919684076466E-3</v>
      </c>
      <c r="M505">
        <v>-78.96971997</v>
      </c>
      <c r="N505">
        <v>36.02762482</v>
      </c>
    </row>
    <row r="506" spans="1:14" x14ac:dyDescent="0.2">
      <c r="A506">
        <v>632</v>
      </c>
      <c r="B506">
        <v>1</v>
      </c>
      <c r="C506">
        <v>100221.42378324379</v>
      </c>
      <c r="D506">
        <v>505</v>
      </c>
      <c r="E506">
        <v>467.91064453125</v>
      </c>
      <c r="F506">
        <f t="shared" si="8"/>
        <v>466.76734706333707</v>
      </c>
      <c r="G506">
        <f>Table1[[#This Row],[Smoothing]]-F505</f>
        <v>-4.218610491071388</v>
      </c>
      <c r="H506" t="b">
        <f>IF(Table1[[#This Row],[Change]]&lt;0,TRUE,FALSE)</f>
        <v>1</v>
      </c>
      <c r="I506" t="b">
        <f>Table1[[#This Row],[Increasing_Grade]]=H505</f>
        <v>1</v>
      </c>
      <c r="J506" t="b">
        <v>0</v>
      </c>
      <c r="L506" s="2">
        <f>Table1[[#This Row],[Change]]/528</f>
        <v>-7.9897925967261137E-3</v>
      </c>
      <c r="M506">
        <v>-78.968243060000006</v>
      </c>
      <c r="N506">
        <v>36.028434019999999</v>
      </c>
    </row>
    <row r="507" spans="1:14" x14ac:dyDescent="0.2">
      <c r="A507">
        <v>633</v>
      </c>
      <c r="B507">
        <v>1</v>
      </c>
      <c r="C507">
        <v>100420.2758145589</v>
      </c>
      <c r="D507">
        <v>506</v>
      </c>
      <c r="E507">
        <v>463.39117431640619</v>
      </c>
      <c r="F507">
        <f t="shared" si="8"/>
        <v>463.26463535853793</v>
      </c>
      <c r="G507">
        <f>Table1[[#This Row],[Smoothing]]-F506</f>
        <v>-3.5027117047991396</v>
      </c>
      <c r="H507" t="b">
        <f>IF(Table1[[#This Row],[Change]]&lt;0,TRUE,FALSE)</f>
        <v>1</v>
      </c>
      <c r="I507" t="b">
        <f>Table1[[#This Row],[Increasing_Grade]]=H506</f>
        <v>1</v>
      </c>
      <c r="J507" t="b">
        <v>0</v>
      </c>
      <c r="L507" s="2">
        <f>Table1[[#This Row],[Change]]/528</f>
        <v>-6.6339236833317036E-3</v>
      </c>
      <c r="M507">
        <v>-78.966811379999996</v>
      </c>
      <c r="N507">
        <v>36.029297540000002</v>
      </c>
    </row>
    <row r="508" spans="1:14" x14ac:dyDescent="0.2">
      <c r="A508">
        <v>634</v>
      </c>
      <c r="B508">
        <v>1</v>
      </c>
      <c r="C508">
        <v>100619.12784587441</v>
      </c>
      <c r="D508">
        <v>507</v>
      </c>
      <c r="E508">
        <v>459.96969604492188</v>
      </c>
      <c r="F508">
        <f t="shared" si="8"/>
        <v>459.61564854213168</v>
      </c>
      <c r="G508">
        <f>Table1[[#This Row],[Smoothing]]-F507</f>
        <v>-3.64898681640625</v>
      </c>
      <c r="H508" t="b">
        <f>IF(Table1[[#This Row],[Change]]&lt;0,TRUE,FALSE)</f>
        <v>1</v>
      </c>
      <c r="I508" t="b">
        <f>Table1[[#This Row],[Increasing_Grade]]=H507</f>
        <v>1</v>
      </c>
      <c r="J508" t="b">
        <v>0</v>
      </c>
      <c r="L508" s="2">
        <f>Table1[[#This Row],[Change]]/528</f>
        <v>-6.910959879557292E-3</v>
      </c>
      <c r="M508">
        <v>-78.965220509999995</v>
      </c>
      <c r="N508">
        <v>36.029939990000003</v>
      </c>
    </row>
    <row r="509" spans="1:14" x14ac:dyDescent="0.2">
      <c r="A509">
        <v>635</v>
      </c>
      <c r="B509">
        <v>1</v>
      </c>
      <c r="C509">
        <v>100817.9798771908</v>
      </c>
      <c r="D509">
        <v>508</v>
      </c>
      <c r="E509">
        <v>453.93942260742188</v>
      </c>
      <c r="F509">
        <f t="shared" si="8"/>
        <v>456.37484741210938</v>
      </c>
      <c r="G509">
        <f>Table1[[#This Row],[Smoothing]]-F508</f>
        <v>-3.2408011300223052</v>
      </c>
      <c r="H509" t="b">
        <f>IF(Table1[[#This Row],[Change]]&lt;0,TRUE,FALSE)</f>
        <v>1</v>
      </c>
      <c r="I509" t="b">
        <f>Table1[[#This Row],[Increasing_Grade]]=H508</f>
        <v>1</v>
      </c>
      <c r="J509" t="b">
        <v>0</v>
      </c>
      <c r="L509" s="2">
        <f>Table1[[#This Row],[Change]]/528</f>
        <v>-6.1378809280725477E-3</v>
      </c>
      <c r="M509">
        <v>-78.963446750000003</v>
      </c>
      <c r="N509">
        <v>36.03002231</v>
      </c>
    </row>
    <row r="510" spans="1:14" x14ac:dyDescent="0.2">
      <c r="A510">
        <v>636</v>
      </c>
      <c r="B510">
        <v>1</v>
      </c>
      <c r="C510">
        <v>101016.83190850769</v>
      </c>
      <c r="D510">
        <v>509</v>
      </c>
      <c r="E510">
        <v>453.91485595703119</v>
      </c>
      <c r="F510">
        <f t="shared" si="8"/>
        <v>452.61606270926342</v>
      </c>
      <c r="G510">
        <f>Table1[[#This Row],[Smoothing]]-F509</f>
        <v>-3.7587847028459578</v>
      </c>
      <c r="H510" t="b">
        <f>IF(Table1[[#This Row],[Change]]&lt;0,TRUE,FALSE)</f>
        <v>1</v>
      </c>
      <c r="I510" t="b">
        <f>Table1[[#This Row],[Increasing_Grade]]=H509</f>
        <v>1</v>
      </c>
      <c r="J510" t="b">
        <v>0</v>
      </c>
      <c r="L510" s="2">
        <f>Table1[[#This Row],[Change]]/528</f>
        <v>-7.1189104220567385E-3</v>
      </c>
      <c r="M510">
        <v>-78.961743119999994</v>
      </c>
      <c r="N510">
        <v>36.02962333</v>
      </c>
    </row>
    <row r="511" spans="1:14" x14ac:dyDescent="0.2">
      <c r="A511">
        <v>637</v>
      </c>
      <c r="B511">
        <v>1</v>
      </c>
      <c r="C511">
        <v>101215.6839398228</v>
      </c>
      <c r="D511">
        <v>510</v>
      </c>
      <c r="E511">
        <v>447.92483520507812</v>
      </c>
      <c r="F511">
        <f t="shared" si="8"/>
        <v>448.81013270786832</v>
      </c>
      <c r="G511">
        <f>Table1[[#This Row],[Smoothing]]-F510</f>
        <v>-3.8059300013950974</v>
      </c>
      <c r="H511" t="b">
        <f>IF(Table1[[#This Row],[Change]]&lt;0,TRUE,FALSE)</f>
        <v>1</v>
      </c>
      <c r="I511" t="b">
        <f>Table1[[#This Row],[Increasing_Grade]]=H510</f>
        <v>1</v>
      </c>
      <c r="J511" t="b">
        <v>0</v>
      </c>
      <c r="L511" s="2">
        <f>Table1[[#This Row],[Change]]/528</f>
        <v>-7.2082007602179872E-3</v>
      </c>
      <c r="M511">
        <v>-78.960341029999995</v>
      </c>
      <c r="N511">
        <v>36.028742309999998</v>
      </c>
    </row>
    <row r="512" spans="1:14" x14ac:dyDescent="0.2">
      <c r="A512">
        <v>638</v>
      </c>
      <c r="B512">
        <v>1</v>
      </c>
      <c r="C512">
        <v>101414.5359711387</v>
      </c>
      <c r="D512">
        <v>511</v>
      </c>
      <c r="E512">
        <v>447.57330322265619</v>
      </c>
      <c r="F512">
        <f t="shared" si="8"/>
        <v>444.4977809361049</v>
      </c>
      <c r="G512">
        <f>Table1[[#This Row],[Smoothing]]-F511</f>
        <v>-4.3123517717634172</v>
      </c>
      <c r="H512" t="b">
        <f>IF(Table1[[#This Row],[Change]]&lt;0,TRUE,FALSE)</f>
        <v>1</v>
      </c>
      <c r="I512" t="b">
        <f>Table1[[#This Row],[Increasing_Grade]]=H511</f>
        <v>1</v>
      </c>
      <c r="J512" t="b">
        <v>0</v>
      </c>
      <c r="L512" s="2">
        <f>Table1[[#This Row],[Change]]/528</f>
        <v>-8.167332901067078E-3</v>
      </c>
      <c r="M512">
        <v>-78.95936055</v>
      </c>
      <c r="N512">
        <v>36.027541149999998</v>
      </c>
    </row>
    <row r="513" spans="1:14" x14ac:dyDescent="0.2">
      <c r="A513">
        <v>639</v>
      </c>
      <c r="B513">
        <v>1</v>
      </c>
      <c r="C513">
        <v>101613.3880024541</v>
      </c>
      <c r="D513">
        <v>512</v>
      </c>
      <c r="E513">
        <v>441.59915161132812</v>
      </c>
      <c r="F513">
        <f t="shared" si="8"/>
        <v>440.7880859375</v>
      </c>
      <c r="G513">
        <f>Table1[[#This Row],[Smoothing]]-F512</f>
        <v>-3.7096949986049026</v>
      </c>
      <c r="H513" t="b">
        <f>IF(Table1[[#This Row],[Change]]&lt;0,TRUE,FALSE)</f>
        <v>1</v>
      </c>
      <c r="I513" t="b">
        <f>Table1[[#This Row],[Increasing_Grade]]=H512</f>
        <v>1</v>
      </c>
      <c r="J513" t="b">
        <v>0</v>
      </c>
      <c r="L513" s="2">
        <f>Table1[[#This Row],[Change]]/528</f>
        <v>-7.0259374973577699E-3</v>
      </c>
      <c r="M513">
        <v>-78.958596999999997</v>
      </c>
      <c r="N513">
        <v>36.026235370000002</v>
      </c>
    </row>
    <row r="514" spans="1:14" x14ac:dyDescent="0.2">
      <c r="A514">
        <v>640</v>
      </c>
      <c r="B514">
        <v>1</v>
      </c>
      <c r="C514">
        <v>101812.24003377061</v>
      </c>
      <c r="D514">
        <v>513</v>
      </c>
      <c r="E514">
        <v>436.74966430664062</v>
      </c>
      <c r="F514">
        <f t="shared" si="8"/>
        <v>436.50030953543529</v>
      </c>
      <c r="G514">
        <f>Table1[[#This Row],[Smoothing]]-F513</f>
        <v>-4.2877764020647078</v>
      </c>
      <c r="H514" t="b">
        <f>IF(Table1[[#This Row],[Change]]&lt;0,TRUE,FALSE)</f>
        <v>1</v>
      </c>
      <c r="I514" t="b">
        <f>Table1[[#This Row],[Increasing_Grade]]=H513</f>
        <v>1</v>
      </c>
      <c r="J514" t="b">
        <v>0</v>
      </c>
      <c r="L514" s="2">
        <f>Table1[[#This Row],[Change]]/528</f>
        <v>-8.1207886402740685E-3</v>
      </c>
      <c r="M514">
        <v>-78.957811410000005</v>
      </c>
      <c r="N514">
        <v>36.024937889999997</v>
      </c>
    </row>
    <row r="515" spans="1:14" x14ac:dyDescent="0.2">
      <c r="A515">
        <v>641</v>
      </c>
      <c r="B515">
        <v>1</v>
      </c>
      <c r="C515">
        <v>102011.09206508681</v>
      </c>
      <c r="D515">
        <v>514</v>
      </c>
      <c r="E515">
        <v>429.78323364257812</v>
      </c>
      <c r="F515">
        <f t="shared" si="8"/>
        <v>432.57709176199779</v>
      </c>
      <c r="G515">
        <f>Table1[[#This Row],[Smoothing]]-F514</f>
        <v>-3.9232177734375</v>
      </c>
      <c r="H515" t="b">
        <f>IF(Table1[[#This Row],[Change]]&lt;0,TRUE,FALSE)</f>
        <v>1</v>
      </c>
      <c r="I515" t="b">
        <f>Table1[[#This Row],[Increasing_Grade]]=H514</f>
        <v>1</v>
      </c>
      <c r="J515" t="b">
        <v>0</v>
      </c>
      <c r="L515" s="2">
        <f>Table1[[#This Row],[Change]]/528</f>
        <v>-7.430336692116477E-3</v>
      </c>
      <c r="M515">
        <v>-78.957062449999995</v>
      </c>
      <c r="N515">
        <v>36.023626589999999</v>
      </c>
    </row>
    <row r="516" spans="1:14" x14ac:dyDescent="0.2">
      <c r="A516">
        <v>642</v>
      </c>
      <c r="B516">
        <v>1</v>
      </c>
      <c r="C516">
        <v>102209.94409640291</v>
      </c>
      <c r="D516">
        <v>515</v>
      </c>
      <c r="E516">
        <v>427.9715576171875</v>
      </c>
      <c r="F516">
        <f t="shared" si="8"/>
        <v>428.38241141183033</v>
      </c>
      <c r="G516">
        <f>Table1[[#This Row],[Smoothing]]-F515</f>
        <v>-4.1946803501674594</v>
      </c>
      <c r="H516" t="b">
        <f>IF(Table1[[#This Row],[Change]]&lt;0,TRUE,FALSE)</f>
        <v>1</v>
      </c>
      <c r="I516" t="b">
        <f>Table1[[#This Row],[Increasing_Grade]]=H515</f>
        <v>1</v>
      </c>
      <c r="J516" t="b">
        <v>0</v>
      </c>
      <c r="L516" s="2">
        <f>Table1[[#This Row],[Change]]/528</f>
        <v>-7.9444703601656425E-3</v>
      </c>
      <c r="M516">
        <v>-78.956103440000007</v>
      </c>
      <c r="N516">
        <v>36.022412719999998</v>
      </c>
    </row>
    <row r="517" spans="1:14" x14ac:dyDescent="0.2">
      <c r="A517">
        <v>643</v>
      </c>
      <c r="B517">
        <v>1</v>
      </c>
      <c r="C517">
        <v>102408.796127719</v>
      </c>
      <c r="D517">
        <v>516</v>
      </c>
      <c r="E517">
        <v>423.90042114257812</v>
      </c>
      <c r="F517">
        <f t="shared" si="8"/>
        <v>424.8360595703125</v>
      </c>
      <c r="G517">
        <f>Table1[[#This Row],[Smoothing]]-F516</f>
        <v>-3.5463518415178328</v>
      </c>
      <c r="H517" t="b">
        <f>IF(Table1[[#This Row],[Change]]&lt;0,TRUE,FALSE)</f>
        <v>1</v>
      </c>
      <c r="I517" t="b">
        <f>Table1[[#This Row],[Increasing_Grade]]=H516</f>
        <v>1</v>
      </c>
      <c r="J517" t="b">
        <v>0</v>
      </c>
      <c r="L517" s="2">
        <f>Table1[[#This Row],[Change]]/528</f>
        <v>-6.716575457420138E-3</v>
      </c>
      <c r="M517">
        <v>-78.954807849999995</v>
      </c>
      <c r="N517">
        <v>36.021420569999997</v>
      </c>
    </row>
    <row r="518" spans="1:14" x14ac:dyDescent="0.2">
      <c r="A518">
        <v>559</v>
      </c>
      <c r="B518">
        <v>1</v>
      </c>
      <c r="C518">
        <v>102607.64815903459</v>
      </c>
      <c r="D518">
        <v>517</v>
      </c>
      <c r="E518">
        <v>420.46231079101562</v>
      </c>
      <c r="F518">
        <f t="shared" ref="F518:F581" si="9">AVERAGE(E515:E521)</f>
        <v>421.59312656947543</v>
      </c>
      <c r="G518">
        <f>Table1[[#This Row],[Smoothing]]-F517</f>
        <v>-3.2429330008370698</v>
      </c>
      <c r="H518" t="b">
        <f>IF(Table1[[#This Row],[Change]]&lt;0,TRUE,FALSE)</f>
        <v>1</v>
      </c>
      <c r="I518" t="b">
        <f>Table1[[#This Row],[Increasing_Grade]]=H517</f>
        <v>1</v>
      </c>
      <c r="J518" t="b">
        <v>0</v>
      </c>
      <c r="L518" s="2">
        <f>Table1[[#This Row],[Change]]/528</f>
        <v>-6.1419185621914198E-3</v>
      </c>
      <c r="M518">
        <v>-78.953411819999999</v>
      </c>
      <c r="N518">
        <v>36.020519190000002</v>
      </c>
    </row>
    <row r="519" spans="1:14" x14ac:dyDescent="0.2">
      <c r="A519">
        <v>560</v>
      </c>
      <c r="B519">
        <v>1</v>
      </c>
      <c r="C519">
        <v>102806.50019035061</v>
      </c>
      <c r="D519">
        <v>518</v>
      </c>
      <c r="E519">
        <v>418.21054077148438</v>
      </c>
      <c r="F519">
        <f t="shared" si="9"/>
        <v>419.03187343052457</v>
      </c>
      <c r="G519">
        <f>Table1[[#This Row],[Smoothing]]-F518</f>
        <v>-2.5612531389508604</v>
      </c>
      <c r="H519" t="b">
        <f>IF(Table1[[#This Row],[Change]]&lt;0,TRUE,FALSE)</f>
        <v>1</v>
      </c>
      <c r="I519" t="b">
        <f>Table1[[#This Row],[Increasing_Grade]]=H518</f>
        <v>1</v>
      </c>
      <c r="J519" t="b">
        <v>0</v>
      </c>
      <c r="L519" s="2">
        <f>Table1[[#This Row],[Change]]/528</f>
        <v>-4.8508582177099625E-3</v>
      </c>
      <c r="M519">
        <v>-78.952007660000007</v>
      </c>
      <c r="N519">
        <v>36.019626100000004</v>
      </c>
    </row>
    <row r="520" spans="1:14" x14ac:dyDescent="0.2">
      <c r="A520">
        <v>561</v>
      </c>
      <c r="B520">
        <v>1</v>
      </c>
      <c r="C520">
        <v>103005.3522216663</v>
      </c>
      <c r="D520">
        <v>519</v>
      </c>
      <c r="E520">
        <v>416.77468872070312</v>
      </c>
      <c r="F520">
        <f t="shared" si="9"/>
        <v>416.99315098353793</v>
      </c>
      <c r="G520">
        <f>Table1[[#This Row],[Smoothing]]-F519</f>
        <v>-2.0387224469866396</v>
      </c>
      <c r="H520" t="b">
        <f>IF(Table1[[#This Row],[Change]]&lt;0,TRUE,FALSE)</f>
        <v>1</v>
      </c>
      <c r="I520" t="b">
        <f>Table1[[#This Row],[Increasing_Grade]]=H519</f>
        <v>1</v>
      </c>
      <c r="J520" t="b">
        <v>0</v>
      </c>
      <c r="L520" s="2">
        <f>Table1[[#This Row],[Change]]/528</f>
        <v>-3.8612167556565146E-3</v>
      </c>
      <c r="M520">
        <v>-78.950580950000003</v>
      </c>
      <c r="N520">
        <v>36.018758030000001</v>
      </c>
    </row>
    <row r="521" spans="1:14" x14ac:dyDescent="0.2">
      <c r="A521">
        <v>562</v>
      </c>
      <c r="B521">
        <v>1</v>
      </c>
      <c r="C521">
        <v>103204.20425298309</v>
      </c>
      <c r="D521">
        <v>520</v>
      </c>
      <c r="E521">
        <v>414.04913330078119</v>
      </c>
      <c r="F521">
        <f t="shared" si="9"/>
        <v>415.62072317940846</v>
      </c>
      <c r="G521">
        <f>Table1[[#This Row],[Smoothing]]-F520</f>
        <v>-1.3724278041294724</v>
      </c>
      <c r="H521" t="b">
        <f>IF(Table1[[#This Row],[Change]]&lt;0,TRUE,FALSE)</f>
        <v>1</v>
      </c>
      <c r="I521" t="b">
        <f>Table1[[#This Row],[Increasing_Grade]]=H520</f>
        <v>1</v>
      </c>
      <c r="J521" t="b">
        <v>0</v>
      </c>
      <c r="L521" s="2">
        <f>Table1[[#This Row],[Change]]/528</f>
        <v>-2.5992950835785462E-3</v>
      </c>
      <c r="M521">
        <v>-78.949012350000004</v>
      </c>
      <c r="N521">
        <v>36.018077859999998</v>
      </c>
    </row>
    <row r="522" spans="1:14" x14ac:dyDescent="0.2">
      <c r="A522">
        <v>563</v>
      </c>
      <c r="B522">
        <v>1</v>
      </c>
      <c r="C522">
        <v>103403.05628429929</v>
      </c>
      <c r="D522">
        <v>521</v>
      </c>
      <c r="E522">
        <v>411.85446166992188</v>
      </c>
      <c r="F522">
        <f t="shared" si="9"/>
        <v>415.40614100864957</v>
      </c>
      <c r="G522">
        <f>Table1[[#This Row],[Smoothing]]-F521</f>
        <v>-0.21458217075888797</v>
      </c>
      <c r="H522" t="b">
        <f>IF(Table1[[#This Row],[Change]]&lt;0,TRUE,FALSE)</f>
        <v>1</v>
      </c>
      <c r="I522" t="b">
        <f>Table1[[#This Row],[Increasing_Grade]]=H521</f>
        <v>1</v>
      </c>
      <c r="J522" t="b">
        <v>0</v>
      </c>
      <c r="L522" s="2">
        <f>Table1[[#This Row],[Change]]/528</f>
        <v>-4.0640562643728782E-4</v>
      </c>
      <c r="M522">
        <v>-78.947285339999993</v>
      </c>
      <c r="N522">
        <v>36.017711939999998</v>
      </c>
    </row>
    <row r="523" spans="1:14" x14ac:dyDescent="0.2">
      <c r="A523">
        <v>564</v>
      </c>
      <c r="B523">
        <v>1</v>
      </c>
      <c r="C523">
        <v>103601.90831561459</v>
      </c>
      <c r="D523">
        <v>522</v>
      </c>
      <c r="E523">
        <v>413.70050048828119</v>
      </c>
      <c r="F523">
        <f t="shared" si="9"/>
        <v>415.7927464076451</v>
      </c>
      <c r="G523">
        <f>Table1[[#This Row],[Smoothing]]-F522</f>
        <v>0.38660539899552759</v>
      </c>
      <c r="H523" t="b">
        <f>IF(Table1[[#This Row],[Change]]&lt;0,TRUE,FALSE)</f>
        <v>0</v>
      </c>
      <c r="I523" t="b">
        <f>Table1[[#This Row],[Increasing_Grade]]=H522</f>
        <v>0</v>
      </c>
      <c r="J523">
        <v>415.7927464076451</v>
      </c>
      <c r="L523" s="2">
        <f>Table1[[#This Row],[Change]]/528</f>
        <v>7.322071950672871E-4</v>
      </c>
      <c r="M523">
        <v>-78.945551760000001</v>
      </c>
      <c r="N523">
        <v>36.017363439999997</v>
      </c>
    </row>
    <row r="524" spans="1:14" x14ac:dyDescent="0.2">
      <c r="A524">
        <v>565</v>
      </c>
      <c r="B524">
        <v>1</v>
      </c>
      <c r="C524">
        <v>103800.7603469301</v>
      </c>
      <c r="D524">
        <v>523</v>
      </c>
      <c r="E524">
        <v>414.29342651367188</v>
      </c>
      <c r="F524">
        <f t="shared" si="9"/>
        <v>416.56633649553572</v>
      </c>
      <c r="G524">
        <f>Table1[[#This Row],[Smoothing]]-F523</f>
        <v>0.773590087890625</v>
      </c>
      <c r="H524" t="b">
        <f>IF(Table1[[#This Row],[Change]]&lt;0,TRUE,FALSE)</f>
        <v>0</v>
      </c>
      <c r="I524" t="b">
        <f>Table1[[#This Row],[Increasing_Grade]]=H523</f>
        <v>1</v>
      </c>
      <c r="J524" t="b">
        <v>0</v>
      </c>
      <c r="L524" s="2">
        <f>Table1[[#This Row],[Change]]/528</f>
        <v>1.4651327422170928E-3</v>
      </c>
      <c r="M524">
        <v>-78.943816499999997</v>
      </c>
      <c r="N524">
        <v>36.01702083</v>
      </c>
    </row>
    <row r="525" spans="1:14" x14ac:dyDescent="0.2">
      <c r="A525">
        <v>566</v>
      </c>
      <c r="B525">
        <v>1</v>
      </c>
      <c r="C525">
        <v>103999.6123782464</v>
      </c>
      <c r="D525">
        <v>524</v>
      </c>
      <c r="E525">
        <v>418.96023559570312</v>
      </c>
      <c r="F525">
        <f t="shared" si="9"/>
        <v>418.01896449497769</v>
      </c>
      <c r="G525">
        <f>Table1[[#This Row],[Smoothing]]-F524</f>
        <v>1.4526279994419724</v>
      </c>
      <c r="H525" t="b">
        <f>IF(Table1[[#This Row],[Change]]&lt;0,TRUE,FALSE)</f>
        <v>0</v>
      </c>
      <c r="I525" t="b">
        <f>Table1[[#This Row],[Increasing_Grade]]=H524</f>
        <v>1</v>
      </c>
      <c r="J525" t="b">
        <v>0</v>
      </c>
      <c r="L525" s="2">
        <f>Table1[[#This Row],[Change]]/528</f>
        <v>2.7511893928825236E-3</v>
      </c>
      <c r="M525">
        <v>-78.942069500000002</v>
      </c>
      <c r="N525">
        <v>36.016719360000003</v>
      </c>
    </row>
    <row r="526" spans="1:14" x14ac:dyDescent="0.2">
      <c r="A526">
        <v>567</v>
      </c>
      <c r="B526">
        <v>1</v>
      </c>
      <c r="C526">
        <v>104198.4644095624</v>
      </c>
      <c r="D526">
        <v>525</v>
      </c>
      <c r="E526">
        <v>420.91677856445312</v>
      </c>
      <c r="F526">
        <f t="shared" si="9"/>
        <v>420.04266793387279</v>
      </c>
      <c r="G526">
        <f>Table1[[#This Row],[Smoothing]]-F525</f>
        <v>2.0237034388950974</v>
      </c>
      <c r="H526" t="b">
        <f>IF(Table1[[#This Row],[Change]]&lt;0,TRUE,FALSE)</f>
        <v>0</v>
      </c>
      <c r="I526" t="b">
        <f>Table1[[#This Row],[Increasing_Grade]]=H525</f>
        <v>1</v>
      </c>
      <c r="J526" t="b">
        <v>0</v>
      </c>
      <c r="L526" s="2">
        <f>Table1[[#This Row],[Change]]/528</f>
        <v>3.8327716645740481E-3</v>
      </c>
      <c r="M526">
        <v>-78.940332670000004</v>
      </c>
      <c r="N526">
        <v>36.016381639999999</v>
      </c>
    </row>
    <row r="527" spans="1:14" x14ac:dyDescent="0.2">
      <c r="A527">
        <v>568</v>
      </c>
      <c r="B527">
        <v>1</v>
      </c>
      <c r="C527">
        <v>104397.31644087849</v>
      </c>
      <c r="D527">
        <v>526</v>
      </c>
      <c r="E527">
        <v>422.1898193359375</v>
      </c>
      <c r="F527">
        <f t="shared" si="9"/>
        <v>422.01017107282365</v>
      </c>
      <c r="G527">
        <f>Table1[[#This Row],[Smoothing]]-F526</f>
        <v>1.9675031389508604</v>
      </c>
      <c r="H527" t="b">
        <f>IF(Table1[[#This Row],[Change]]&lt;0,TRUE,FALSE)</f>
        <v>0</v>
      </c>
      <c r="I527" t="b">
        <f>Table1[[#This Row],[Increasing_Grade]]=H526</f>
        <v>1</v>
      </c>
      <c r="J527" t="b">
        <v>0</v>
      </c>
      <c r="L527" s="2">
        <f>Table1[[#This Row],[Change]]/528</f>
        <v>3.7263317025584479E-3</v>
      </c>
      <c r="M527">
        <v>-78.938595899999996</v>
      </c>
      <c r="N527">
        <v>36.016043689999997</v>
      </c>
    </row>
    <row r="528" spans="1:14" x14ac:dyDescent="0.2">
      <c r="A528">
        <v>569</v>
      </c>
      <c r="B528">
        <v>1</v>
      </c>
      <c r="C528">
        <v>104596.168472194</v>
      </c>
      <c r="D528">
        <v>527</v>
      </c>
      <c r="E528">
        <v>424.217529296875</v>
      </c>
      <c r="F528">
        <f t="shared" si="9"/>
        <v>423.91253662109375</v>
      </c>
      <c r="G528">
        <f>Table1[[#This Row],[Smoothing]]-F527</f>
        <v>1.9023655482700974</v>
      </c>
      <c r="H528" t="b">
        <f>IF(Table1[[#This Row],[Change]]&lt;0,TRUE,FALSE)</f>
        <v>0</v>
      </c>
      <c r="I528" t="b">
        <f>Table1[[#This Row],[Increasing_Grade]]=H527</f>
        <v>1</v>
      </c>
      <c r="J528" t="b">
        <v>0</v>
      </c>
      <c r="L528" s="2">
        <f>Table1[[#This Row],[Change]]/528</f>
        <v>3.6029650535418511E-3</v>
      </c>
      <c r="M528">
        <v>-78.936948400000006</v>
      </c>
      <c r="N528">
        <v>36.015505519999998</v>
      </c>
    </row>
    <row r="529" spans="1:14" x14ac:dyDescent="0.2">
      <c r="A529">
        <v>570</v>
      </c>
      <c r="B529">
        <v>1</v>
      </c>
      <c r="C529">
        <v>104795.0205035096</v>
      </c>
      <c r="D529">
        <v>528</v>
      </c>
      <c r="E529">
        <v>426.0203857421875</v>
      </c>
      <c r="F529">
        <f t="shared" si="9"/>
        <v>425.00657871791293</v>
      </c>
      <c r="G529">
        <f>Table1[[#This Row],[Smoothing]]-F528</f>
        <v>1.0940420968191802</v>
      </c>
      <c r="H529" t="b">
        <f>IF(Table1[[#This Row],[Change]]&lt;0,TRUE,FALSE)</f>
        <v>0</v>
      </c>
      <c r="I529" t="b">
        <f>Table1[[#This Row],[Increasing_Grade]]=H528</f>
        <v>1</v>
      </c>
      <c r="J529" t="b">
        <v>0</v>
      </c>
      <c r="L529" s="2">
        <f>Table1[[#This Row],[Change]]/528</f>
        <v>2.0720494257939017E-3</v>
      </c>
      <c r="M529">
        <v>-78.935527379999996</v>
      </c>
      <c r="N529">
        <v>36.014638130000002</v>
      </c>
    </row>
    <row r="530" spans="1:14" x14ac:dyDescent="0.2">
      <c r="A530">
        <v>571</v>
      </c>
      <c r="B530">
        <v>1</v>
      </c>
      <c r="C530">
        <v>104993.8725348256</v>
      </c>
      <c r="D530">
        <v>529</v>
      </c>
      <c r="E530">
        <v>427.4730224609375</v>
      </c>
      <c r="F530">
        <f t="shared" si="9"/>
        <v>424.77860804966519</v>
      </c>
      <c r="G530">
        <f>Table1[[#This Row],[Smoothing]]-F529</f>
        <v>-0.22797066824773538</v>
      </c>
      <c r="H530" t="b">
        <f>IF(Table1[[#This Row],[Change]]&lt;0,TRUE,FALSE)</f>
        <v>1</v>
      </c>
      <c r="I530" t="b">
        <f>Table1[[#This Row],[Increasing_Grade]]=H529</f>
        <v>0</v>
      </c>
      <c r="J530">
        <v>424.77860804966519</v>
      </c>
      <c r="L530" s="2">
        <f>Table1[[#This Row],[Change]]/528</f>
        <v>-4.3176262925707459E-4</v>
      </c>
      <c r="M530">
        <v>-78.934442669999996</v>
      </c>
      <c r="N530">
        <v>36.013495579999997</v>
      </c>
    </row>
    <row r="531" spans="1:14" x14ac:dyDescent="0.2">
      <c r="A531">
        <v>572</v>
      </c>
      <c r="B531">
        <v>1</v>
      </c>
      <c r="C531">
        <v>105192.7245661417</v>
      </c>
      <c r="D531">
        <v>530</v>
      </c>
      <c r="E531">
        <v>427.6099853515625</v>
      </c>
      <c r="F531">
        <f t="shared" si="9"/>
        <v>424.08972603934154</v>
      </c>
      <c r="G531">
        <f>Table1[[#This Row],[Smoothing]]-F530</f>
        <v>-0.68888201032365259</v>
      </c>
      <c r="H531" t="b">
        <f>IF(Table1[[#This Row],[Change]]&lt;0,TRUE,FALSE)</f>
        <v>1</v>
      </c>
      <c r="I531" t="b">
        <f>Table1[[#This Row],[Increasing_Grade]]=H530</f>
        <v>1</v>
      </c>
      <c r="J531" t="b">
        <v>0</v>
      </c>
      <c r="L531" s="2">
        <f>Table1[[#This Row],[Change]]/528</f>
        <v>-1.3047007771281299E-3</v>
      </c>
      <c r="M531">
        <v>-78.933508590000002</v>
      </c>
      <c r="N531">
        <v>36.012264070000001</v>
      </c>
    </row>
    <row r="532" spans="1:14" x14ac:dyDescent="0.2">
      <c r="A532">
        <v>573</v>
      </c>
      <c r="B532">
        <v>1</v>
      </c>
      <c r="C532">
        <v>105391.5765974574</v>
      </c>
      <c r="D532">
        <v>531</v>
      </c>
      <c r="E532">
        <v>426.6185302734375</v>
      </c>
      <c r="F532">
        <f t="shared" si="9"/>
        <v>423.25951276506697</v>
      </c>
      <c r="G532">
        <f>Table1[[#This Row],[Smoothing]]-F531</f>
        <v>-0.83021327427456981</v>
      </c>
      <c r="H532" t="b">
        <f>IF(Table1[[#This Row],[Change]]&lt;0,TRUE,FALSE)</f>
        <v>1</v>
      </c>
      <c r="I532" t="b">
        <f>Table1[[#This Row],[Increasing_Grade]]=H531</f>
        <v>1</v>
      </c>
      <c r="J532" t="b">
        <v>0</v>
      </c>
      <c r="L532" s="2">
        <f>Table1[[#This Row],[Change]]/528</f>
        <v>-1.5723736255200186E-3</v>
      </c>
      <c r="M532">
        <v>-78.932595169999999</v>
      </c>
      <c r="N532">
        <v>36.011022310000001</v>
      </c>
    </row>
    <row r="533" spans="1:14" x14ac:dyDescent="0.2">
      <c r="A533">
        <v>574</v>
      </c>
      <c r="B533">
        <v>1</v>
      </c>
      <c r="C533">
        <v>105590.4286287744</v>
      </c>
      <c r="D533">
        <v>532</v>
      </c>
      <c r="E533">
        <v>419.32098388671881</v>
      </c>
      <c r="F533">
        <f t="shared" si="9"/>
        <v>422.53231811523438</v>
      </c>
      <c r="G533">
        <f>Table1[[#This Row],[Smoothing]]-F532</f>
        <v>-0.72719464983259741</v>
      </c>
      <c r="H533" t="b">
        <f>IF(Table1[[#This Row],[Change]]&lt;0,TRUE,FALSE)</f>
        <v>1</v>
      </c>
      <c r="I533" t="b">
        <f>Table1[[#This Row],[Increasing_Grade]]=H532</f>
        <v>1</v>
      </c>
      <c r="J533" t="b">
        <v>0</v>
      </c>
      <c r="L533" s="2">
        <f>Table1[[#This Row],[Change]]/528</f>
        <v>-1.3772625943799194E-3</v>
      </c>
      <c r="M533">
        <v>-78.931616750000003</v>
      </c>
      <c r="N533">
        <v>36.009813790000003</v>
      </c>
    </row>
    <row r="534" spans="1:14" x14ac:dyDescent="0.2">
      <c r="A534">
        <v>575</v>
      </c>
      <c r="B534">
        <v>1</v>
      </c>
      <c r="C534">
        <v>105789.2806600898</v>
      </c>
      <c r="D534">
        <v>533</v>
      </c>
      <c r="E534">
        <v>417.36764526367188</v>
      </c>
      <c r="F534">
        <f t="shared" si="9"/>
        <v>421.67585972377231</v>
      </c>
      <c r="G534">
        <f>Table1[[#This Row],[Smoothing]]-F533</f>
        <v>-0.85645839146206981</v>
      </c>
      <c r="H534" t="b">
        <f>IF(Table1[[#This Row],[Change]]&lt;0,TRUE,FALSE)</f>
        <v>1</v>
      </c>
      <c r="I534" t="b">
        <f>Table1[[#This Row],[Increasing_Grade]]=H533</f>
        <v>1</v>
      </c>
      <c r="J534" t="b">
        <v>0</v>
      </c>
      <c r="L534" s="2">
        <f>Table1[[#This Row],[Change]]/528</f>
        <v>-1.6220802868599808E-3</v>
      </c>
      <c r="M534">
        <v>-78.930436580000006</v>
      </c>
      <c r="N534">
        <v>36.008738749999999</v>
      </c>
    </row>
    <row r="535" spans="1:14" x14ac:dyDescent="0.2">
      <c r="A535">
        <v>576</v>
      </c>
      <c r="B535">
        <v>1</v>
      </c>
      <c r="C535">
        <v>105988.1326914057</v>
      </c>
      <c r="D535">
        <v>534</v>
      </c>
      <c r="E535">
        <v>418.40603637695312</v>
      </c>
      <c r="F535">
        <f t="shared" si="9"/>
        <v>420.11591012137279</v>
      </c>
      <c r="G535">
        <f>Table1[[#This Row],[Smoothing]]-F534</f>
        <v>-1.559949602399513</v>
      </c>
      <c r="H535" t="b">
        <f>IF(Table1[[#This Row],[Change]]&lt;0,TRUE,FALSE)</f>
        <v>1</v>
      </c>
      <c r="I535" t="b">
        <f>Table1[[#This Row],[Increasing_Grade]]=H534</f>
        <v>1</v>
      </c>
      <c r="J535" t="b">
        <v>0</v>
      </c>
      <c r="L535" s="2">
        <f>Table1[[#This Row],[Change]]/528</f>
        <v>-2.9544500045445322E-3</v>
      </c>
      <c r="M535">
        <v>-78.929040860000001</v>
      </c>
      <c r="N535">
        <v>36.007836900000001</v>
      </c>
    </row>
    <row r="536" spans="1:14" x14ac:dyDescent="0.2">
      <c r="A536">
        <v>577</v>
      </c>
      <c r="B536">
        <v>1</v>
      </c>
      <c r="C536">
        <v>106186.9847227217</v>
      </c>
      <c r="D536">
        <v>535</v>
      </c>
      <c r="E536">
        <v>420.93002319335938</v>
      </c>
      <c r="F536">
        <f t="shared" si="9"/>
        <v>416.47494506835938</v>
      </c>
      <c r="G536">
        <f>Table1[[#This Row],[Smoothing]]-F535</f>
        <v>-3.6409650530134172</v>
      </c>
      <c r="H536" t="b">
        <f>IF(Table1[[#This Row],[Change]]&lt;0,TRUE,FALSE)</f>
        <v>1</v>
      </c>
      <c r="I536" t="b">
        <f>Table1[[#This Row],[Increasing_Grade]]=H535</f>
        <v>1</v>
      </c>
      <c r="J536" t="b">
        <v>0</v>
      </c>
      <c r="L536" s="2">
        <f>Table1[[#This Row],[Change]]/528</f>
        <v>-6.8957671458587449E-3</v>
      </c>
      <c r="M536">
        <v>-78.927462610000006</v>
      </c>
      <c r="N536">
        <v>36.007173739999999</v>
      </c>
    </row>
    <row r="537" spans="1:14" x14ac:dyDescent="0.2">
      <c r="A537">
        <v>578</v>
      </c>
      <c r="B537">
        <v>1</v>
      </c>
      <c r="C537">
        <v>106385.8367540375</v>
      </c>
      <c r="D537">
        <v>536</v>
      </c>
      <c r="E537">
        <v>421.47781372070312</v>
      </c>
      <c r="F537">
        <f t="shared" si="9"/>
        <v>415.66949462890625</v>
      </c>
      <c r="G537">
        <f>Table1[[#This Row],[Smoothing]]-F536</f>
        <v>-0.805450439453125</v>
      </c>
      <c r="H537" t="b">
        <f>IF(Table1[[#This Row],[Change]]&lt;0,TRUE,FALSE)</f>
        <v>1</v>
      </c>
      <c r="I537" t="b">
        <f>Table1[[#This Row],[Increasing_Grade]]=H536</f>
        <v>1</v>
      </c>
      <c r="J537" t="b">
        <v>0</v>
      </c>
      <c r="L537" s="2">
        <f>Table1[[#This Row],[Change]]/528</f>
        <v>-1.52547431714607E-3</v>
      </c>
      <c r="M537">
        <v>-78.92575497</v>
      </c>
      <c r="N537">
        <v>36.006755900000002</v>
      </c>
    </row>
    <row r="538" spans="1:14" x14ac:dyDescent="0.2">
      <c r="A538">
        <v>579</v>
      </c>
      <c r="B538">
        <v>1</v>
      </c>
      <c r="C538">
        <v>106584.6887853543</v>
      </c>
      <c r="D538">
        <v>537</v>
      </c>
      <c r="E538">
        <v>416.69033813476562</v>
      </c>
      <c r="F538">
        <f t="shared" si="9"/>
        <v>414.96664864676342</v>
      </c>
      <c r="G538">
        <f>Table1[[#This Row],[Smoothing]]-F537</f>
        <v>-0.70284598214283278</v>
      </c>
      <c r="H538" t="b">
        <f>IF(Table1[[#This Row],[Change]]&lt;0,TRUE,FALSE)</f>
        <v>1</v>
      </c>
      <c r="I538" t="b">
        <f>Table1[[#This Row],[Increasing_Grade]]=H537</f>
        <v>1</v>
      </c>
      <c r="J538" t="b">
        <v>0</v>
      </c>
      <c r="L538" s="2">
        <f>Table1[[#This Row],[Change]]/528</f>
        <v>-1.3311476934523348E-3</v>
      </c>
      <c r="M538">
        <v>-78.924005080000001</v>
      </c>
      <c r="N538">
        <v>36.006467270000002</v>
      </c>
    </row>
    <row r="539" spans="1:14" x14ac:dyDescent="0.2">
      <c r="A539">
        <v>580</v>
      </c>
      <c r="B539">
        <v>1</v>
      </c>
      <c r="C539">
        <v>106783.5408166695</v>
      </c>
      <c r="D539">
        <v>538</v>
      </c>
      <c r="E539">
        <v>401.13177490234381</v>
      </c>
      <c r="F539">
        <f t="shared" si="9"/>
        <v>413.89117867606029</v>
      </c>
      <c r="G539">
        <f>Table1[[#This Row],[Smoothing]]-F538</f>
        <v>-1.075469970703125</v>
      </c>
      <c r="H539" t="b">
        <f>IF(Table1[[#This Row],[Change]]&lt;0,TRUE,FALSE)</f>
        <v>1</v>
      </c>
      <c r="I539" t="b">
        <f>Table1[[#This Row],[Increasing_Grade]]=H538</f>
        <v>1</v>
      </c>
      <c r="J539" t="b">
        <v>0</v>
      </c>
      <c r="L539" s="2">
        <f>Table1[[#This Row],[Change]]/528</f>
        <v>-2.0368749445134945E-3</v>
      </c>
      <c r="M539">
        <v>-78.922264609999999</v>
      </c>
      <c r="N539">
        <v>36.006142730000001</v>
      </c>
    </row>
    <row r="540" spans="1:14" x14ac:dyDescent="0.2">
      <c r="A540">
        <v>581</v>
      </c>
      <c r="B540">
        <v>1</v>
      </c>
      <c r="C540">
        <v>106982.3928479849</v>
      </c>
      <c r="D540">
        <v>539</v>
      </c>
      <c r="E540">
        <v>413.68283081054688</v>
      </c>
      <c r="F540">
        <f t="shared" si="9"/>
        <v>412.44425310407365</v>
      </c>
      <c r="G540">
        <f>Table1[[#This Row],[Smoothing]]-F539</f>
        <v>-1.4469255719866396</v>
      </c>
      <c r="H540" t="b">
        <f>IF(Table1[[#This Row],[Change]]&lt;0,TRUE,FALSE)</f>
        <v>1</v>
      </c>
      <c r="I540" t="b">
        <f>Table1[[#This Row],[Increasing_Grade]]=H539</f>
        <v>1</v>
      </c>
      <c r="J540" t="b">
        <v>0</v>
      </c>
      <c r="L540" s="2">
        <f>Table1[[#This Row],[Change]]/528</f>
        <v>-2.7403893408837871E-3</v>
      </c>
      <c r="M540">
        <v>-78.920549280000003</v>
      </c>
      <c r="N540">
        <v>36.005740439999997</v>
      </c>
    </row>
    <row r="541" spans="1:14" x14ac:dyDescent="0.2">
      <c r="A541">
        <v>582</v>
      </c>
      <c r="B541">
        <v>1</v>
      </c>
      <c r="C541">
        <v>107181.2448793022</v>
      </c>
      <c r="D541">
        <v>540</v>
      </c>
      <c r="E541">
        <v>412.44772338867188</v>
      </c>
      <c r="F541">
        <f t="shared" si="9"/>
        <v>411.12500871930803</v>
      </c>
      <c r="G541">
        <f>Table1[[#This Row],[Smoothing]]-F540</f>
        <v>-1.319244384765625</v>
      </c>
      <c r="H541" t="b">
        <f>IF(Table1[[#This Row],[Change]]&lt;0,TRUE,FALSE)</f>
        <v>1</v>
      </c>
      <c r="I541" t="b">
        <f>Table1[[#This Row],[Increasing_Grade]]=H540</f>
        <v>1</v>
      </c>
      <c r="J541" t="b">
        <v>0</v>
      </c>
      <c r="L541" s="2">
        <f>Table1[[#This Row],[Change]]/528</f>
        <v>-2.4985689105409565E-3</v>
      </c>
      <c r="M541">
        <v>-78.918946750000003</v>
      </c>
      <c r="N541">
        <v>36.005112220000001</v>
      </c>
    </row>
    <row r="542" spans="1:14" x14ac:dyDescent="0.2">
      <c r="A542">
        <v>583</v>
      </c>
      <c r="B542">
        <v>1</v>
      </c>
      <c r="C542">
        <v>107380.0969106174</v>
      </c>
      <c r="D542">
        <v>541</v>
      </c>
      <c r="E542">
        <v>410.87774658203119</v>
      </c>
      <c r="F542">
        <f t="shared" si="9"/>
        <v>410.31358119419644</v>
      </c>
      <c r="G542">
        <f>Table1[[#This Row],[Smoothing]]-F541</f>
        <v>-0.81142752511158278</v>
      </c>
      <c r="H542" t="b">
        <f>IF(Table1[[#This Row],[Change]]&lt;0,TRUE,FALSE)</f>
        <v>1</v>
      </c>
      <c r="I542" t="b">
        <f>Table1[[#This Row],[Increasing_Grade]]=H541</f>
        <v>1</v>
      </c>
      <c r="J542" t="b">
        <v>0</v>
      </c>
      <c r="L542" s="2">
        <f>Table1[[#This Row],[Change]]/528</f>
        <v>-1.5367945551355735E-3</v>
      </c>
      <c r="M542">
        <v>-78.917433970000005</v>
      </c>
      <c r="N542">
        <v>36.004344109999998</v>
      </c>
    </row>
    <row r="543" spans="1:14" x14ac:dyDescent="0.2">
      <c r="A543">
        <v>584</v>
      </c>
      <c r="B543">
        <v>1</v>
      </c>
      <c r="C543">
        <v>107578.94894193319</v>
      </c>
      <c r="D543">
        <v>542</v>
      </c>
      <c r="E543">
        <v>410.80154418945312</v>
      </c>
      <c r="F543">
        <f t="shared" si="9"/>
        <v>411.11115373883928</v>
      </c>
      <c r="G543">
        <f>Table1[[#This Row],[Smoothing]]-F542</f>
        <v>0.79757254464283278</v>
      </c>
      <c r="H543" t="b">
        <f>IF(Table1[[#This Row],[Change]]&lt;0,TRUE,FALSE)</f>
        <v>0</v>
      </c>
      <c r="I543" t="b">
        <f>Table1[[#This Row],[Increasing_Grade]]=H542</f>
        <v>0</v>
      </c>
      <c r="J543">
        <v>411.11115373883928</v>
      </c>
      <c r="L543" s="2">
        <f>Table1[[#This Row],[Change]]/528</f>
        <v>1.510554061823547E-3</v>
      </c>
      <c r="M543">
        <v>-78.915936619999997</v>
      </c>
      <c r="N543">
        <v>36.003556089999996</v>
      </c>
    </row>
    <row r="544" spans="1:14" x14ac:dyDescent="0.2">
      <c r="A544">
        <v>541</v>
      </c>
      <c r="B544">
        <v>1</v>
      </c>
      <c r="C544">
        <v>107777.8009732502</v>
      </c>
      <c r="D544">
        <v>543</v>
      </c>
      <c r="E544">
        <v>412.24310302734381</v>
      </c>
      <c r="F544">
        <f t="shared" si="9"/>
        <v>408.87155587332592</v>
      </c>
      <c r="G544">
        <f>Table1[[#This Row],[Smoothing]]-F543</f>
        <v>-2.2395978655133604</v>
      </c>
      <c r="H544" t="b">
        <f>IF(Table1[[#This Row],[Change]]&lt;0,TRUE,FALSE)</f>
        <v>1</v>
      </c>
      <c r="I544" t="b">
        <f>Table1[[#This Row],[Increasing_Grade]]=H543</f>
        <v>0</v>
      </c>
      <c r="J544">
        <v>408.87155587332592</v>
      </c>
      <c r="L544" s="2">
        <f>Table1[[#This Row],[Change]]/528</f>
        <v>-4.2416626240783344E-3</v>
      </c>
      <c r="M544">
        <v>-78.91447178</v>
      </c>
      <c r="N544">
        <v>36.002732590000001</v>
      </c>
    </row>
    <row r="545" spans="1:14" x14ac:dyDescent="0.2">
      <c r="A545">
        <v>542</v>
      </c>
      <c r="B545">
        <v>1</v>
      </c>
      <c r="C545">
        <v>107976.6530045659</v>
      </c>
      <c r="D545">
        <v>544</v>
      </c>
      <c r="E545">
        <v>411.01034545898438</v>
      </c>
      <c r="F545">
        <f t="shared" si="9"/>
        <v>407.23303658621654</v>
      </c>
      <c r="G545">
        <f>Table1[[#This Row],[Smoothing]]-F544</f>
        <v>-1.638519287109375</v>
      </c>
      <c r="H545" t="b">
        <f>IF(Table1[[#This Row],[Change]]&lt;0,TRUE,FALSE)</f>
        <v>1</v>
      </c>
      <c r="I545" t="b">
        <f>Table1[[#This Row],[Increasing_Grade]]=H544</f>
        <v>1</v>
      </c>
      <c r="J545" t="b">
        <v>0</v>
      </c>
      <c r="L545" s="2">
        <f>Table1[[#This Row],[Change]]/528</f>
        <v>-3.1032562255859375E-3</v>
      </c>
      <c r="M545">
        <v>-78.913286650000003</v>
      </c>
      <c r="N545">
        <v>36.001658669999998</v>
      </c>
    </row>
    <row r="546" spans="1:14" x14ac:dyDescent="0.2">
      <c r="A546">
        <v>543</v>
      </c>
      <c r="B546">
        <v>1</v>
      </c>
      <c r="C546">
        <v>108175.5050358821</v>
      </c>
      <c r="D546">
        <v>545</v>
      </c>
      <c r="E546">
        <v>406.71478271484381</v>
      </c>
      <c r="F546">
        <f t="shared" si="9"/>
        <v>405.61102730887279</v>
      </c>
      <c r="G546">
        <f>Table1[[#This Row],[Smoothing]]-F545</f>
        <v>-1.62200927734375</v>
      </c>
      <c r="H546" t="b">
        <f>IF(Table1[[#This Row],[Change]]&lt;0,TRUE,FALSE)</f>
        <v>1</v>
      </c>
      <c r="I546" t="b">
        <f>Table1[[#This Row],[Increasing_Grade]]=H545</f>
        <v>1</v>
      </c>
      <c r="J546" t="b">
        <v>0</v>
      </c>
      <c r="L546" s="2">
        <f>Table1[[#This Row],[Change]]/528</f>
        <v>-3.071987267696496E-3</v>
      </c>
      <c r="M546">
        <v>-78.91214042</v>
      </c>
      <c r="N546">
        <v>36.000550939999997</v>
      </c>
    </row>
    <row r="547" spans="1:14" x14ac:dyDescent="0.2">
      <c r="A547">
        <v>544</v>
      </c>
      <c r="B547">
        <v>1</v>
      </c>
      <c r="C547">
        <v>108374.35706719691</v>
      </c>
      <c r="D547">
        <v>546</v>
      </c>
      <c r="E547">
        <v>398.00564575195312</v>
      </c>
      <c r="F547">
        <f t="shared" si="9"/>
        <v>403.14767892020092</v>
      </c>
      <c r="G547">
        <f>Table1[[#This Row],[Smoothing]]-F546</f>
        <v>-2.463348388671875</v>
      </c>
      <c r="H547" t="b">
        <f>IF(Table1[[#This Row],[Change]]&lt;0,TRUE,FALSE)</f>
        <v>1</v>
      </c>
      <c r="I547" t="b">
        <f>Table1[[#This Row],[Increasing_Grade]]=H546</f>
        <v>1</v>
      </c>
      <c r="J547" t="b">
        <v>0</v>
      </c>
      <c r="L547" s="2">
        <f>Table1[[#This Row],[Change]]/528</f>
        <v>-4.6654325543027935E-3</v>
      </c>
      <c r="M547">
        <v>-78.910838310000003</v>
      </c>
      <c r="N547">
        <v>35.999564550000002</v>
      </c>
    </row>
    <row r="548" spans="1:14" x14ac:dyDescent="0.2">
      <c r="A548">
        <v>545</v>
      </c>
      <c r="B548">
        <v>1</v>
      </c>
      <c r="C548">
        <v>108573.20909851319</v>
      </c>
      <c r="D548">
        <v>547</v>
      </c>
      <c r="E548">
        <v>400.97808837890619</v>
      </c>
      <c r="F548">
        <f t="shared" si="9"/>
        <v>400.64756992885043</v>
      </c>
      <c r="G548">
        <f>Table1[[#This Row],[Smoothing]]-F547</f>
        <v>-2.500108991350487</v>
      </c>
      <c r="H548" t="b">
        <f>IF(Table1[[#This Row],[Change]]&lt;0,TRUE,FALSE)</f>
        <v>1</v>
      </c>
      <c r="I548" t="b">
        <f>Table1[[#This Row],[Increasing_Grade]]=H547</f>
        <v>1</v>
      </c>
      <c r="J548" t="b">
        <v>0</v>
      </c>
      <c r="L548" s="2">
        <f>Table1[[#This Row],[Change]]/528</f>
        <v>-4.7350549078607708E-3</v>
      </c>
      <c r="M548">
        <v>-78.909423079999996</v>
      </c>
      <c r="N548">
        <v>35.998684160000003</v>
      </c>
    </row>
    <row r="549" spans="1:14" x14ac:dyDescent="0.2">
      <c r="A549">
        <v>546</v>
      </c>
      <c r="B549">
        <v>1</v>
      </c>
      <c r="C549">
        <v>108772.0611298288</v>
      </c>
      <c r="D549">
        <v>548</v>
      </c>
      <c r="E549">
        <v>399.523681640625</v>
      </c>
      <c r="F549">
        <f t="shared" si="9"/>
        <v>397.72303553989957</v>
      </c>
      <c r="G549">
        <f>Table1[[#This Row],[Smoothing]]-F548</f>
        <v>-2.9245343889508604</v>
      </c>
      <c r="H549" t="b">
        <f>IF(Table1[[#This Row],[Change]]&lt;0,TRUE,FALSE)</f>
        <v>1</v>
      </c>
      <c r="I549" t="b">
        <f>Table1[[#This Row],[Increasing_Grade]]=H548</f>
        <v>1</v>
      </c>
      <c r="J549" t="b">
        <v>0</v>
      </c>
      <c r="L549" s="2">
        <f>Table1[[#This Row],[Change]]/528</f>
        <v>-5.5388908881645084E-3</v>
      </c>
      <c r="M549">
        <v>-78.907953230000004</v>
      </c>
      <c r="N549">
        <v>35.997863039999999</v>
      </c>
    </row>
    <row r="550" spans="1:14" x14ac:dyDescent="0.2">
      <c r="A550">
        <v>547</v>
      </c>
      <c r="B550">
        <v>1</v>
      </c>
      <c r="C550">
        <v>108970.91316114549</v>
      </c>
      <c r="D550">
        <v>549</v>
      </c>
      <c r="E550">
        <v>393.55810546875</v>
      </c>
      <c r="F550">
        <f t="shared" si="9"/>
        <v>395.33884974888394</v>
      </c>
      <c r="G550">
        <f>Table1[[#This Row],[Smoothing]]-F549</f>
        <v>-2.384185791015625</v>
      </c>
      <c r="H550" t="b">
        <f>IF(Table1[[#This Row],[Change]]&lt;0,TRUE,FALSE)</f>
        <v>1</v>
      </c>
      <c r="I550" t="b">
        <f>Table1[[#This Row],[Increasing_Grade]]=H549</f>
        <v>1</v>
      </c>
      <c r="J550" t="b">
        <v>0</v>
      </c>
      <c r="L550" s="2">
        <f>Table1[[#This Row],[Change]]/528</f>
        <v>-4.5155033920750475E-3</v>
      </c>
      <c r="M550">
        <v>-78.906478919999998</v>
      </c>
      <c r="N550">
        <v>35.997047010000003</v>
      </c>
    </row>
    <row r="551" spans="1:14" x14ac:dyDescent="0.2">
      <c r="A551">
        <v>548</v>
      </c>
      <c r="B551">
        <v>1</v>
      </c>
      <c r="C551">
        <v>109169.7651924618</v>
      </c>
      <c r="D551">
        <v>550</v>
      </c>
      <c r="E551">
        <v>394.74234008789062</v>
      </c>
      <c r="F551">
        <f t="shared" si="9"/>
        <v>394.18807983398438</v>
      </c>
      <c r="G551">
        <f>Table1[[#This Row],[Smoothing]]-F550</f>
        <v>-1.1507699148995698</v>
      </c>
      <c r="H551" t="b">
        <f>IF(Table1[[#This Row],[Change]]&lt;0,TRUE,FALSE)</f>
        <v>1</v>
      </c>
      <c r="I551" t="b">
        <f>Table1[[#This Row],[Increasing_Grade]]=H550</f>
        <v>1</v>
      </c>
      <c r="J551" t="b">
        <v>0</v>
      </c>
      <c r="L551" s="2">
        <f>Table1[[#This Row],[Change]]/528</f>
        <v>-2.1794884751885793E-3</v>
      </c>
      <c r="M551">
        <v>-78.905008219999999</v>
      </c>
      <c r="N551">
        <v>35.996226749999998</v>
      </c>
    </row>
    <row r="552" spans="1:14" x14ac:dyDescent="0.2">
      <c r="A552">
        <v>549</v>
      </c>
      <c r="B552">
        <v>1</v>
      </c>
      <c r="C552">
        <v>109368.61722377779</v>
      </c>
      <c r="D552">
        <v>551</v>
      </c>
      <c r="E552">
        <v>390.53860473632812</v>
      </c>
      <c r="F552">
        <f t="shared" si="9"/>
        <v>392.11701311383928</v>
      </c>
      <c r="G552">
        <f>Table1[[#This Row],[Smoothing]]-F551</f>
        <v>-2.0710667201450974</v>
      </c>
      <c r="H552" t="b">
        <f>IF(Table1[[#This Row],[Change]]&lt;0,TRUE,FALSE)</f>
        <v>1</v>
      </c>
      <c r="I552" t="b">
        <f>Table1[[#This Row],[Increasing_Grade]]=H551</f>
        <v>1</v>
      </c>
      <c r="J552" t="b">
        <v>0</v>
      </c>
      <c r="L552" s="2">
        <f>Table1[[#This Row],[Change]]/528</f>
        <v>-3.9224748487596542E-3</v>
      </c>
      <c r="M552">
        <v>-78.903542400000006</v>
      </c>
      <c r="N552">
        <v>35.995400760000003</v>
      </c>
    </row>
    <row r="553" spans="1:14" x14ac:dyDescent="0.2">
      <c r="A553">
        <v>550</v>
      </c>
      <c r="B553">
        <v>1</v>
      </c>
      <c r="C553">
        <v>109567.4692550942</v>
      </c>
      <c r="D553">
        <v>552</v>
      </c>
      <c r="E553">
        <v>390.02548217773438</v>
      </c>
      <c r="F553">
        <f t="shared" si="9"/>
        <v>390.66031755719865</v>
      </c>
      <c r="G553">
        <f>Table1[[#This Row],[Smoothing]]-F552</f>
        <v>-1.456695556640625</v>
      </c>
      <c r="H553" t="b">
        <f>IF(Table1[[#This Row],[Change]]&lt;0,TRUE,FALSE)</f>
        <v>1</v>
      </c>
      <c r="I553" t="b">
        <f>Table1[[#This Row],[Increasing_Grade]]=H552</f>
        <v>1</v>
      </c>
      <c r="J553" t="b">
        <v>0</v>
      </c>
      <c r="L553" s="2">
        <f>Table1[[#This Row],[Change]]/528</f>
        <v>-2.7588930996981535E-3</v>
      </c>
      <c r="M553">
        <v>-78.902072919999995</v>
      </c>
      <c r="N553">
        <v>35.994579020000003</v>
      </c>
    </row>
    <row r="554" spans="1:14" x14ac:dyDescent="0.2">
      <c r="A554">
        <v>551</v>
      </c>
      <c r="B554">
        <v>1</v>
      </c>
      <c r="C554">
        <v>109766.32128640939</v>
      </c>
      <c r="D554">
        <v>553</v>
      </c>
      <c r="E554">
        <v>389.95025634765619</v>
      </c>
      <c r="F554">
        <f t="shared" si="9"/>
        <v>390.68309238978793</v>
      </c>
      <c r="G554">
        <f>Table1[[#This Row],[Smoothing]]-F553</f>
        <v>2.2774832589277594E-2</v>
      </c>
      <c r="H554" t="b">
        <f>IF(Table1[[#This Row],[Change]]&lt;0,TRUE,FALSE)</f>
        <v>0</v>
      </c>
      <c r="I554" t="b">
        <f>Table1[[#This Row],[Increasing_Grade]]=H553</f>
        <v>0</v>
      </c>
      <c r="J554">
        <v>390.68309238978793</v>
      </c>
      <c r="L554" s="2">
        <f>Table1[[#This Row],[Change]]/528</f>
        <v>4.3134152631207563E-5</v>
      </c>
      <c r="M554">
        <v>-78.900621810000004</v>
      </c>
      <c r="N554">
        <v>35.993736769999998</v>
      </c>
    </row>
    <row r="555" spans="1:14" x14ac:dyDescent="0.2">
      <c r="A555">
        <v>552</v>
      </c>
      <c r="B555">
        <v>1</v>
      </c>
      <c r="C555">
        <v>109965.1733177248</v>
      </c>
      <c r="D555">
        <v>554</v>
      </c>
      <c r="E555">
        <v>386.48062133789062</v>
      </c>
      <c r="F555">
        <f t="shared" si="9"/>
        <v>391.00743321010043</v>
      </c>
      <c r="G555">
        <f>Table1[[#This Row],[Smoothing]]-F554</f>
        <v>0.3243408203125</v>
      </c>
      <c r="H555" t="b">
        <f>IF(Table1[[#This Row],[Change]]&lt;0,TRUE,FALSE)</f>
        <v>0</v>
      </c>
      <c r="I555" t="b">
        <f>Table1[[#This Row],[Increasing_Grade]]=H554</f>
        <v>1</v>
      </c>
      <c r="J555" t="b">
        <v>0</v>
      </c>
      <c r="L555" s="2">
        <f>Table1[[#This Row],[Change]]/528</f>
        <v>6.1428185665246212E-4</v>
      </c>
      <c r="M555">
        <v>-78.899247090000003</v>
      </c>
      <c r="N555">
        <v>35.992815270000001</v>
      </c>
    </row>
    <row r="556" spans="1:14" x14ac:dyDescent="0.2">
      <c r="A556">
        <v>553</v>
      </c>
      <c r="B556">
        <v>1</v>
      </c>
      <c r="C556">
        <v>110164.0253490414</v>
      </c>
      <c r="D556">
        <v>555</v>
      </c>
      <c r="E556">
        <v>389.32681274414062</v>
      </c>
      <c r="F556">
        <f t="shared" si="9"/>
        <v>392.71324811662947</v>
      </c>
      <c r="G556">
        <f>Table1[[#This Row],[Smoothing]]-F555</f>
        <v>1.7058149065290422</v>
      </c>
      <c r="H556" t="b">
        <f>IF(Table1[[#This Row],[Change]]&lt;0,TRUE,FALSE)</f>
        <v>0</v>
      </c>
      <c r="I556" t="b">
        <f>Table1[[#This Row],[Increasing_Grade]]=H555</f>
        <v>1</v>
      </c>
      <c r="J556" t="b">
        <v>0</v>
      </c>
      <c r="L556" s="2">
        <f>Table1[[#This Row],[Change]]/528</f>
        <v>3.230710050244398E-3</v>
      </c>
      <c r="M556">
        <v>-78.898135609999997</v>
      </c>
      <c r="N556">
        <v>35.991687489999997</v>
      </c>
    </row>
    <row r="557" spans="1:14" x14ac:dyDescent="0.2">
      <c r="A557">
        <v>554</v>
      </c>
      <c r="B557">
        <v>1</v>
      </c>
      <c r="C557">
        <v>110362.8773803566</v>
      </c>
      <c r="D557">
        <v>556</v>
      </c>
      <c r="E557">
        <v>393.717529296875</v>
      </c>
      <c r="F557">
        <f t="shared" si="9"/>
        <v>394.98393031529019</v>
      </c>
      <c r="G557">
        <f>Table1[[#This Row],[Smoothing]]-F556</f>
        <v>2.2706821986607224</v>
      </c>
      <c r="H557" t="b">
        <f>IF(Table1[[#This Row],[Change]]&lt;0,TRUE,FALSE)</f>
        <v>0</v>
      </c>
      <c r="I557" t="b">
        <f>Table1[[#This Row],[Increasing_Grade]]=H556</f>
        <v>1</v>
      </c>
      <c r="J557" t="b">
        <v>0</v>
      </c>
      <c r="L557" s="2">
        <f>Table1[[#This Row],[Change]]/528</f>
        <v>4.3005344671604587E-3</v>
      </c>
      <c r="M557">
        <v>-78.897298680000006</v>
      </c>
      <c r="N557">
        <v>35.990412229999997</v>
      </c>
    </row>
    <row r="558" spans="1:14" x14ac:dyDescent="0.2">
      <c r="A558">
        <v>555</v>
      </c>
      <c r="B558">
        <v>1</v>
      </c>
      <c r="C558">
        <v>110561.7294116728</v>
      </c>
      <c r="D558">
        <v>557</v>
      </c>
      <c r="E558">
        <v>397.01272583007812</v>
      </c>
      <c r="F558">
        <f t="shared" si="9"/>
        <v>397.82720947265625</v>
      </c>
      <c r="G558">
        <f>Table1[[#This Row],[Smoothing]]-F557</f>
        <v>2.8432791573660552</v>
      </c>
      <c r="H558" t="b">
        <f>IF(Table1[[#This Row],[Change]]&lt;0,TRUE,FALSE)</f>
        <v>0</v>
      </c>
      <c r="I558" t="b">
        <f>Table1[[#This Row],[Increasing_Grade]]=H557</f>
        <v>1</v>
      </c>
      <c r="J558" t="b">
        <v>0</v>
      </c>
      <c r="L558" s="2">
        <f>Table1[[#This Row],[Change]]/528</f>
        <v>5.3849984041023776E-3</v>
      </c>
      <c r="M558">
        <v>-78.896616039999998</v>
      </c>
      <c r="N558">
        <v>35.989076939999997</v>
      </c>
    </row>
    <row r="559" spans="1:14" x14ac:dyDescent="0.2">
      <c r="A559">
        <v>556</v>
      </c>
      <c r="B559">
        <v>1</v>
      </c>
      <c r="C559">
        <v>110760.5814429884</v>
      </c>
      <c r="D559">
        <v>558</v>
      </c>
      <c r="E559">
        <v>402.47930908203119</v>
      </c>
      <c r="F559">
        <f t="shared" si="9"/>
        <v>401.64826311383928</v>
      </c>
      <c r="G559">
        <f>Table1[[#This Row],[Smoothing]]-F558</f>
        <v>3.8210536411830276</v>
      </c>
      <c r="H559" t="b">
        <f>IF(Table1[[#This Row],[Change]]&lt;0,TRUE,FALSE)</f>
        <v>0</v>
      </c>
      <c r="I559" t="b">
        <f>Table1[[#This Row],[Increasing_Grade]]=H558</f>
        <v>1</v>
      </c>
      <c r="J559" t="b">
        <v>0</v>
      </c>
      <c r="L559" s="2">
        <f>Table1[[#This Row],[Change]]/528</f>
        <v>7.2368440173920974E-3</v>
      </c>
      <c r="M559">
        <v>-78.895880239999997</v>
      </c>
      <c r="N559">
        <v>35.987760600000001</v>
      </c>
    </row>
    <row r="560" spans="1:14" x14ac:dyDescent="0.2">
      <c r="A560">
        <v>557</v>
      </c>
      <c r="B560">
        <v>1</v>
      </c>
      <c r="C560">
        <v>110959.4334743058</v>
      </c>
      <c r="D560">
        <v>559</v>
      </c>
      <c r="E560">
        <v>405.92025756835938</v>
      </c>
      <c r="F560">
        <f t="shared" si="9"/>
        <v>405.28444998604908</v>
      </c>
      <c r="G560">
        <f>Table1[[#This Row],[Smoothing]]-F559</f>
        <v>3.6361868722098052</v>
      </c>
      <c r="H560" t="b">
        <f>IF(Table1[[#This Row],[Change]]&lt;0,TRUE,FALSE)</f>
        <v>0</v>
      </c>
      <c r="I560" t="b">
        <f>Table1[[#This Row],[Increasing_Grade]]=H559</f>
        <v>1</v>
      </c>
      <c r="J560" t="b">
        <v>0</v>
      </c>
      <c r="L560" s="2">
        <f>Table1[[#This Row],[Change]]/528</f>
        <v>6.8867175610034187E-3</v>
      </c>
      <c r="M560">
        <v>-78.894803120000006</v>
      </c>
      <c r="N560">
        <v>35.986614009999997</v>
      </c>
    </row>
    <row r="561" spans="1:14" x14ac:dyDescent="0.2">
      <c r="A561">
        <v>558</v>
      </c>
      <c r="B561">
        <v>1</v>
      </c>
      <c r="C561">
        <v>111158.28550562009</v>
      </c>
      <c r="D561">
        <v>560</v>
      </c>
      <c r="E561">
        <v>409.85321044921881</v>
      </c>
      <c r="F561">
        <f t="shared" si="9"/>
        <v>407.96404157366072</v>
      </c>
      <c r="G561">
        <f>Table1[[#This Row],[Smoothing]]-F560</f>
        <v>2.6795915876116396</v>
      </c>
      <c r="H561" t="b">
        <f>IF(Table1[[#This Row],[Change]]&lt;0,TRUE,FALSE)</f>
        <v>0</v>
      </c>
      <c r="I561" t="b">
        <f>Table1[[#This Row],[Increasing_Grade]]=H560</f>
        <v>1</v>
      </c>
      <c r="J561" t="b">
        <v>0</v>
      </c>
      <c r="L561" s="2">
        <f>Table1[[#This Row],[Change]]/528</f>
        <v>5.0749840674462875E-3</v>
      </c>
      <c r="M561">
        <v>-78.893365489999994</v>
      </c>
      <c r="N561">
        <v>35.985763519999999</v>
      </c>
    </row>
    <row r="562" spans="1:14" x14ac:dyDescent="0.2">
      <c r="A562">
        <v>519</v>
      </c>
      <c r="B562">
        <v>1</v>
      </c>
      <c r="C562">
        <v>111357.1375369364</v>
      </c>
      <c r="D562">
        <v>561</v>
      </c>
      <c r="E562">
        <v>413.22799682617188</v>
      </c>
      <c r="F562">
        <f t="shared" si="9"/>
        <v>409.48110525948658</v>
      </c>
      <c r="G562">
        <f>Table1[[#This Row],[Smoothing]]-F561</f>
        <v>1.5170636858258604</v>
      </c>
      <c r="H562" t="b">
        <f>IF(Table1[[#This Row],[Change]]&lt;0,TRUE,FALSE)</f>
        <v>0</v>
      </c>
      <c r="I562" t="b">
        <f>Table1[[#This Row],[Increasing_Grade]]=H561</f>
        <v>1</v>
      </c>
      <c r="J562" t="b">
        <v>0</v>
      </c>
      <c r="L562" s="2">
        <f>Table1[[#This Row],[Change]]/528</f>
        <v>2.8732266777004929E-3</v>
      </c>
      <c r="M562">
        <v>-78.891777579999996</v>
      </c>
      <c r="N562">
        <v>35.985103619999997</v>
      </c>
    </row>
    <row r="563" spans="1:14" x14ac:dyDescent="0.2">
      <c r="A563">
        <v>520</v>
      </c>
      <c r="B563">
        <v>1</v>
      </c>
      <c r="C563">
        <v>111555.9895682518</v>
      </c>
      <c r="D563">
        <v>562</v>
      </c>
      <c r="E563">
        <v>414.78012084960938</v>
      </c>
      <c r="F563">
        <f t="shared" si="9"/>
        <v>409.87881905691967</v>
      </c>
      <c r="G563">
        <f>Table1[[#This Row],[Smoothing]]-F562</f>
        <v>0.39771379743308444</v>
      </c>
      <c r="H563" t="b">
        <f>IF(Table1[[#This Row],[Change]]&lt;0,TRUE,FALSE)</f>
        <v>0</v>
      </c>
      <c r="I563" t="b">
        <f>Table1[[#This Row],[Increasing_Grade]]=H562</f>
        <v>1</v>
      </c>
      <c r="J563" t="b">
        <v>0</v>
      </c>
      <c r="L563" s="2">
        <f>Table1[[#This Row],[Change]]/528</f>
        <v>7.5324582847175088E-4</v>
      </c>
      <c r="M563">
        <v>-78.890177129999998</v>
      </c>
      <c r="N563">
        <v>35.98446423</v>
      </c>
    </row>
    <row r="564" spans="1:14" x14ac:dyDescent="0.2">
      <c r="A564">
        <v>521</v>
      </c>
      <c r="B564">
        <v>1</v>
      </c>
      <c r="C564">
        <v>111754.8415995692</v>
      </c>
      <c r="D564">
        <v>563</v>
      </c>
      <c r="E564">
        <v>412.47467041015619</v>
      </c>
      <c r="F564">
        <f t="shared" si="9"/>
        <v>409.69326782226562</v>
      </c>
      <c r="G564">
        <f>Table1[[#This Row],[Smoothing]]-F563</f>
        <v>-0.18555123465404222</v>
      </c>
      <c r="H564" t="b">
        <f>IF(Table1[[#This Row],[Change]]&lt;0,TRUE,FALSE)</f>
        <v>1</v>
      </c>
      <c r="I564" t="b">
        <f>Table1[[#This Row],[Increasing_Grade]]=H563</f>
        <v>0</v>
      </c>
      <c r="J564">
        <v>409.69326782226562</v>
      </c>
      <c r="L564" s="2">
        <f>Table1[[#This Row],[Change]]/528</f>
        <v>-3.51422792905383E-4</v>
      </c>
      <c r="M564">
        <v>-78.888593420000007</v>
      </c>
      <c r="N564">
        <v>35.983795610000001</v>
      </c>
    </row>
    <row r="565" spans="1:14" x14ac:dyDescent="0.2">
      <c r="A565">
        <v>522</v>
      </c>
      <c r="B565">
        <v>1</v>
      </c>
      <c r="C565">
        <v>111953.6936308851</v>
      </c>
      <c r="D565">
        <v>564</v>
      </c>
      <c r="E565">
        <v>407.63217163085938</v>
      </c>
      <c r="F565">
        <f t="shared" si="9"/>
        <v>409.04919869559154</v>
      </c>
      <c r="G565">
        <f>Table1[[#This Row],[Smoothing]]-F564</f>
        <v>-0.64406912667408278</v>
      </c>
      <c r="H565" t="b">
        <f>IF(Table1[[#This Row],[Change]]&lt;0,TRUE,FALSE)</f>
        <v>1</v>
      </c>
      <c r="I565" t="b">
        <f>Table1[[#This Row],[Increasing_Grade]]=H564</f>
        <v>1</v>
      </c>
      <c r="J565" t="b">
        <v>0</v>
      </c>
      <c r="L565" s="2">
        <f>Table1[[#This Row],[Change]]/528</f>
        <v>-1.2198278914281871E-3</v>
      </c>
      <c r="M565">
        <v>-78.887007780000005</v>
      </c>
      <c r="N565">
        <v>35.983130009999996</v>
      </c>
    </row>
    <row r="566" spans="1:14" x14ac:dyDescent="0.2">
      <c r="A566">
        <v>523</v>
      </c>
      <c r="B566">
        <v>1</v>
      </c>
      <c r="C566">
        <v>112152.5456622011</v>
      </c>
      <c r="D566">
        <v>565</v>
      </c>
      <c r="E566">
        <v>405.2633056640625</v>
      </c>
      <c r="F566">
        <f t="shared" si="9"/>
        <v>408.14140537806918</v>
      </c>
      <c r="G566">
        <f>Table1[[#This Row],[Smoothing]]-F565</f>
        <v>-0.90779331752236203</v>
      </c>
      <c r="H566" t="b">
        <f>IF(Table1[[#This Row],[Change]]&lt;0,TRUE,FALSE)</f>
        <v>1</v>
      </c>
      <c r="I566" t="b">
        <f>Table1[[#This Row],[Increasing_Grade]]=H565</f>
        <v>1</v>
      </c>
      <c r="J566" t="b">
        <v>0</v>
      </c>
      <c r="L566" s="2">
        <f>Table1[[#This Row],[Change]]/528</f>
        <v>-1.7193055256105342E-3</v>
      </c>
      <c r="M566">
        <v>-78.885423610000004</v>
      </c>
      <c r="N566">
        <v>35.982462079999998</v>
      </c>
    </row>
    <row r="567" spans="1:14" x14ac:dyDescent="0.2">
      <c r="A567">
        <v>524</v>
      </c>
      <c r="B567">
        <v>1</v>
      </c>
      <c r="C567">
        <v>112351.39769351701</v>
      </c>
      <c r="D567">
        <v>566</v>
      </c>
      <c r="E567">
        <v>404.62139892578119</v>
      </c>
      <c r="F567">
        <f t="shared" si="9"/>
        <v>407.41903250558033</v>
      </c>
      <c r="G567">
        <f>Table1[[#This Row],[Smoothing]]-F566</f>
        <v>-0.72237287248884741</v>
      </c>
      <c r="H567" t="b">
        <f>IF(Table1[[#This Row],[Change]]&lt;0,TRUE,FALSE)</f>
        <v>1</v>
      </c>
      <c r="I567" t="b">
        <f>Table1[[#This Row],[Increasing_Grade]]=H566</f>
        <v>1</v>
      </c>
      <c r="J567" t="b">
        <v>0</v>
      </c>
      <c r="L567" s="2">
        <f>Table1[[#This Row],[Change]]/528</f>
        <v>-1.3681304403197867E-3</v>
      </c>
      <c r="M567">
        <v>-78.883841009999998</v>
      </c>
      <c r="N567">
        <v>35.981791710000003</v>
      </c>
    </row>
    <row r="568" spans="1:14" x14ac:dyDescent="0.2">
      <c r="A568">
        <v>525</v>
      </c>
      <c r="B568">
        <v>1</v>
      </c>
      <c r="C568">
        <v>112550.2497248318</v>
      </c>
      <c r="D568">
        <v>567</v>
      </c>
      <c r="E568">
        <v>405.3447265625</v>
      </c>
      <c r="F568">
        <f t="shared" si="9"/>
        <v>407.0707005092076</v>
      </c>
      <c r="G568">
        <f>Table1[[#This Row],[Smoothing]]-F567</f>
        <v>-0.34833199637273538</v>
      </c>
      <c r="H568" t="b">
        <f>IF(Table1[[#This Row],[Change]]&lt;0,TRUE,FALSE)</f>
        <v>1</v>
      </c>
      <c r="I568" t="b">
        <f>Table1[[#This Row],[Increasing_Grade]]=H567</f>
        <v>1</v>
      </c>
      <c r="J568" t="b">
        <v>0</v>
      </c>
      <c r="L568" s="2">
        <f>Table1[[#This Row],[Change]]/528</f>
        <v>-6.5971969009987765E-4</v>
      </c>
      <c r="M568">
        <v>-78.882266150000007</v>
      </c>
      <c r="N568">
        <v>35.981109590000003</v>
      </c>
    </row>
    <row r="569" spans="1:14" x14ac:dyDescent="0.2">
      <c r="A569">
        <v>526</v>
      </c>
      <c r="B569">
        <v>1</v>
      </c>
      <c r="C569">
        <v>112749.10175614789</v>
      </c>
      <c r="D569">
        <v>568</v>
      </c>
      <c r="E569">
        <v>406.87344360351562</v>
      </c>
      <c r="F569">
        <f t="shared" si="9"/>
        <v>406.99519130161832</v>
      </c>
      <c r="G569">
        <f>Table1[[#This Row],[Smoothing]]-F568</f>
        <v>-7.5509207589277594E-2</v>
      </c>
      <c r="H569" t="b">
        <f>IF(Table1[[#This Row],[Change]]&lt;0,TRUE,FALSE)</f>
        <v>1</v>
      </c>
      <c r="I569" t="b">
        <f>Table1[[#This Row],[Increasing_Grade]]=H568</f>
        <v>1</v>
      </c>
      <c r="J569" t="b">
        <v>0</v>
      </c>
      <c r="L569" s="2">
        <f>Table1[[#This Row],[Change]]/528</f>
        <v>-1.4300986285848029E-4</v>
      </c>
      <c r="M569">
        <v>-78.880685170000007</v>
      </c>
      <c r="N569">
        <v>35.980436840000003</v>
      </c>
    </row>
    <row r="570" spans="1:14" x14ac:dyDescent="0.2">
      <c r="A570">
        <v>527</v>
      </c>
      <c r="B570">
        <v>1</v>
      </c>
      <c r="C570">
        <v>112947.9537874645</v>
      </c>
      <c r="D570">
        <v>569</v>
      </c>
      <c r="E570">
        <v>409.7235107421875</v>
      </c>
      <c r="F570">
        <f t="shared" si="9"/>
        <v>406.62378365652904</v>
      </c>
      <c r="G570">
        <f>Table1[[#This Row],[Smoothing]]-F569</f>
        <v>-0.37140764508927759</v>
      </c>
      <c r="H570" t="b">
        <f>IF(Table1[[#This Row],[Change]]&lt;0,TRUE,FALSE)</f>
        <v>1</v>
      </c>
      <c r="I570" t="b">
        <f>Table1[[#This Row],[Increasing_Grade]]=H569</f>
        <v>1</v>
      </c>
      <c r="J570" t="b">
        <v>0</v>
      </c>
      <c r="L570" s="2">
        <f>Table1[[#This Row],[Change]]/528</f>
        <v>-7.0342357024484397E-4</v>
      </c>
      <c r="M570">
        <v>-78.87910076</v>
      </c>
      <c r="N570">
        <v>35.979769240000003</v>
      </c>
    </row>
    <row r="571" spans="1:14" x14ac:dyDescent="0.2">
      <c r="A571">
        <v>528</v>
      </c>
      <c r="B571">
        <v>1</v>
      </c>
      <c r="C571">
        <v>113146.8058187798</v>
      </c>
      <c r="D571">
        <v>570</v>
      </c>
      <c r="E571">
        <v>410.03634643554688</v>
      </c>
      <c r="F571">
        <f t="shared" si="9"/>
        <v>405.77934483119418</v>
      </c>
      <c r="G571">
        <f>Table1[[#This Row],[Smoothing]]-F570</f>
        <v>-0.84443882533486203</v>
      </c>
      <c r="H571" t="b">
        <f>IF(Table1[[#This Row],[Change]]&lt;0,TRUE,FALSE)</f>
        <v>1</v>
      </c>
      <c r="I571" t="b">
        <f>Table1[[#This Row],[Increasing_Grade]]=H570</f>
        <v>1</v>
      </c>
      <c r="J571" t="b">
        <v>0</v>
      </c>
      <c r="L571" s="2">
        <f>Table1[[#This Row],[Change]]/528</f>
        <v>-1.5993159570736023E-3</v>
      </c>
      <c r="M571">
        <v>-78.877516349999993</v>
      </c>
      <c r="N571">
        <v>35.979101649999997</v>
      </c>
    </row>
    <row r="572" spans="1:14" x14ac:dyDescent="0.2">
      <c r="A572">
        <v>529</v>
      </c>
      <c r="B572">
        <v>1</v>
      </c>
      <c r="C572">
        <v>113345.657850096</v>
      </c>
      <c r="D572">
        <v>571</v>
      </c>
      <c r="E572">
        <v>407.10360717773438</v>
      </c>
      <c r="F572">
        <f t="shared" si="9"/>
        <v>404.06813267299106</v>
      </c>
      <c r="G572">
        <f>Table1[[#This Row],[Smoothing]]-F571</f>
        <v>-1.711212158203125</v>
      </c>
      <c r="H572" t="b">
        <f>IF(Table1[[#This Row],[Change]]&lt;0,TRUE,FALSE)</f>
        <v>1</v>
      </c>
      <c r="I572" t="b">
        <f>Table1[[#This Row],[Increasing_Grade]]=H571</f>
        <v>1</v>
      </c>
      <c r="J572" t="b">
        <v>0</v>
      </c>
      <c r="L572" s="2">
        <f>Table1[[#This Row],[Change]]/528</f>
        <v>-3.240932117808949E-3</v>
      </c>
      <c r="M572">
        <v>-78.875907530000006</v>
      </c>
      <c r="N572">
        <v>35.978475039999999</v>
      </c>
    </row>
    <row r="573" spans="1:14" x14ac:dyDescent="0.2">
      <c r="A573">
        <v>530</v>
      </c>
      <c r="B573">
        <v>1</v>
      </c>
      <c r="C573">
        <v>113544.509881412</v>
      </c>
      <c r="D573">
        <v>572</v>
      </c>
      <c r="E573">
        <v>402.6634521484375</v>
      </c>
      <c r="F573">
        <f t="shared" si="9"/>
        <v>401.62105015345981</v>
      </c>
      <c r="G573">
        <f>Table1[[#This Row],[Smoothing]]-F572</f>
        <v>-2.44708251953125</v>
      </c>
      <c r="H573" t="b">
        <f>IF(Table1[[#This Row],[Change]]&lt;0,TRUE,FALSE)</f>
        <v>1</v>
      </c>
      <c r="I573" t="b">
        <f>Table1[[#This Row],[Increasing_Grade]]=H572</f>
        <v>1</v>
      </c>
      <c r="J573" t="b">
        <v>0</v>
      </c>
      <c r="L573" s="2">
        <f>Table1[[#This Row],[Change]]/528</f>
        <v>-4.634625983960701E-3</v>
      </c>
      <c r="M573">
        <v>-78.874360769999996</v>
      </c>
      <c r="N573">
        <v>35.97775326</v>
      </c>
    </row>
    <row r="574" spans="1:14" x14ac:dyDescent="0.2">
      <c r="A574">
        <v>531</v>
      </c>
      <c r="B574">
        <v>1</v>
      </c>
      <c r="C574">
        <v>113743.3619127273</v>
      </c>
      <c r="D574">
        <v>573</v>
      </c>
      <c r="E574">
        <v>398.7103271484375</v>
      </c>
      <c r="F574">
        <f t="shared" si="9"/>
        <v>399.06861223493303</v>
      </c>
      <c r="G574">
        <f>Table1[[#This Row],[Smoothing]]-F573</f>
        <v>-2.5524379185267776</v>
      </c>
      <c r="H574" t="b">
        <f>IF(Table1[[#This Row],[Change]]&lt;0,TRUE,FALSE)</f>
        <v>1</v>
      </c>
      <c r="I574" t="b">
        <f>Table1[[#This Row],[Increasing_Grade]]=H573</f>
        <v>1</v>
      </c>
      <c r="J574" t="b">
        <v>0</v>
      </c>
      <c r="L574" s="2">
        <f>Table1[[#This Row],[Change]]/528</f>
        <v>-4.8341627244825333E-3</v>
      </c>
      <c r="M574">
        <v>-78.872948239999999</v>
      </c>
      <c r="N574">
        <v>35.976869170000001</v>
      </c>
    </row>
    <row r="575" spans="1:14" x14ac:dyDescent="0.2">
      <c r="A575">
        <v>532</v>
      </c>
      <c r="B575">
        <v>1</v>
      </c>
      <c r="C575">
        <v>113942.21394404399</v>
      </c>
      <c r="D575">
        <v>574</v>
      </c>
      <c r="E575">
        <v>393.36624145507812</v>
      </c>
      <c r="F575">
        <f t="shared" si="9"/>
        <v>396.94139317103793</v>
      </c>
      <c r="G575">
        <f>Table1[[#This Row],[Smoothing]]-F574</f>
        <v>-2.1272190638950974</v>
      </c>
      <c r="H575" t="b">
        <f>IF(Table1[[#This Row],[Change]]&lt;0,TRUE,FALSE)</f>
        <v>1</v>
      </c>
      <c r="I575" t="b">
        <f>Table1[[#This Row],[Increasing_Grade]]=H574</f>
        <v>1</v>
      </c>
      <c r="J575" t="b">
        <v>0</v>
      </c>
      <c r="L575" s="2">
        <f>Table1[[#This Row],[Change]]/528</f>
        <v>-4.0288239846498061E-3</v>
      </c>
      <c r="M575">
        <v>-78.871610279999999</v>
      </c>
      <c r="N575">
        <v>35.975911529999998</v>
      </c>
    </row>
    <row r="576" spans="1:14" x14ac:dyDescent="0.2">
      <c r="A576">
        <v>533</v>
      </c>
      <c r="B576">
        <v>1</v>
      </c>
      <c r="C576">
        <v>114141.06597535939</v>
      </c>
      <c r="D576">
        <v>575</v>
      </c>
      <c r="E576">
        <v>389.74386596679688</v>
      </c>
      <c r="F576">
        <f t="shared" si="9"/>
        <v>395.41199602399553</v>
      </c>
      <c r="G576">
        <f>Table1[[#This Row],[Smoothing]]-F575</f>
        <v>-1.5293971470424026</v>
      </c>
      <c r="H576" t="b">
        <f>IF(Table1[[#This Row],[Change]]&lt;0,TRUE,FALSE)</f>
        <v>1</v>
      </c>
      <c r="I576" t="b">
        <f>Table1[[#This Row],[Increasing_Grade]]=H575</f>
        <v>1</v>
      </c>
      <c r="J576" t="b">
        <v>0</v>
      </c>
      <c r="L576" s="2">
        <f>Table1[[#This Row],[Change]]/528</f>
        <v>-2.8965855057621263E-3</v>
      </c>
      <c r="M576">
        <v>-78.870276250000003</v>
      </c>
      <c r="N576">
        <v>35.974950130000003</v>
      </c>
    </row>
    <row r="577" spans="1:14" x14ac:dyDescent="0.2">
      <c r="A577">
        <v>534</v>
      </c>
      <c r="B577">
        <v>1</v>
      </c>
      <c r="C577">
        <v>114339.9180066767</v>
      </c>
      <c r="D577">
        <v>576</v>
      </c>
      <c r="E577">
        <v>391.8564453125</v>
      </c>
      <c r="F577">
        <f t="shared" si="9"/>
        <v>394.09475272042408</v>
      </c>
      <c r="G577">
        <f>Table1[[#This Row],[Smoothing]]-F576</f>
        <v>-1.3172433035714448</v>
      </c>
      <c r="H577" t="b">
        <f>IF(Table1[[#This Row],[Change]]&lt;0,TRUE,FALSE)</f>
        <v>1</v>
      </c>
      <c r="I577" t="b">
        <f>Table1[[#This Row],[Increasing_Grade]]=H576</f>
        <v>1</v>
      </c>
      <c r="J577" t="b">
        <v>0</v>
      </c>
      <c r="L577" s="2">
        <f>Table1[[#This Row],[Change]]/528</f>
        <v>-2.4947789840368273E-3</v>
      </c>
      <c r="M577">
        <v>-78.868939530000006</v>
      </c>
      <c r="N577">
        <v>35.973991179999999</v>
      </c>
    </row>
    <row r="578" spans="1:14" x14ac:dyDescent="0.2">
      <c r="A578">
        <v>535</v>
      </c>
      <c r="B578">
        <v>1</v>
      </c>
      <c r="C578">
        <v>114538.7700379929</v>
      </c>
      <c r="D578">
        <v>577</v>
      </c>
      <c r="E578">
        <v>395.14581298828119</v>
      </c>
      <c r="F578">
        <f t="shared" si="9"/>
        <v>392.98869977678572</v>
      </c>
      <c r="G578">
        <f>Table1[[#This Row],[Smoothing]]-F577</f>
        <v>-1.1060529436383604</v>
      </c>
      <c r="H578" t="b">
        <f>IF(Table1[[#This Row],[Change]]&lt;0,TRUE,FALSE)</f>
        <v>1</v>
      </c>
      <c r="I578" t="b">
        <f>Table1[[#This Row],[Increasing_Grade]]=H577</f>
        <v>1</v>
      </c>
      <c r="J578" t="b">
        <v>0</v>
      </c>
      <c r="L578" s="2">
        <f>Table1[[#This Row],[Change]]/528</f>
        <v>-2.0947972417393189E-3</v>
      </c>
      <c r="M578">
        <v>-78.867578420000001</v>
      </c>
      <c r="N578">
        <v>35.973054959999999</v>
      </c>
    </row>
    <row r="579" spans="1:14" x14ac:dyDescent="0.2">
      <c r="A579">
        <v>536</v>
      </c>
      <c r="B579">
        <v>1</v>
      </c>
      <c r="C579">
        <v>114737.6220693076</v>
      </c>
      <c r="D579">
        <v>578</v>
      </c>
      <c r="E579">
        <v>396.3978271484375</v>
      </c>
      <c r="F579">
        <f t="shared" si="9"/>
        <v>393.13923863002231</v>
      </c>
      <c r="G579">
        <f>Table1[[#This Row],[Smoothing]]-F578</f>
        <v>0.15053885323658278</v>
      </c>
      <c r="H579" t="b">
        <f>IF(Table1[[#This Row],[Change]]&lt;0,TRUE,FALSE)</f>
        <v>0</v>
      </c>
      <c r="I579" t="b">
        <f>Table1[[#This Row],[Increasing_Grade]]=H578</f>
        <v>0</v>
      </c>
      <c r="J579">
        <v>393.13923863002231</v>
      </c>
      <c r="L579" s="2">
        <f>Table1[[#This Row],[Change]]/528</f>
        <v>2.8511146446322499E-4</v>
      </c>
      <c r="M579">
        <v>-78.866223219999995</v>
      </c>
      <c r="N579">
        <v>35.972113460000003</v>
      </c>
    </row>
    <row r="580" spans="1:14" x14ac:dyDescent="0.2">
      <c r="A580">
        <v>537</v>
      </c>
      <c r="B580">
        <v>1</v>
      </c>
      <c r="C580">
        <v>114936.4741006242</v>
      </c>
      <c r="D580">
        <v>579</v>
      </c>
      <c r="E580">
        <v>393.4427490234375</v>
      </c>
      <c r="F580">
        <f t="shared" si="9"/>
        <v>394.23328508649553</v>
      </c>
      <c r="G580">
        <f>Table1[[#This Row],[Smoothing]]-F579</f>
        <v>1.0940464564732224</v>
      </c>
      <c r="H580" t="b">
        <f>IF(Table1[[#This Row],[Change]]&lt;0,TRUE,FALSE)</f>
        <v>0</v>
      </c>
      <c r="I580" t="b">
        <f>Table1[[#This Row],[Increasing_Grade]]=H579</f>
        <v>1</v>
      </c>
      <c r="J580" t="b">
        <v>0</v>
      </c>
      <c r="L580" s="2">
        <f>Table1[[#This Row],[Change]]/528</f>
        <v>2.0720576827144362E-3</v>
      </c>
      <c r="M580">
        <v>-78.864842370000005</v>
      </c>
      <c r="N580">
        <v>35.97119635</v>
      </c>
    </row>
    <row r="581" spans="1:14" x14ac:dyDescent="0.2">
      <c r="A581">
        <v>538</v>
      </c>
      <c r="B581">
        <v>1</v>
      </c>
      <c r="C581">
        <v>115135.3261319398</v>
      </c>
      <c r="D581">
        <v>580</v>
      </c>
      <c r="E581">
        <v>390.96795654296881</v>
      </c>
      <c r="F581">
        <f t="shared" si="9"/>
        <v>395.53915841238842</v>
      </c>
      <c r="G581">
        <f>Table1[[#This Row],[Smoothing]]-F580</f>
        <v>1.3058733258928896</v>
      </c>
      <c r="H581" t="b">
        <f>IF(Table1[[#This Row],[Change]]&lt;0,TRUE,FALSE)</f>
        <v>0</v>
      </c>
      <c r="I581" t="b">
        <f>Table1[[#This Row],[Increasing_Grade]]=H580</f>
        <v>1</v>
      </c>
      <c r="J581" t="b">
        <v>0</v>
      </c>
      <c r="L581" s="2">
        <f>Table1[[#This Row],[Change]]/528</f>
        <v>2.4732449354032001E-3</v>
      </c>
      <c r="M581">
        <v>-78.863476489999996</v>
      </c>
      <c r="N581">
        <v>35.970264659999998</v>
      </c>
    </row>
    <row r="582" spans="1:14" x14ac:dyDescent="0.2">
      <c r="A582">
        <v>539</v>
      </c>
      <c r="B582">
        <v>1</v>
      </c>
      <c r="C582">
        <v>115334.1781632559</v>
      </c>
      <c r="D582">
        <v>581</v>
      </c>
      <c r="E582">
        <v>394.42001342773438</v>
      </c>
      <c r="F582">
        <f t="shared" ref="F582:F645" si="10">AVERAGE(E579:E585)</f>
        <v>396.80875069754467</v>
      </c>
      <c r="G582">
        <f>Table1[[#This Row],[Smoothing]]-F581</f>
        <v>1.26959228515625</v>
      </c>
      <c r="H582" t="b">
        <f>IF(Table1[[#This Row],[Change]]&lt;0,TRUE,FALSE)</f>
        <v>0</v>
      </c>
      <c r="I582" t="b">
        <f>Table1[[#This Row],[Increasing_Grade]]=H581</f>
        <v>1</v>
      </c>
      <c r="J582" t="b">
        <v>0</v>
      </c>
      <c r="L582" s="2">
        <f>Table1[[#This Row],[Change]]/528</f>
        <v>2.4045308430989585E-3</v>
      </c>
      <c r="M582">
        <v>-78.862131520000005</v>
      </c>
      <c r="N582">
        <v>35.96931369</v>
      </c>
    </row>
    <row r="583" spans="1:14" x14ac:dyDescent="0.2">
      <c r="A583">
        <v>540</v>
      </c>
      <c r="B583">
        <v>1</v>
      </c>
      <c r="C583">
        <v>115533.03019457161</v>
      </c>
      <c r="D583">
        <v>582</v>
      </c>
      <c r="E583">
        <v>397.40219116210938</v>
      </c>
      <c r="F583">
        <f t="shared" si="10"/>
        <v>397.95530482700894</v>
      </c>
      <c r="G583">
        <f>Table1[[#This Row],[Smoothing]]-F582</f>
        <v>1.1465541294642776</v>
      </c>
      <c r="H583" t="b">
        <f>IF(Table1[[#This Row],[Change]]&lt;0,TRUE,FALSE)</f>
        <v>0</v>
      </c>
      <c r="I583" t="b">
        <f>Table1[[#This Row],[Increasing_Grade]]=H582</f>
        <v>1</v>
      </c>
      <c r="J583" t="b">
        <v>0</v>
      </c>
      <c r="L583" s="2">
        <f>Table1[[#This Row],[Change]]/528</f>
        <v>2.1715040330762833E-3</v>
      </c>
      <c r="M583">
        <v>-78.860971219999996</v>
      </c>
      <c r="N583">
        <v>35.96821868</v>
      </c>
    </row>
    <row r="584" spans="1:14" x14ac:dyDescent="0.2">
      <c r="A584">
        <v>505</v>
      </c>
      <c r="B584">
        <v>1</v>
      </c>
      <c r="C584">
        <v>115731.8822258881</v>
      </c>
      <c r="D584">
        <v>583</v>
      </c>
      <c r="E584">
        <v>400.99755859375</v>
      </c>
      <c r="F584">
        <f t="shared" si="10"/>
        <v>399.80595615931918</v>
      </c>
      <c r="G584">
        <f>Table1[[#This Row],[Smoothing]]-F583</f>
        <v>1.8506513323102354</v>
      </c>
      <c r="H584" t="b">
        <f>IF(Table1[[#This Row],[Change]]&lt;0,TRUE,FALSE)</f>
        <v>0</v>
      </c>
      <c r="I584" t="b">
        <f>Table1[[#This Row],[Increasing_Grade]]=H583</f>
        <v>1</v>
      </c>
      <c r="J584" t="b">
        <v>0</v>
      </c>
      <c r="L584" s="2">
        <f>Table1[[#This Row],[Change]]/528</f>
        <v>3.5050214627087789E-3</v>
      </c>
      <c r="M584">
        <v>-78.859963239999999</v>
      </c>
      <c r="N584">
        <v>35.967025210000003</v>
      </c>
    </row>
    <row r="585" spans="1:14" x14ac:dyDescent="0.2">
      <c r="A585">
        <v>506</v>
      </c>
      <c r="B585">
        <v>1</v>
      </c>
      <c r="C585">
        <v>115930.7342572036</v>
      </c>
      <c r="D585">
        <v>584</v>
      </c>
      <c r="E585">
        <v>404.032958984375</v>
      </c>
      <c r="F585">
        <f t="shared" si="10"/>
        <v>402.37340872628346</v>
      </c>
      <c r="G585">
        <f>Table1[[#This Row],[Smoothing]]-F584</f>
        <v>2.5674525669642776</v>
      </c>
      <c r="H585" t="b">
        <f>IF(Table1[[#This Row],[Change]]&lt;0,TRUE,FALSE)</f>
        <v>0</v>
      </c>
      <c r="I585" t="b">
        <f>Table1[[#This Row],[Increasing_Grade]]=H584</f>
        <v>1</v>
      </c>
      <c r="J585" t="b">
        <v>0</v>
      </c>
      <c r="L585" s="2">
        <f>Table1[[#This Row],[Change]]/528</f>
        <v>4.8625995586444653E-3</v>
      </c>
      <c r="M585">
        <v>-78.858971120000007</v>
      </c>
      <c r="N585">
        <v>35.965822969999998</v>
      </c>
    </row>
    <row r="586" spans="1:14" x14ac:dyDescent="0.2">
      <c r="A586">
        <v>507</v>
      </c>
      <c r="B586">
        <v>1</v>
      </c>
      <c r="C586">
        <v>116129.5862885197</v>
      </c>
      <c r="D586">
        <v>585</v>
      </c>
      <c r="E586">
        <v>404.4237060546875</v>
      </c>
      <c r="F586">
        <f t="shared" si="10"/>
        <v>404.37172154017856</v>
      </c>
      <c r="G586">
        <f>Table1[[#This Row],[Smoothing]]-F585</f>
        <v>1.9983128138950974</v>
      </c>
      <c r="H586" t="b">
        <f>IF(Table1[[#This Row],[Change]]&lt;0,TRUE,FALSE)</f>
        <v>0</v>
      </c>
      <c r="I586" t="b">
        <f>Table1[[#This Row],[Increasing_Grade]]=H585</f>
        <v>1</v>
      </c>
      <c r="J586" t="b">
        <v>0</v>
      </c>
      <c r="L586" s="2">
        <f>Table1[[#This Row],[Change]]/528</f>
        <v>3.7846833596498057E-3</v>
      </c>
      <c r="M586">
        <v>-78.857970780000002</v>
      </c>
      <c r="N586">
        <v>35.964625210000001</v>
      </c>
    </row>
    <row r="587" spans="1:14" x14ac:dyDescent="0.2">
      <c r="A587">
        <v>508</v>
      </c>
      <c r="B587">
        <v>1</v>
      </c>
      <c r="C587">
        <v>116328.4383198357</v>
      </c>
      <c r="D587">
        <v>586</v>
      </c>
      <c r="E587">
        <v>406.39730834960938</v>
      </c>
      <c r="F587">
        <f t="shared" si="10"/>
        <v>405.55681501116072</v>
      </c>
      <c r="G587">
        <f>Table1[[#This Row],[Smoothing]]-F586</f>
        <v>1.1850934709821672</v>
      </c>
      <c r="H587" t="b">
        <f>IF(Table1[[#This Row],[Change]]&lt;0,TRUE,FALSE)</f>
        <v>0</v>
      </c>
      <c r="I587" t="b">
        <f>Table1[[#This Row],[Increasing_Grade]]=H586</f>
        <v>1</v>
      </c>
      <c r="J587" t="b">
        <v>0</v>
      </c>
      <c r="L587" s="2">
        <f>Table1[[#This Row],[Change]]/528</f>
        <v>2.2444952101934985E-3</v>
      </c>
      <c r="M587">
        <v>-78.856992919999996</v>
      </c>
      <c r="N587">
        <v>35.963415259999998</v>
      </c>
    </row>
    <row r="588" spans="1:14" x14ac:dyDescent="0.2">
      <c r="A588">
        <v>509</v>
      </c>
      <c r="B588">
        <v>1</v>
      </c>
      <c r="C588">
        <v>116527.2903511513</v>
      </c>
      <c r="D588">
        <v>587</v>
      </c>
      <c r="E588">
        <v>408.94012451171881</v>
      </c>
      <c r="F588">
        <f t="shared" si="10"/>
        <v>406.15651157924106</v>
      </c>
      <c r="G588">
        <f>Table1[[#This Row],[Smoothing]]-F587</f>
        <v>0.59969656808033278</v>
      </c>
      <c r="H588" t="b">
        <f>IF(Table1[[#This Row],[Change]]&lt;0,TRUE,FALSE)</f>
        <v>0</v>
      </c>
      <c r="I588" t="b">
        <f>Table1[[#This Row],[Increasing_Grade]]=H587</f>
        <v>1</v>
      </c>
      <c r="J588" t="b">
        <v>0</v>
      </c>
      <c r="L588" s="2">
        <f>Table1[[#This Row],[Change]]/528</f>
        <v>1.1357889546976E-3</v>
      </c>
      <c r="M588">
        <v>-78.856069090000005</v>
      </c>
      <c r="N588">
        <v>35.962177910000001</v>
      </c>
    </row>
    <row r="589" spans="1:14" x14ac:dyDescent="0.2">
      <c r="A589">
        <v>510</v>
      </c>
      <c r="B589">
        <v>1</v>
      </c>
      <c r="C589">
        <v>116726.1423824675</v>
      </c>
      <c r="D589">
        <v>588</v>
      </c>
      <c r="E589">
        <v>408.408203125</v>
      </c>
      <c r="F589">
        <f t="shared" si="10"/>
        <v>406.15125383649553</v>
      </c>
      <c r="G589">
        <f>Table1[[#This Row],[Smoothing]]-F588</f>
        <v>-5.2577427455275938E-3</v>
      </c>
      <c r="H589" t="b">
        <f>IF(Table1[[#This Row],[Change]]&lt;0,TRUE,FALSE)</f>
        <v>1</v>
      </c>
      <c r="I589" t="b">
        <f>Table1[[#This Row],[Increasing_Grade]]=H588</f>
        <v>0</v>
      </c>
      <c r="J589">
        <v>406.15125383649553</v>
      </c>
      <c r="L589" s="2">
        <f>Table1[[#This Row],[Change]]/528</f>
        <v>-9.9578461089537758E-6</v>
      </c>
      <c r="M589">
        <v>-78.855277290000004</v>
      </c>
      <c r="N589">
        <v>35.960883719999998</v>
      </c>
    </row>
    <row r="590" spans="1:14" x14ac:dyDescent="0.2">
      <c r="A590">
        <v>511</v>
      </c>
      <c r="B590">
        <v>1</v>
      </c>
      <c r="C590">
        <v>116924.9944137835</v>
      </c>
      <c r="D590">
        <v>589</v>
      </c>
      <c r="E590">
        <v>405.69784545898438</v>
      </c>
      <c r="F590">
        <f t="shared" si="10"/>
        <v>405.84682791573658</v>
      </c>
      <c r="G590">
        <f>Table1[[#This Row],[Smoothing]]-F589</f>
        <v>-0.30442592075894481</v>
      </c>
      <c r="H590" t="b">
        <f>IF(Table1[[#This Row],[Change]]&lt;0,TRUE,FALSE)</f>
        <v>1</v>
      </c>
      <c r="I590" t="b">
        <f>Table1[[#This Row],[Increasing_Grade]]=H589</f>
        <v>1</v>
      </c>
      <c r="J590" t="b">
        <v>0</v>
      </c>
      <c r="L590" s="2">
        <f>Table1[[#This Row],[Change]]/528</f>
        <v>-5.7656424386163792E-4</v>
      </c>
      <c r="M590">
        <v>-78.854708919999993</v>
      </c>
      <c r="N590">
        <v>35.95951307</v>
      </c>
    </row>
    <row r="591" spans="1:14" x14ac:dyDescent="0.2">
      <c r="A591">
        <v>512</v>
      </c>
      <c r="B591">
        <v>1</v>
      </c>
      <c r="C591">
        <v>117123.8464450992</v>
      </c>
      <c r="D591">
        <v>590</v>
      </c>
      <c r="E591">
        <v>405.1954345703125</v>
      </c>
      <c r="F591">
        <f t="shared" si="10"/>
        <v>404.30918666294644</v>
      </c>
      <c r="G591">
        <f>Table1[[#This Row],[Smoothing]]-F590</f>
        <v>-1.537641252790138</v>
      </c>
      <c r="H591" t="b">
        <f>IF(Table1[[#This Row],[Change]]&lt;0,TRUE,FALSE)</f>
        <v>1</v>
      </c>
      <c r="I591" t="b">
        <f>Table1[[#This Row],[Increasing_Grade]]=H590</f>
        <v>1</v>
      </c>
      <c r="J591" t="b">
        <v>0</v>
      </c>
      <c r="L591" s="2">
        <f>Table1[[#This Row],[Change]]/528</f>
        <v>-2.9121993424055643E-3</v>
      </c>
      <c r="M591">
        <v>-78.854119940000004</v>
      </c>
      <c r="N591">
        <v>35.958148039999998</v>
      </c>
    </row>
    <row r="592" spans="1:14" x14ac:dyDescent="0.2">
      <c r="A592">
        <v>513</v>
      </c>
      <c r="B592">
        <v>1</v>
      </c>
      <c r="C592">
        <v>117322.6984764151</v>
      </c>
      <c r="D592">
        <v>591</v>
      </c>
      <c r="E592">
        <v>403.99615478515619</v>
      </c>
      <c r="F592">
        <f t="shared" si="10"/>
        <v>402.78404017857144</v>
      </c>
      <c r="G592">
        <f>Table1[[#This Row],[Smoothing]]-F591</f>
        <v>-1.525146484375</v>
      </c>
      <c r="H592" t="b">
        <f>IF(Table1[[#This Row],[Change]]&lt;0,TRUE,FALSE)</f>
        <v>1</v>
      </c>
      <c r="I592" t="b">
        <f>Table1[[#This Row],[Increasing_Grade]]=H591</f>
        <v>1</v>
      </c>
      <c r="J592" t="b">
        <v>0</v>
      </c>
      <c r="L592" s="2">
        <f>Table1[[#This Row],[Change]]/528</f>
        <v>-2.888535008285985E-3</v>
      </c>
      <c r="M592">
        <v>-78.853527200000002</v>
      </c>
      <c r="N592">
        <v>35.956784020000001</v>
      </c>
    </row>
    <row r="593" spans="1:14" x14ac:dyDescent="0.2">
      <c r="A593">
        <v>514</v>
      </c>
      <c r="B593">
        <v>1</v>
      </c>
      <c r="C593">
        <v>117521.55050773099</v>
      </c>
      <c r="D593">
        <v>592</v>
      </c>
      <c r="E593">
        <v>402.292724609375</v>
      </c>
      <c r="F593">
        <f t="shared" si="10"/>
        <v>401.27311924525668</v>
      </c>
      <c r="G593">
        <f>Table1[[#This Row],[Smoothing]]-F592</f>
        <v>-1.5109209333147646</v>
      </c>
      <c r="H593" t="b">
        <f>IF(Table1[[#This Row],[Change]]&lt;0,TRUE,FALSE)</f>
        <v>1</v>
      </c>
      <c r="I593" t="b">
        <f>Table1[[#This Row],[Increasing_Grade]]=H592</f>
        <v>1</v>
      </c>
      <c r="J593" t="b">
        <v>0</v>
      </c>
      <c r="L593" s="2">
        <f>Table1[[#This Row],[Change]]/528</f>
        <v>-2.8615926767325086E-3</v>
      </c>
      <c r="M593">
        <v>-78.85293446</v>
      </c>
      <c r="N593">
        <v>35.955419980000002</v>
      </c>
    </row>
    <row r="594" spans="1:14" x14ac:dyDescent="0.2">
      <c r="A594">
        <v>515</v>
      </c>
      <c r="B594">
        <v>1</v>
      </c>
      <c r="C594">
        <v>117720.40253904719</v>
      </c>
      <c r="D594">
        <v>593</v>
      </c>
      <c r="E594">
        <v>395.63381958007812</v>
      </c>
      <c r="F594">
        <f t="shared" si="10"/>
        <v>399.66055297851562</v>
      </c>
      <c r="G594">
        <f>Table1[[#This Row],[Smoothing]]-F593</f>
        <v>-1.6125662667410552</v>
      </c>
      <c r="H594" t="b">
        <f>IF(Table1[[#This Row],[Change]]&lt;0,TRUE,FALSE)</f>
        <v>1</v>
      </c>
      <c r="I594" t="b">
        <f>Table1[[#This Row],[Increasing_Grade]]=H593</f>
        <v>1</v>
      </c>
      <c r="J594" t="b">
        <v>0</v>
      </c>
      <c r="L594" s="2">
        <f>Table1[[#This Row],[Change]]/528</f>
        <v>-3.0541027779186652E-3</v>
      </c>
      <c r="M594">
        <v>-78.852419729999994</v>
      </c>
      <c r="N594">
        <v>35.954038310000001</v>
      </c>
    </row>
    <row r="595" spans="1:14" x14ac:dyDescent="0.2">
      <c r="A595">
        <v>516</v>
      </c>
      <c r="B595">
        <v>1</v>
      </c>
      <c r="C595">
        <v>117919.2545703631</v>
      </c>
      <c r="D595">
        <v>594</v>
      </c>
      <c r="E595">
        <v>398.26409912109381</v>
      </c>
      <c r="F595">
        <f t="shared" si="10"/>
        <v>397.42854091099332</v>
      </c>
      <c r="G595">
        <f>Table1[[#This Row],[Smoothing]]-F594</f>
        <v>-2.2320120675223052</v>
      </c>
      <c r="H595" t="b">
        <f>IF(Table1[[#This Row],[Change]]&lt;0,TRUE,FALSE)</f>
        <v>1</v>
      </c>
      <c r="I595" t="b">
        <f>Table1[[#This Row],[Increasing_Grade]]=H594</f>
        <v>1</v>
      </c>
      <c r="J595" t="b">
        <v>0</v>
      </c>
      <c r="L595" s="2">
        <f>Table1[[#This Row],[Change]]/528</f>
        <v>-4.2272955824286087E-3</v>
      </c>
      <c r="M595">
        <v>-78.851658529999995</v>
      </c>
      <c r="N595">
        <v>35.952731540000002</v>
      </c>
    </row>
    <row r="596" spans="1:14" x14ac:dyDescent="0.2">
      <c r="A596">
        <v>517</v>
      </c>
      <c r="B596">
        <v>1</v>
      </c>
      <c r="C596">
        <v>118118.1066016789</v>
      </c>
      <c r="D596">
        <v>595</v>
      </c>
      <c r="E596">
        <v>397.83175659179688</v>
      </c>
      <c r="F596">
        <f t="shared" si="10"/>
        <v>394.52215140206471</v>
      </c>
      <c r="G596">
        <f>Table1[[#This Row],[Smoothing]]-F595</f>
        <v>-2.906389508928612</v>
      </c>
      <c r="H596" t="b">
        <f>IF(Table1[[#This Row],[Change]]&lt;0,TRUE,FALSE)</f>
        <v>1</v>
      </c>
      <c r="I596" t="b">
        <f>Table1[[#This Row],[Increasing_Grade]]=H595</f>
        <v>1</v>
      </c>
      <c r="J596" t="b">
        <v>0</v>
      </c>
      <c r="L596" s="2">
        <f>Table1[[#This Row],[Change]]/528</f>
        <v>-5.5045255850920682E-3</v>
      </c>
      <c r="M596">
        <v>-78.850616689999995</v>
      </c>
      <c r="N596">
        <v>35.951563350000001</v>
      </c>
    </row>
    <row r="597" spans="1:14" x14ac:dyDescent="0.2">
      <c r="A597">
        <v>518</v>
      </c>
      <c r="B597">
        <v>1</v>
      </c>
      <c r="C597">
        <v>118316.95863299569</v>
      </c>
      <c r="D597">
        <v>596</v>
      </c>
      <c r="E597">
        <v>394.40988159179688</v>
      </c>
      <c r="F597">
        <f t="shared" si="10"/>
        <v>391.54197910853793</v>
      </c>
      <c r="G597">
        <f>Table1[[#This Row],[Smoothing]]-F596</f>
        <v>-2.9801722935267776</v>
      </c>
      <c r="H597" t="b">
        <f>IF(Table1[[#This Row],[Change]]&lt;0,TRUE,FALSE)</f>
        <v>1</v>
      </c>
      <c r="I597" t="b">
        <f>Table1[[#This Row],[Increasing_Grade]]=H596</f>
        <v>1</v>
      </c>
      <c r="J597" t="b">
        <v>0</v>
      </c>
      <c r="L597" s="2">
        <f>Table1[[#This Row],[Change]]/528</f>
        <v>-5.6442657074370784E-3</v>
      </c>
      <c r="M597">
        <v>-78.849388399999995</v>
      </c>
      <c r="N597">
        <v>35.950513409999999</v>
      </c>
    </row>
    <row r="598" spans="1:14" x14ac:dyDescent="0.2">
      <c r="A598">
        <v>493</v>
      </c>
      <c r="B598">
        <v>1</v>
      </c>
      <c r="C598">
        <v>118515.8106643105</v>
      </c>
      <c r="D598">
        <v>597</v>
      </c>
      <c r="E598">
        <v>389.57135009765619</v>
      </c>
      <c r="F598">
        <f t="shared" si="10"/>
        <v>388.62285940987721</v>
      </c>
      <c r="G598">
        <f>Table1[[#This Row],[Smoothing]]-F597</f>
        <v>-2.9191196986607224</v>
      </c>
      <c r="H598" t="b">
        <f>IF(Table1[[#This Row],[Change]]&lt;0,TRUE,FALSE)</f>
        <v>1</v>
      </c>
      <c r="I598" t="b">
        <f>Table1[[#This Row],[Increasing_Grade]]=H597</f>
        <v>1</v>
      </c>
      <c r="J598" t="b">
        <v>0</v>
      </c>
      <c r="L598" s="2">
        <f>Table1[[#This Row],[Change]]/528</f>
        <v>-5.5286357929180347E-3</v>
      </c>
      <c r="M598">
        <v>-78.848357449999995</v>
      </c>
      <c r="N598">
        <v>35.949336809999998</v>
      </c>
    </row>
    <row r="599" spans="1:14" x14ac:dyDescent="0.2">
      <c r="A599">
        <v>494</v>
      </c>
      <c r="B599">
        <v>1</v>
      </c>
      <c r="C599">
        <v>118714.6626956269</v>
      </c>
      <c r="D599">
        <v>598</v>
      </c>
      <c r="E599">
        <v>383.65142822265619</v>
      </c>
      <c r="F599">
        <f t="shared" si="10"/>
        <v>384.86632428850447</v>
      </c>
      <c r="G599">
        <f>Table1[[#This Row],[Smoothing]]-F598</f>
        <v>-3.7565351213727354</v>
      </c>
      <c r="H599" t="b">
        <f>IF(Table1[[#This Row],[Change]]&lt;0,TRUE,FALSE)</f>
        <v>1</v>
      </c>
      <c r="I599" t="b">
        <f>Table1[[#This Row],[Increasing_Grade]]=H598</f>
        <v>1</v>
      </c>
      <c r="J599" t="b">
        <v>0</v>
      </c>
      <c r="L599" s="2">
        <f>Table1[[#This Row],[Change]]/528</f>
        <v>-7.1146498510847259E-3</v>
      </c>
      <c r="M599">
        <v>-78.847795110000007</v>
      </c>
      <c r="N599">
        <v>35.947971690000003</v>
      </c>
    </row>
    <row r="600" spans="1:14" x14ac:dyDescent="0.2">
      <c r="A600">
        <v>495</v>
      </c>
      <c r="B600">
        <v>1</v>
      </c>
      <c r="C600">
        <v>118913.51472694329</v>
      </c>
      <c r="D600">
        <v>599</v>
      </c>
      <c r="E600">
        <v>381.4315185546875</v>
      </c>
      <c r="F600">
        <f t="shared" si="10"/>
        <v>381.57939801897322</v>
      </c>
      <c r="G600">
        <f>Table1[[#This Row],[Smoothing]]-F599</f>
        <v>-3.28692626953125</v>
      </c>
      <c r="H600" t="b">
        <f>IF(Table1[[#This Row],[Change]]&lt;0,TRUE,FALSE)</f>
        <v>1</v>
      </c>
      <c r="I600" t="b">
        <f>Table1[[#This Row],[Increasing_Grade]]=H599</f>
        <v>1</v>
      </c>
      <c r="J600" t="b">
        <v>0</v>
      </c>
      <c r="L600" s="2">
        <f>Table1[[#This Row],[Change]]/528</f>
        <v>-6.225239146839489E-3</v>
      </c>
      <c r="M600">
        <v>-78.847632770000004</v>
      </c>
      <c r="N600">
        <v>35.946536350000002</v>
      </c>
    </row>
    <row r="601" spans="1:14" x14ac:dyDescent="0.2">
      <c r="A601">
        <v>496</v>
      </c>
      <c r="B601">
        <v>1</v>
      </c>
      <c r="C601">
        <v>119112.3667582584</v>
      </c>
      <c r="D601">
        <v>600</v>
      </c>
      <c r="E601">
        <v>375.19998168945312</v>
      </c>
      <c r="F601">
        <f t="shared" si="10"/>
        <v>379.50028773716519</v>
      </c>
      <c r="G601">
        <f>Table1[[#This Row],[Smoothing]]-F600</f>
        <v>-2.0791102818080276</v>
      </c>
      <c r="H601" t="b">
        <f>IF(Table1[[#This Row],[Change]]&lt;0,TRUE,FALSE)</f>
        <v>1</v>
      </c>
      <c r="I601" t="b">
        <f>Table1[[#This Row],[Increasing_Grade]]=H600</f>
        <v>1</v>
      </c>
      <c r="J601" t="b">
        <v>0</v>
      </c>
      <c r="L601" s="2">
        <f>Table1[[#This Row],[Change]]/528</f>
        <v>-3.9377088670606583E-3</v>
      </c>
      <c r="M601">
        <v>-78.848011220000004</v>
      </c>
      <c r="N601">
        <v>35.945127069999998</v>
      </c>
    </row>
    <row r="602" spans="1:14" x14ac:dyDescent="0.2">
      <c r="A602">
        <v>497</v>
      </c>
      <c r="B602">
        <v>1</v>
      </c>
      <c r="C602">
        <v>119311.2187895753</v>
      </c>
      <c r="D602">
        <v>601</v>
      </c>
      <c r="E602">
        <v>371.96835327148438</v>
      </c>
      <c r="F602">
        <f t="shared" si="10"/>
        <v>378.44922746930803</v>
      </c>
      <c r="G602">
        <f>Table1[[#This Row],[Smoothing]]-F601</f>
        <v>-1.0510602678571672</v>
      </c>
      <c r="H602" t="b">
        <f>IF(Table1[[#This Row],[Change]]&lt;0,TRUE,FALSE)</f>
        <v>1</v>
      </c>
      <c r="I602" t="b">
        <f>Table1[[#This Row],[Increasing_Grade]]=H601</f>
        <v>1</v>
      </c>
      <c r="J602" t="b">
        <v>0</v>
      </c>
      <c r="L602" s="2">
        <f>Table1[[#This Row],[Change]]/528</f>
        <v>-1.9906444466991804E-3</v>
      </c>
      <c r="M602">
        <v>-78.848598719999998</v>
      </c>
      <c r="N602">
        <v>35.943761520000002</v>
      </c>
    </row>
    <row r="603" spans="1:14" x14ac:dyDescent="0.2">
      <c r="A603">
        <v>498</v>
      </c>
      <c r="B603">
        <v>1</v>
      </c>
      <c r="C603">
        <v>119510.0708208907</v>
      </c>
      <c r="D603">
        <v>602</v>
      </c>
      <c r="E603">
        <v>374.82327270507812</v>
      </c>
      <c r="F603">
        <f t="shared" si="10"/>
        <v>377.79525320870533</v>
      </c>
      <c r="G603">
        <f>Table1[[#This Row],[Smoothing]]-F602</f>
        <v>-0.65397426060269481</v>
      </c>
      <c r="H603" t="b">
        <f>IF(Table1[[#This Row],[Change]]&lt;0,TRUE,FALSE)</f>
        <v>1</v>
      </c>
      <c r="I603" t="b">
        <f>Table1[[#This Row],[Increasing_Grade]]=H602</f>
        <v>1</v>
      </c>
      <c r="J603" t="b">
        <v>0</v>
      </c>
      <c r="L603" s="2">
        <f>Table1[[#This Row],[Change]]/528</f>
        <v>-1.2385876147778311E-3</v>
      </c>
      <c r="M603">
        <v>-78.849097009999994</v>
      </c>
      <c r="N603">
        <v>35.942373760000002</v>
      </c>
    </row>
    <row r="604" spans="1:14" x14ac:dyDescent="0.2">
      <c r="A604">
        <v>499</v>
      </c>
      <c r="B604">
        <v>1</v>
      </c>
      <c r="C604">
        <v>119708.92285220711</v>
      </c>
      <c r="D604">
        <v>603</v>
      </c>
      <c r="E604">
        <v>379.85610961914062</v>
      </c>
      <c r="F604">
        <f t="shared" si="10"/>
        <v>377.49112374441967</v>
      </c>
      <c r="G604">
        <f>Table1[[#This Row],[Smoothing]]-F603</f>
        <v>-0.30412946428566556</v>
      </c>
      <c r="H604" t="b">
        <f>IF(Table1[[#This Row],[Change]]&lt;0,TRUE,FALSE)</f>
        <v>1</v>
      </c>
      <c r="I604" t="b">
        <f>Table1[[#This Row],[Increasing_Grade]]=H603</f>
        <v>1</v>
      </c>
      <c r="J604" t="b">
        <v>0</v>
      </c>
      <c r="L604" s="2">
        <f>Table1[[#This Row],[Change]]/528</f>
        <v>-5.7600277326830599E-4</v>
      </c>
      <c r="M604">
        <v>-78.84928377</v>
      </c>
      <c r="N604">
        <v>35.940937630000001</v>
      </c>
    </row>
    <row r="605" spans="1:14" x14ac:dyDescent="0.2">
      <c r="A605">
        <v>500</v>
      </c>
      <c r="B605">
        <v>1</v>
      </c>
      <c r="C605">
        <v>119907.7748835228</v>
      </c>
      <c r="D605">
        <v>604</v>
      </c>
      <c r="E605">
        <v>382.21392822265619</v>
      </c>
      <c r="F605">
        <f t="shared" si="10"/>
        <v>378.10164969308033</v>
      </c>
      <c r="G605">
        <f>Table1[[#This Row],[Smoothing]]-F604</f>
        <v>0.61052594866066556</v>
      </c>
      <c r="H605" t="b">
        <f>IF(Table1[[#This Row],[Change]]&lt;0,TRUE,FALSE)</f>
        <v>0</v>
      </c>
      <c r="I605" t="b">
        <f>Table1[[#This Row],[Increasing_Grade]]=H604</f>
        <v>0</v>
      </c>
      <c r="J605">
        <v>378.10164969308033</v>
      </c>
      <c r="L605" s="2">
        <f>Table1[[#This Row],[Change]]/528</f>
        <v>1.1562991451906544E-3</v>
      </c>
      <c r="M605">
        <v>-78.849331980000002</v>
      </c>
      <c r="N605">
        <v>35.939492059999999</v>
      </c>
    </row>
    <row r="606" spans="1:14" x14ac:dyDescent="0.2">
      <c r="A606">
        <v>501</v>
      </c>
      <c r="B606">
        <v>1</v>
      </c>
      <c r="C606">
        <v>120106.62691483879</v>
      </c>
      <c r="D606">
        <v>605</v>
      </c>
      <c r="E606">
        <v>379.0736083984375</v>
      </c>
      <c r="F606">
        <f t="shared" si="10"/>
        <v>378.67526681082592</v>
      </c>
      <c r="G606">
        <f>Table1[[#This Row],[Smoothing]]-F605</f>
        <v>0.57361711774558444</v>
      </c>
      <c r="H606" t="b">
        <f>IF(Table1[[#This Row],[Change]]&lt;0,TRUE,FALSE)</f>
        <v>0</v>
      </c>
      <c r="I606" t="b">
        <f>Table1[[#This Row],[Increasing_Grade]]=H605</f>
        <v>1</v>
      </c>
      <c r="J606" t="b">
        <v>0</v>
      </c>
      <c r="L606" s="2">
        <f>Table1[[#This Row],[Change]]/528</f>
        <v>1.0863960563363341E-3</v>
      </c>
      <c r="M606">
        <v>-78.849390999999997</v>
      </c>
      <c r="N606">
        <v>35.938046980000003</v>
      </c>
    </row>
    <row r="607" spans="1:14" x14ac:dyDescent="0.2">
      <c r="A607">
        <v>502</v>
      </c>
      <c r="B607">
        <v>1</v>
      </c>
      <c r="C607">
        <v>120305.47894615481</v>
      </c>
      <c r="D607">
        <v>606</v>
      </c>
      <c r="E607">
        <v>379.3026123046875</v>
      </c>
      <c r="F607">
        <f t="shared" si="10"/>
        <v>378.36673845563615</v>
      </c>
      <c r="G607">
        <f>Table1[[#This Row],[Smoothing]]-F606</f>
        <v>-0.30852835518976462</v>
      </c>
      <c r="H607" t="b">
        <f>IF(Table1[[#This Row],[Change]]&lt;0,TRUE,FALSE)</f>
        <v>1</v>
      </c>
      <c r="I607" t="b">
        <f>Table1[[#This Row],[Increasing_Grade]]=H606</f>
        <v>0</v>
      </c>
      <c r="J607">
        <v>378.36673845563615</v>
      </c>
      <c r="L607" s="2">
        <f>Table1[[#This Row],[Change]]/528</f>
        <v>-5.8433400604122085E-4</v>
      </c>
      <c r="M607">
        <v>-78.84961706</v>
      </c>
      <c r="N607">
        <v>35.936615539999998</v>
      </c>
    </row>
    <row r="608" spans="1:14" x14ac:dyDescent="0.2">
      <c r="A608">
        <v>503</v>
      </c>
      <c r="B608">
        <v>1</v>
      </c>
      <c r="C608">
        <v>120504.3309774706</v>
      </c>
      <c r="D608">
        <v>607</v>
      </c>
      <c r="E608">
        <v>379.47366333007812</v>
      </c>
      <c r="F608">
        <f t="shared" si="10"/>
        <v>377.28569684709822</v>
      </c>
      <c r="G608">
        <f>Table1[[#This Row],[Smoothing]]-F607</f>
        <v>-1.0810416085379302</v>
      </c>
      <c r="H608" t="b">
        <f>IF(Table1[[#This Row],[Change]]&lt;0,TRUE,FALSE)</f>
        <v>1</v>
      </c>
      <c r="I608" t="b">
        <f>Table1[[#This Row],[Increasing_Grade]]=H607</f>
        <v>1</v>
      </c>
      <c r="J608" t="b">
        <v>0</v>
      </c>
      <c r="L608" s="2">
        <f>Table1[[#This Row],[Change]]/528</f>
        <v>-2.0474272888975952E-3</v>
      </c>
      <c r="M608">
        <v>-78.850130780000001</v>
      </c>
      <c r="N608">
        <v>35.935230650000001</v>
      </c>
    </row>
    <row r="609" spans="1:14" x14ac:dyDescent="0.2">
      <c r="A609">
        <v>504</v>
      </c>
      <c r="B609">
        <v>1</v>
      </c>
      <c r="C609">
        <v>120703.1830087866</v>
      </c>
      <c r="D609">
        <v>608</v>
      </c>
      <c r="E609">
        <v>375.98367309570312</v>
      </c>
      <c r="F609">
        <f t="shared" si="10"/>
        <v>375.91237095424106</v>
      </c>
      <c r="G609">
        <f>Table1[[#This Row],[Smoothing]]-F608</f>
        <v>-1.3733258928571672</v>
      </c>
      <c r="H609" t="b">
        <f>IF(Table1[[#This Row],[Change]]&lt;0,TRUE,FALSE)</f>
        <v>1</v>
      </c>
      <c r="I609" t="b">
        <f>Table1[[#This Row],[Increasing_Grade]]=H608</f>
        <v>1</v>
      </c>
      <c r="J609" t="b">
        <v>0</v>
      </c>
      <c r="L609" s="2">
        <f>Table1[[#This Row],[Change]]/528</f>
        <v>-2.6009960091991804E-3</v>
      </c>
      <c r="M609">
        <v>-78.850737780000003</v>
      </c>
      <c r="N609">
        <v>35.933870349999999</v>
      </c>
    </row>
    <row r="610" spans="1:14" x14ac:dyDescent="0.2">
      <c r="A610">
        <v>481</v>
      </c>
      <c r="B610">
        <v>1</v>
      </c>
      <c r="C610">
        <v>120902.0350401024</v>
      </c>
      <c r="D610">
        <v>609</v>
      </c>
      <c r="E610">
        <v>372.66357421875</v>
      </c>
      <c r="F610">
        <f t="shared" si="10"/>
        <v>374.736328125</v>
      </c>
      <c r="G610">
        <f>Table1[[#This Row],[Smoothing]]-F609</f>
        <v>-1.1760428292410552</v>
      </c>
      <c r="H610" t="b">
        <f>IF(Table1[[#This Row],[Change]]&lt;0,TRUE,FALSE)</f>
        <v>1</v>
      </c>
      <c r="I610" t="b">
        <f>Table1[[#This Row],[Increasing_Grade]]=H609</f>
        <v>1</v>
      </c>
      <c r="J610" t="b">
        <v>0</v>
      </c>
      <c r="L610" s="2">
        <f>Table1[[#This Row],[Change]]/528</f>
        <v>-2.2273538432595742E-3</v>
      </c>
      <c r="M610">
        <v>-78.851323120000004</v>
      </c>
      <c r="N610">
        <v>35.932503949999997</v>
      </c>
    </row>
    <row r="611" spans="1:14" x14ac:dyDescent="0.2">
      <c r="A611">
        <v>482</v>
      </c>
      <c r="B611">
        <v>1</v>
      </c>
      <c r="C611">
        <v>121100.8870714183</v>
      </c>
      <c r="D611">
        <v>610</v>
      </c>
      <c r="E611">
        <v>372.288818359375</v>
      </c>
      <c r="F611">
        <f t="shared" si="10"/>
        <v>373.21796962193082</v>
      </c>
      <c r="G611">
        <f>Table1[[#This Row],[Smoothing]]-F610</f>
        <v>-1.5183585030691802</v>
      </c>
      <c r="H611" t="b">
        <f>IF(Table1[[#This Row],[Change]]&lt;0,TRUE,FALSE)</f>
        <v>1</v>
      </c>
      <c r="I611" t="b">
        <f>Table1[[#This Row],[Increasing_Grade]]=H610</f>
        <v>1</v>
      </c>
      <c r="J611" t="b">
        <v>0</v>
      </c>
      <c r="L611" s="2">
        <f>Table1[[#This Row],[Change]]/528</f>
        <v>-2.8756789830855687E-3</v>
      </c>
      <c r="M611">
        <v>-78.851817060000002</v>
      </c>
      <c r="N611">
        <v>35.931114659999999</v>
      </c>
    </row>
    <row r="612" spans="1:14" x14ac:dyDescent="0.2">
      <c r="A612">
        <v>483</v>
      </c>
      <c r="B612">
        <v>1</v>
      </c>
      <c r="C612">
        <v>121299.7391027347</v>
      </c>
      <c r="D612">
        <v>611</v>
      </c>
      <c r="E612">
        <v>372.60064697265619</v>
      </c>
      <c r="F612">
        <f t="shared" si="10"/>
        <v>371.35897391183033</v>
      </c>
      <c r="G612">
        <f>Table1[[#This Row],[Smoothing]]-F611</f>
        <v>-1.858995710100487</v>
      </c>
      <c r="H612" t="b">
        <f>IF(Table1[[#This Row],[Change]]&lt;0,TRUE,FALSE)</f>
        <v>1</v>
      </c>
      <c r="I612" t="b">
        <f>Table1[[#This Row],[Increasing_Grade]]=H611</f>
        <v>1</v>
      </c>
      <c r="J612" t="b">
        <v>0</v>
      </c>
      <c r="L612" s="2">
        <f>Table1[[#This Row],[Change]]/528</f>
        <v>-3.5208252085236497E-3</v>
      </c>
      <c r="M612">
        <v>-78.852205339999998</v>
      </c>
      <c r="N612">
        <v>35.929704600000001</v>
      </c>
    </row>
    <row r="613" spans="1:14" x14ac:dyDescent="0.2">
      <c r="A613">
        <v>484</v>
      </c>
      <c r="B613">
        <v>1</v>
      </c>
      <c r="C613">
        <v>121498.59113405029</v>
      </c>
      <c r="D613">
        <v>612</v>
      </c>
      <c r="E613">
        <v>370.84130859375</v>
      </c>
      <c r="F613">
        <f t="shared" si="10"/>
        <v>370.21616036551342</v>
      </c>
      <c r="G613">
        <f>Table1[[#This Row],[Smoothing]]-F612</f>
        <v>-1.1428135463169156</v>
      </c>
      <c r="H613" t="b">
        <f>IF(Table1[[#This Row],[Change]]&lt;0,TRUE,FALSE)</f>
        <v>1</v>
      </c>
      <c r="I613" t="b">
        <f>Table1[[#This Row],[Increasing_Grade]]=H612</f>
        <v>1</v>
      </c>
      <c r="J613" t="b">
        <v>0</v>
      </c>
      <c r="L613" s="2">
        <f>Table1[[#This Row],[Change]]/528</f>
        <v>-2.1644195952971886E-3</v>
      </c>
      <c r="M613">
        <v>-78.852369260000003</v>
      </c>
      <c r="N613">
        <v>35.928265590000002</v>
      </c>
    </row>
    <row r="614" spans="1:14" x14ac:dyDescent="0.2">
      <c r="A614">
        <v>485</v>
      </c>
      <c r="B614">
        <v>1</v>
      </c>
      <c r="C614">
        <v>121697.4431653666</v>
      </c>
      <c r="D614">
        <v>613</v>
      </c>
      <c r="E614">
        <v>368.67410278320312</v>
      </c>
      <c r="F614">
        <f t="shared" si="10"/>
        <v>369.82074846540178</v>
      </c>
      <c r="G614">
        <f>Table1[[#This Row],[Smoothing]]-F613</f>
        <v>-0.39541190011163962</v>
      </c>
      <c r="H614" t="b">
        <f>IF(Table1[[#This Row],[Change]]&lt;0,TRUE,FALSE)</f>
        <v>1</v>
      </c>
      <c r="I614" t="b">
        <f>Table1[[#This Row],[Increasing_Grade]]=H613</f>
        <v>1</v>
      </c>
      <c r="J614" t="b">
        <v>0</v>
      </c>
      <c r="L614" s="2">
        <f>Table1[[#This Row],[Change]]/528</f>
        <v>-7.4888617445386296E-4</v>
      </c>
      <c r="M614">
        <v>-78.852398149999999</v>
      </c>
      <c r="N614">
        <v>35.926819340000002</v>
      </c>
    </row>
    <row r="615" spans="1:14" x14ac:dyDescent="0.2">
      <c r="A615">
        <v>486</v>
      </c>
      <c r="B615">
        <v>1</v>
      </c>
      <c r="C615">
        <v>121896.2951966821</v>
      </c>
      <c r="D615">
        <v>614</v>
      </c>
      <c r="E615">
        <v>366.460693359375</v>
      </c>
      <c r="F615">
        <f t="shared" si="10"/>
        <v>370.06735665457592</v>
      </c>
      <c r="G615">
        <f>Table1[[#This Row],[Smoothing]]-F614</f>
        <v>0.24660818917413962</v>
      </c>
      <c r="H615" t="b">
        <f>IF(Table1[[#This Row],[Change]]&lt;0,TRUE,FALSE)</f>
        <v>0</v>
      </c>
      <c r="I615" t="b">
        <f>Table1[[#This Row],[Increasing_Grade]]=H614</f>
        <v>0</v>
      </c>
      <c r="J615">
        <v>370.06735665457592</v>
      </c>
      <c r="L615" s="2">
        <f>Table1[[#This Row],[Change]]/528</f>
        <v>4.6706096434496141E-4</v>
      </c>
      <c r="M615">
        <v>-78.852422360000006</v>
      </c>
      <c r="N615">
        <v>35.925372950000003</v>
      </c>
    </row>
    <row r="616" spans="1:14" x14ac:dyDescent="0.2">
      <c r="A616">
        <v>487</v>
      </c>
      <c r="B616">
        <v>1</v>
      </c>
      <c r="C616">
        <v>122095.14722799791</v>
      </c>
      <c r="D616">
        <v>615</v>
      </c>
      <c r="E616">
        <v>367.98397827148438</v>
      </c>
      <c r="F616">
        <f t="shared" si="10"/>
        <v>370.94562639508928</v>
      </c>
      <c r="G616">
        <f>Table1[[#This Row],[Smoothing]]-F615</f>
        <v>0.87826974051336038</v>
      </c>
      <c r="H616" t="b">
        <f>IF(Table1[[#This Row],[Change]]&lt;0,TRUE,FALSE)</f>
        <v>0</v>
      </c>
      <c r="I616" t="b">
        <f>Table1[[#This Row],[Increasing_Grade]]=H615</f>
        <v>1</v>
      </c>
      <c r="J616" t="b">
        <v>0</v>
      </c>
      <c r="L616" s="2">
        <f>Table1[[#This Row],[Change]]/528</f>
        <v>1.6633896600631824E-3</v>
      </c>
      <c r="M616">
        <v>-78.85242006</v>
      </c>
      <c r="N616">
        <v>35.923926430000002</v>
      </c>
    </row>
    <row r="617" spans="1:14" x14ac:dyDescent="0.2">
      <c r="A617">
        <v>488</v>
      </c>
      <c r="B617">
        <v>1</v>
      </c>
      <c r="C617">
        <v>122293.9992593137</v>
      </c>
      <c r="D617">
        <v>616</v>
      </c>
      <c r="E617">
        <v>369.89569091796881</v>
      </c>
      <c r="F617">
        <f t="shared" si="10"/>
        <v>371.98284912109375</v>
      </c>
      <c r="G617">
        <f>Table1[[#This Row],[Smoothing]]-F616</f>
        <v>1.0372227260044724</v>
      </c>
      <c r="H617" t="b">
        <f>IF(Table1[[#This Row],[Change]]&lt;0,TRUE,FALSE)</f>
        <v>0</v>
      </c>
      <c r="I617" t="b">
        <f>Table1[[#This Row],[Increasing_Grade]]=H616</f>
        <v>1</v>
      </c>
      <c r="J617" t="b">
        <v>0</v>
      </c>
      <c r="L617" s="2">
        <f>Table1[[#This Row],[Change]]/528</f>
        <v>1.9644369810690766E-3</v>
      </c>
      <c r="M617">
        <v>-78.852427109999994</v>
      </c>
      <c r="N617">
        <v>35.922479899999999</v>
      </c>
    </row>
    <row r="618" spans="1:14" x14ac:dyDescent="0.2">
      <c r="A618">
        <v>489</v>
      </c>
      <c r="B618">
        <v>1</v>
      </c>
      <c r="C618">
        <v>122492.85129063029</v>
      </c>
      <c r="D618">
        <v>617</v>
      </c>
      <c r="E618">
        <v>374.01507568359381</v>
      </c>
      <c r="F618">
        <f t="shared" si="10"/>
        <v>372.80002267020092</v>
      </c>
      <c r="G618">
        <f>Table1[[#This Row],[Smoothing]]-F617</f>
        <v>0.81717354910716722</v>
      </c>
      <c r="H618" t="b">
        <f>IF(Table1[[#This Row],[Change]]&lt;0,TRUE,FALSE)</f>
        <v>0</v>
      </c>
      <c r="I618" t="b">
        <f>Table1[[#This Row],[Increasing_Grade]]=H617</f>
        <v>1</v>
      </c>
      <c r="J618" t="b">
        <v>0</v>
      </c>
      <c r="L618" s="2">
        <f>Table1[[#This Row],[Change]]/528</f>
        <v>1.5476771763393319E-3</v>
      </c>
      <c r="M618">
        <v>-78.852446939999993</v>
      </c>
      <c r="N618">
        <v>35.921033399999999</v>
      </c>
    </row>
    <row r="619" spans="1:14" x14ac:dyDescent="0.2">
      <c r="A619">
        <v>490</v>
      </c>
      <c r="B619">
        <v>1</v>
      </c>
      <c r="C619">
        <v>122691.7033219455</v>
      </c>
      <c r="D619">
        <v>618</v>
      </c>
      <c r="E619">
        <v>378.74853515625</v>
      </c>
      <c r="F619">
        <f t="shared" si="10"/>
        <v>373.45496477399553</v>
      </c>
      <c r="G619">
        <f>Table1[[#This Row],[Smoothing]]-F618</f>
        <v>0.65494210379461038</v>
      </c>
      <c r="H619" t="b">
        <f>IF(Table1[[#This Row],[Change]]&lt;0,TRUE,FALSE)</f>
        <v>0</v>
      </c>
      <c r="I619" t="b">
        <f>Table1[[#This Row],[Increasing_Grade]]=H618</f>
        <v>1</v>
      </c>
      <c r="J619" t="b">
        <v>0</v>
      </c>
      <c r="L619" s="2">
        <f>Table1[[#This Row],[Change]]/528</f>
        <v>1.2404206511261559E-3</v>
      </c>
      <c r="M619">
        <v>-78.852478750000003</v>
      </c>
      <c r="N619">
        <v>35.919587030000002</v>
      </c>
    </row>
    <row r="620" spans="1:14" x14ac:dyDescent="0.2">
      <c r="A620">
        <v>491</v>
      </c>
      <c r="B620">
        <v>1</v>
      </c>
      <c r="C620">
        <v>122890.55535326181</v>
      </c>
      <c r="D620">
        <v>619</v>
      </c>
      <c r="E620">
        <v>378.10186767578119</v>
      </c>
      <c r="F620">
        <f t="shared" si="10"/>
        <v>373.43014090401783</v>
      </c>
      <c r="G620">
        <f>Table1[[#This Row],[Smoothing]]-F619</f>
        <v>-2.4823869977694812E-2</v>
      </c>
      <c r="H620" t="b">
        <f>IF(Table1[[#This Row],[Change]]&lt;0,TRUE,FALSE)</f>
        <v>1</v>
      </c>
      <c r="I620" t="b">
        <f>Table1[[#This Row],[Increasing_Grade]]=H619</f>
        <v>0</v>
      </c>
      <c r="J620">
        <v>373.43014090401783</v>
      </c>
      <c r="L620" s="2">
        <f>Table1[[#This Row],[Change]]/528</f>
        <v>-4.7014905260785632E-5</v>
      </c>
      <c r="M620">
        <v>-78.852520409999997</v>
      </c>
      <c r="N620">
        <v>35.91814085</v>
      </c>
    </row>
    <row r="621" spans="1:14" x14ac:dyDescent="0.2">
      <c r="A621">
        <v>492</v>
      </c>
      <c r="B621">
        <v>1</v>
      </c>
      <c r="C621">
        <v>123089.4073845778</v>
      </c>
      <c r="D621">
        <v>620</v>
      </c>
      <c r="E621">
        <v>374.39431762695312</v>
      </c>
      <c r="F621">
        <f t="shared" si="10"/>
        <v>372.57177734375</v>
      </c>
      <c r="G621">
        <f>Table1[[#This Row],[Smoothing]]-F620</f>
        <v>-0.85836356026783278</v>
      </c>
      <c r="H621" t="b">
        <f>IF(Table1[[#This Row],[Change]]&lt;0,TRUE,FALSE)</f>
        <v>1</v>
      </c>
      <c r="I621" t="b">
        <f>Table1[[#This Row],[Increasing_Grade]]=H620</f>
        <v>1</v>
      </c>
      <c r="J621" t="b">
        <v>0</v>
      </c>
      <c r="L621" s="2">
        <f>Table1[[#This Row],[Change]]/528</f>
        <v>-1.6256885611133196E-3</v>
      </c>
      <c r="M621">
        <v>-78.852544839999993</v>
      </c>
      <c r="N621">
        <v>35.916694319999998</v>
      </c>
    </row>
    <row r="622" spans="1:14" x14ac:dyDescent="0.2">
      <c r="A622">
        <v>468</v>
      </c>
      <c r="B622">
        <v>1</v>
      </c>
      <c r="C622">
        <v>123288.2594158943</v>
      </c>
      <c r="D622">
        <v>621</v>
      </c>
      <c r="E622">
        <v>371.0452880859375</v>
      </c>
      <c r="F622">
        <f t="shared" si="10"/>
        <v>370.6763698032924</v>
      </c>
      <c r="G622">
        <f>Table1[[#This Row],[Smoothing]]-F621</f>
        <v>-1.8954075404575974</v>
      </c>
      <c r="H622" t="b">
        <f>IF(Table1[[#This Row],[Change]]&lt;0,TRUE,FALSE)</f>
        <v>1</v>
      </c>
      <c r="I622" t="b">
        <f>Table1[[#This Row],[Increasing_Grade]]=H621</f>
        <v>1</v>
      </c>
      <c r="J622" t="b">
        <v>0</v>
      </c>
      <c r="L622" s="2">
        <f>Table1[[#This Row],[Change]]/528</f>
        <v>-3.5897870084424192E-3</v>
      </c>
      <c r="M622">
        <v>-78.852577539999999</v>
      </c>
      <c r="N622">
        <v>35.915247899999997</v>
      </c>
    </row>
    <row r="623" spans="1:14" x14ac:dyDescent="0.2">
      <c r="A623">
        <v>469</v>
      </c>
      <c r="B623">
        <v>1</v>
      </c>
      <c r="C623">
        <v>123487.11144720951</v>
      </c>
      <c r="D623">
        <v>622</v>
      </c>
      <c r="E623">
        <v>367.81021118164062</v>
      </c>
      <c r="F623">
        <f t="shared" si="10"/>
        <v>368.0841282435826</v>
      </c>
      <c r="G623">
        <f>Table1[[#This Row],[Smoothing]]-F622</f>
        <v>-2.5922415597098052</v>
      </c>
      <c r="H623" t="b">
        <f>IF(Table1[[#This Row],[Change]]&lt;0,TRUE,FALSE)</f>
        <v>1</v>
      </c>
      <c r="I623" t="b">
        <f>Table1[[#This Row],[Increasing_Grade]]=H622</f>
        <v>1</v>
      </c>
      <c r="J623" t="b">
        <v>0</v>
      </c>
      <c r="L623" s="2">
        <f>Table1[[#This Row],[Change]]/528</f>
        <v>-4.9095484085412977E-3</v>
      </c>
      <c r="M623">
        <v>-78.852593310000003</v>
      </c>
      <c r="N623">
        <v>35.913801229999997</v>
      </c>
    </row>
    <row r="624" spans="1:14" x14ac:dyDescent="0.2">
      <c r="A624">
        <v>470</v>
      </c>
      <c r="B624">
        <v>1</v>
      </c>
      <c r="C624">
        <v>123685.9634785259</v>
      </c>
      <c r="D624">
        <v>623</v>
      </c>
      <c r="E624">
        <v>363.88714599609381</v>
      </c>
      <c r="F624">
        <f t="shared" si="10"/>
        <v>365.36744035993303</v>
      </c>
      <c r="G624">
        <f>Table1[[#This Row],[Smoothing]]-F623</f>
        <v>-2.7166878836495698</v>
      </c>
      <c r="H624" t="b">
        <f>IF(Table1[[#This Row],[Change]]&lt;0,TRUE,FALSE)</f>
        <v>1</v>
      </c>
      <c r="I624" t="b">
        <f>Table1[[#This Row],[Increasing_Grade]]=H623</f>
        <v>1</v>
      </c>
      <c r="J624" t="b">
        <v>0</v>
      </c>
      <c r="L624" s="2">
        <f>Table1[[#This Row],[Change]]/528</f>
        <v>-5.1452422038817608E-3</v>
      </c>
      <c r="M624">
        <v>-78.852611280000005</v>
      </c>
      <c r="N624">
        <v>35.912354550000003</v>
      </c>
    </row>
    <row r="625" spans="1:14" x14ac:dyDescent="0.2">
      <c r="A625">
        <v>471</v>
      </c>
      <c r="B625">
        <v>1</v>
      </c>
      <c r="C625">
        <v>123884.8155098417</v>
      </c>
      <c r="D625">
        <v>624</v>
      </c>
      <c r="E625">
        <v>360.74722290039062</v>
      </c>
      <c r="F625">
        <f t="shared" si="10"/>
        <v>363.19105747767856</v>
      </c>
      <c r="G625">
        <f>Table1[[#This Row],[Smoothing]]-F624</f>
        <v>-2.1763828822544724</v>
      </c>
      <c r="H625" t="b">
        <f>IF(Table1[[#This Row],[Change]]&lt;0,TRUE,FALSE)</f>
        <v>1</v>
      </c>
      <c r="I625" t="b">
        <f>Table1[[#This Row],[Increasing_Grade]]=H624</f>
        <v>1</v>
      </c>
      <c r="J625" t="b">
        <v>0</v>
      </c>
      <c r="L625" s="2">
        <f>Table1[[#This Row],[Change]]/528</f>
        <v>-4.1219372769971067E-3</v>
      </c>
      <c r="M625">
        <v>-78.852635609999993</v>
      </c>
      <c r="N625">
        <v>35.910907909999999</v>
      </c>
    </row>
    <row r="626" spans="1:14" x14ac:dyDescent="0.2">
      <c r="A626">
        <v>472</v>
      </c>
      <c r="B626">
        <v>1</v>
      </c>
      <c r="C626">
        <v>124083.66754115721</v>
      </c>
      <c r="D626">
        <v>625</v>
      </c>
      <c r="E626">
        <v>360.60284423828119</v>
      </c>
      <c r="F626">
        <f t="shared" si="10"/>
        <v>361.45201764787947</v>
      </c>
      <c r="G626">
        <f>Table1[[#This Row],[Smoothing]]-F625</f>
        <v>-1.7390398297990828</v>
      </c>
      <c r="H626" t="b">
        <f>IF(Table1[[#This Row],[Change]]&lt;0,TRUE,FALSE)</f>
        <v>1</v>
      </c>
      <c r="I626" t="b">
        <f>Table1[[#This Row],[Increasing_Grade]]=H625</f>
        <v>1</v>
      </c>
      <c r="J626" t="b">
        <v>0</v>
      </c>
      <c r="L626" s="2">
        <f>Table1[[#This Row],[Change]]/528</f>
        <v>-3.2936360412861416E-3</v>
      </c>
      <c r="M626">
        <v>-78.852668840000007</v>
      </c>
      <c r="N626">
        <v>35.909461370000002</v>
      </c>
    </row>
    <row r="627" spans="1:14" x14ac:dyDescent="0.2">
      <c r="A627">
        <v>473</v>
      </c>
      <c r="B627">
        <v>1</v>
      </c>
      <c r="C627">
        <v>124282.5195724737</v>
      </c>
      <c r="D627">
        <v>626</v>
      </c>
      <c r="E627">
        <v>359.08505249023438</v>
      </c>
      <c r="F627">
        <f t="shared" si="10"/>
        <v>359.78590611049106</v>
      </c>
      <c r="G627">
        <f>Table1[[#This Row],[Smoothing]]-F626</f>
        <v>-1.6661115373884172</v>
      </c>
      <c r="H627" t="b">
        <f>IF(Table1[[#This Row],[Change]]&lt;0,TRUE,FALSE)</f>
        <v>1</v>
      </c>
      <c r="I627" t="b">
        <f>Table1[[#This Row],[Increasing_Grade]]=H626</f>
        <v>1</v>
      </c>
      <c r="J627" t="b">
        <v>0</v>
      </c>
      <c r="L627" s="2">
        <f>Table1[[#This Row],[Change]]/528</f>
        <v>-3.1555142753568509E-3</v>
      </c>
      <c r="M627">
        <v>-78.852688959999995</v>
      </c>
      <c r="N627">
        <v>35.908014629999997</v>
      </c>
    </row>
    <row r="628" spans="1:14" x14ac:dyDescent="0.2">
      <c r="A628">
        <v>474</v>
      </c>
      <c r="B628">
        <v>1</v>
      </c>
      <c r="C628">
        <v>124481.37160378951</v>
      </c>
      <c r="D628">
        <v>627</v>
      </c>
      <c r="E628">
        <v>359.15963745117188</v>
      </c>
      <c r="F628">
        <f t="shared" si="10"/>
        <v>358.77800641741072</v>
      </c>
      <c r="G628">
        <f>Table1[[#This Row],[Smoothing]]-F627</f>
        <v>-1.0078996930803328</v>
      </c>
      <c r="H628" t="b">
        <f>IF(Table1[[#This Row],[Change]]&lt;0,TRUE,FALSE)</f>
        <v>1</v>
      </c>
      <c r="I628" t="b">
        <f>Table1[[#This Row],[Increasing_Grade]]=H627</f>
        <v>1</v>
      </c>
      <c r="J628" t="b">
        <v>0</v>
      </c>
      <c r="L628" s="2">
        <f>Table1[[#This Row],[Change]]/528</f>
        <v>-1.9089009338642666E-3</v>
      </c>
      <c r="M628">
        <v>-78.852720750000003</v>
      </c>
      <c r="N628">
        <v>35.906568030000003</v>
      </c>
    </row>
    <row r="629" spans="1:14" x14ac:dyDescent="0.2">
      <c r="A629">
        <v>475</v>
      </c>
      <c r="B629">
        <v>1</v>
      </c>
      <c r="C629">
        <v>124680.2236351054</v>
      </c>
      <c r="D629">
        <v>628</v>
      </c>
      <c r="E629">
        <v>358.87200927734381</v>
      </c>
      <c r="F629">
        <f t="shared" si="10"/>
        <v>358.26959664481029</v>
      </c>
      <c r="G629">
        <f>Table1[[#This Row],[Smoothing]]-F628</f>
        <v>-0.50840977260043019</v>
      </c>
      <c r="H629" t="b">
        <f>IF(Table1[[#This Row],[Change]]&lt;0,TRUE,FALSE)</f>
        <v>1</v>
      </c>
      <c r="I629" t="b">
        <f>Table1[[#This Row],[Increasing_Grade]]=H628</f>
        <v>1</v>
      </c>
      <c r="J629" t="b">
        <v>0</v>
      </c>
      <c r="L629" s="2">
        <f>Table1[[#This Row],[Change]]/528</f>
        <v>-9.6289729659172383E-4</v>
      </c>
      <c r="M629">
        <v>-78.852755000000002</v>
      </c>
      <c r="N629">
        <v>35.905121530000002</v>
      </c>
    </row>
    <row r="630" spans="1:14" x14ac:dyDescent="0.2">
      <c r="A630">
        <v>476</v>
      </c>
      <c r="B630">
        <v>1</v>
      </c>
      <c r="C630">
        <v>124879.07566642119</v>
      </c>
      <c r="D630">
        <v>629</v>
      </c>
      <c r="E630">
        <v>356.14743041992188</v>
      </c>
      <c r="F630">
        <f t="shared" si="10"/>
        <v>357.90832083565846</v>
      </c>
      <c r="G630">
        <f>Table1[[#This Row],[Smoothing]]-F629</f>
        <v>-0.36127580915183444</v>
      </c>
      <c r="H630" t="b">
        <f>IF(Table1[[#This Row],[Change]]&lt;0,TRUE,FALSE)</f>
        <v>1</v>
      </c>
      <c r="I630" t="b">
        <f>Table1[[#This Row],[Increasing_Grade]]=H629</f>
        <v>1</v>
      </c>
      <c r="J630" t="b">
        <v>0</v>
      </c>
      <c r="L630" s="2">
        <f>Table1[[#This Row],[Change]]/528</f>
        <v>-6.8423448702998951E-4</v>
      </c>
      <c r="M630">
        <v>-78.852755430000002</v>
      </c>
      <c r="N630">
        <v>35.903674619999997</v>
      </c>
    </row>
    <row r="631" spans="1:14" x14ac:dyDescent="0.2">
      <c r="A631">
        <v>477</v>
      </c>
      <c r="B631">
        <v>1</v>
      </c>
      <c r="C631">
        <v>125077.9276977376</v>
      </c>
      <c r="D631">
        <v>630</v>
      </c>
      <c r="E631">
        <v>356.83184814453119</v>
      </c>
      <c r="F631">
        <f t="shared" si="10"/>
        <v>358.25104195731029</v>
      </c>
      <c r="G631">
        <f>Table1[[#This Row],[Smoothing]]-F630</f>
        <v>0.34272112165183444</v>
      </c>
      <c r="H631" t="b">
        <f>IF(Table1[[#This Row],[Change]]&lt;0,TRUE,FALSE)</f>
        <v>0</v>
      </c>
      <c r="I631" t="b">
        <f>Table1[[#This Row],[Increasing_Grade]]=H630</f>
        <v>0</v>
      </c>
      <c r="J631">
        <v>358.25104195731029</v>
      </c>
      <c r="L631" s="2">
        <f>Table1[[#This Row],[Change]]/528</f>
        <v>6.4909303343150464E-4</v>
      </c>
      <c r="M631">
        <v>-78.852659119999998</v>
      </c>
      <c r="N631">
        <v>35.902230430000003</v>
      </c>
    </row>
    <row r="632" spans="1:14" x14ac:dyDescent="0.2">
      <c r="A632">
        <v>478</v>
      </c>
      <c r="B632">
        <v>1</v>
      </c>
      <c r="C632">
        <v>125276.7797290529</v>
      </c>
      <c r="D632">
        <v>631</v>
      </c>
      <c r="E632">
        <v>357.1883544921875</v>
      </c>
      <c r="F632">
        <f t="shared" si="10"/>
        <v>359.40117100306918</v>
      </c>
      <c r="G632">
        <f>Table1[[#This Row],[Smoothing]]-F631</f>
        <v>1.150129045758888</v>
      </c>
      <c r="H632" t="b">
        <f>IF(Table1[[#This Row],[Change]]&lt;0,TRUE,FALSE)</f>
        <v>0</v>
      </c>
      <c r="I632" t="b">
        <f>Table1[[#This Row],[Increasing_Grade]]=H631</f>
        <v>1</v>
      </c>
      <c r="J632" t="b">
        <v>0</v>
      </c>
      <c r="L632" s="2">
        <f>Table1[[#This Row],[Change]]/528</f>
        <v>2.1782747078766818E-3</v>
      </c>
      <c r="M632">
        <v>-78.852248099999997</v>
      </c>
      <c r="N632">
        <v>35.90082554</v>
      </c>
    </row>
    <row r="633" spans="1:14" x14ac:dyDescent="0.2">
      <c r="A633">
        <v>479</v>
      </c>
      <c r="B633">
        <v>1</v>
      </c>
      <c r="C633">
        <v>125475.63176036879</v>
      </c>
      <c r="D633">
        <v>632</v>
      </c>
      <c r="E633">
        <v>358.07391357421881</v>
      </c>
      <c r="F633">
        <f t="shared" si="10"/>
        <v>361.0774143763951</v>
      </c>
      <c r="G633">
        <f>Table1[[#This Row],[Smoothing]]-F632</f>
        <v>1.6762433733259172</v>
      </c>
      <c r="H633" t="b">
        <f>IF(Table1[[#This Row],[Change]]&lt;0,TRUE,FALSE)</f>
        <v>0</v>
      </c>
      <c r="I633" t="b">
        <f>Table1[[#This Row],[Increasing_Grade]]=H632</f>
        <v>1</v>
      </c>
      <c r="J633" t="b">
        <v>0</v>
      </c>
      <c r="L633" s="2">
        <f>Table1[[#This Row],[Change]]/528</f>
        <v>3.1747033585718129E-3</v>
      </c>
      <c r="M633">
        <v>-78.851659699999999</v>
      </c>
      <c r="N633">
        <v>35.899459489999998</v>
      </c>
    </row>
    <row r="634" spans="1:14" x14ac:dyDescent="0.2">
      <c r="A634">
        <v>480</v>
      </c>
      <c r="B634">
        <v>1</v>
      </c>
      <c r="C634">
        <v>125674.48379168499</v>
      </c>
      <c r="D634">
        <v>633</v>
      </c>
      <c r="E634">
        <v>361.48410034179688</v>
      </c>
      <c r="F634">
        <f t="shared" si="10"/>
        <v>364.14202444893971</v>
      </c>
      <c r="G634">
        <f>Table1[[#This Row],[Smoothing]]-F633</f>
        <v>3.0646100725446104</v>
      </c>
      <c r="H634" t="b">
        <f>IF(Table1[[#This Row],[Change]]&lt;0,TRUE,FALSE)</f>
        <v>0</v>
      </c>
      <c r="I634" t="b">
        <f>Table1[[#This Row],[Increasing_Grade]]=H633</f>
        <v>1</v>
      </c>
      <c r="J634" t="b">
        <v>0</v>
      </c>
      <c r="L634" s="2">
        <f>Table1[[#This Row],[Change]]/528</f>
        <v>5.8041857434557014E-3</v>
      </c>
      <c r="M634">
        <v>-78.851067430000001</v>
      </c>
      <c r="N634">
        <v>35.898094409999999</v>
      </c>
    </row>
    <row r="635" spans="1:14" x14ac:dyDescent="0.2">
      <c r="A635">
        <v>456</v>
      </c>
      <c r="B635">
        <v>1</v>
      </c>
      <c r="C635">
        <v>125873.3358230013</v>
      </c>
      <c r="D635">
        <v>634</v>
      </c>
      <c r="E635">
        <v>367.21054077148438</v>
      </c>
      <c r="F635">
        <f t="shared" si="10"/>
        <v>367.72279139927457</v>
      </c>
      <c r="G635">
        <f>Table1[[#This Row],[Smoothing]]-F634</f>
        <v>3.580766950334862</v>
      </c>
      <c r="H635" t="b">
        <f>IF(Table1[[#This Row],[Change]]&lt;0,TRUE,FALSE)</f>
        <v>0</v>
      </c>
      <c r="I635" t="b">
        <f>Table1[[#This Row],[Increasing_Grade]]=H634</f>
        <v>1</v>
      </c>
      <c r="J635" t="b">
        <v>0</v>
      </c>
      <c r="L635" s="2">
        <f>Table1[[#This Row],[Change]]/528</f>
        <v>6.7817555877554203E-3</v>
      </c>
      <c r="M635">
        <v>-78.850476850000007</v>
      </c>
      <c r="N635">
        <v>35.89672882</v>
      </c>
    </row>
    <row r="636" spans="1:14" x14ac:dyDescent="0.2">
      <c r="A636">
        <v>457</v>
      </c>
      <c r="B636">
        <v>1</v>
      </c>
      <c r="C636">
        <v>126072.18785431729</v>
      </c>
      <c r="D636">
        <v>635</v>
      </c>
      <c r="E636">
        <v>370.605712890625</v>
      </c>
      <c r="F636">
        <f t="shared" si="10"/>
        <v>371.90092686244418</v>
      </c>
      <c r="G636">
        <f>Table1[[#This Row],[Smoothing]]-F635</f>
        <v>4.1781354631696104</v>
      </c>
      <c r="H636" t="b">
        <f>IF(Table1[[#This Row],[Change]]&lt;0,TRUE,FALSE)</f>
        <v>0</v>
      </c>
      <c r="I636" t="b">
        <f>Table1[[#This Row],[Increasing_Grade]]=H635</f>
        <v>1</v>
      </c>
      <c r="J636" t="b">
        <v>0</v>
      </c>
      <c r="L636" s="2">
        <f>Table1[[#This Row],[Change]]/528</f>
        <v>7.9131353469121413E-3</v>
      </c>
      <c r="M636">
        <v>-78.849946540000005</v>
      </c>
      <c r="N636">
        <v>35.895347229999999</v>
      </c>
    </row>
    <row r="637" spans="1:14" x14ac:dyDescent="0.2">
      <c r="A637">
        <v>458</v>
      </c>
      <c r="B637">
        <v>1</v>
      </c>
      <c r="C637">
        <v>126271.0398856329</v>
      </c>
      <c r="D637">
        <v>636</v>
      </c>
      <c r="E637">
        <v>377.59970092773438</v>
      </c>
      <c r="F637">
        <f t="shared" si="10"/>
        <v>376.82247488839283</v>
      </c>
      <c r="G637">
        <f>Table1[[#This Row],[Smoothing]]-F636</f>
        <v>4.9215480259486526</v>
      </c>
      <c r="H637" t="b">
        <f>IF(Table1[[#This Row],[Change]]&lt;0,TRUE,FALSE)</f>
        <v>0</v>
      </c>
      <c r="I637" t="b">
        <f>Table1[[#This Row],[Increasing_Grade]]=H636</f>
        <v>1</v>
      </c>
      <c r="J637" t="b">
        <v>0</v>
      </c>
      <c r="L637" s="2">
        <f>Table1[[#This Row],[Change]]/528</f>
        <v>9.3211136855088118E-3</v>
      </c>
      <c r="M637">
        <v>-78.84960959</v>
      </c>
      <c r="N637">
        <v>35.893928850000002</v>
      </c>
    </row>
    <row r="638" spans="1:14" x14ac:dyDescent="0.2">
      <c r="A638">
        <v>459</v>
      </c>
      <c r="B638">
        <v>1</v>
      </c>
      <c r="C638">
        <v>126469.89191694889</v>
      </c>
      <c r="D638">
        <v>637</v>
      </c>
      <c r="E638">
        <v>381.897216796875</v>
      </c>
      <c r="F638">
        <f t="shared" si="10"/>
        <v>381.88432965959822</v>
      </c>
      <c r="G638">
        <f>Table1[[#This Row],[Smoothing]]-F637</f>
        <v>5.0618547712053896</v>
      </c>
      <c r="H638" t="b">
        <f>IF(Table1[[#This Row],[Change]]&lt;0,TRUE,FALSE)</f>
        <v>0</v>
      </c>
      <c r="I638" t="b">
        <f>Table1[[#This Row],[Increasing_Grade]]=H637</f>
        <v>1</v>
      </c>
      <c r="J638" t="b">
        <v>0</v>
      </c>
      <c r="L638" s="2">
        <f>Table1[[#This Row],[Change]]/528</f>
        <v>9.5868461575859647E-3</v>
      </c>
      <c r="M638">
        <v>-78.849636910000001</v>
      </c>
      <c r="N638">
        <v>35.892484860000003</v>
      </c>
    </row>
    <row r="639" spans="1:14" x14ac:dyDescent="0.2">
      <c r="A639">
        <v>460</v>
      </c>
      <c r="B639">
        <v>1</v>
      </c>
      <c r="C639">
        <v>126668.7439482645</v>
      </c>
      <c r="D639">
        <v>638</v>
      </c>
      <c r="E639">
        <v>386.435302734375</v>
      </c>
      <c r="F639">
        <f t="shared" si="10"/>
        <v>386.46867588588168</v>
      </c>
      <c r="G639">
        <f>Table1[[#This Row],[Smoothing]]-F638</f>
        <v>4.5843462262834578</v>
      </c>
      <c r="H639" t="b">
        <f>IF(Table1[[#This Row],[Change]]&lt;0,TRUE,FALSE)</f>
        <v>0</v>
      </c>
      <c r="I639" t="b">
        <f>Table1[[#This Row],[Increasing_Grade]]=H638</f>
        <v>1</v>
      </c>
      <c r="J639" t="b">
        <v>0</v>
      </c>
      <c r="L639" s="2">
        <f>Table1[[#This Row],[Change]]/528</f>
        <v>8.6824739134156396E-3</v>
      </c>
      <c r="M639">
        <v>-78.849945629999993</v>
      </c>
      <c r="N639">
        <v>35.891059869999999</v>
      </c>
    </row>
    <row r="640" spans="1:14" x14ac:dyDescent="0.2">
      <c r="A640">
        <v>461</v>
      </c>
      <c r="B640">
        <v>1</v>
      </c>
      <c r="C640">
        <v>126867.59597958119</v>
      </c>
      <c r="D640">
        <v>639</v>
      </c>
      <c r="E640">
        <v>392.52474975585938</v>
      </c>
      <c r="F640">
        <f t="shared" si="10"/>
        <v>390.9772731236049</v>
      </c>
      <c r="G640">
        <f>Table1[[#This Row],[Smoothing]]-F639</f>
        <v>4.5085972377232224</v>
      </c>
      <c r="H640" t="b">
        <f>IF(Table1[[#This Row],[Change]]&lt;0,TRUE,FALSE)</f>
        <v>0</v>
      </c>
      <c r="I640" t="b">
        <f>Table1[[#This Row],[Increasing_Grade]]=H639</f>
        <v>1</v>
      </c>
      <c r="J640" t="b">
        <v>0</v>
      </c>
      <c r="L640" s="2">
        <f>Table1[[#This Row],[Change]]/528</f>
        <v>8.5390099199303456E-3</v>
      </c>
      <c r="M640">
        <v>-78.850296279999995</v>
      </c>
      <c r="N640">
        <v>35.88964086</v>
      </c>
    </row>
    <row r="641" spans="1:14" x14ac:dyDescent="0.2">
      <c r="A641">
        <v>462</v>
      </c>
      <c r="B641">
        <v>1</v>
      </c>
      <c r="C641">
        <v>127066.4480108969</v>
      </c>
      <c r="D641">
        <v>640</v>
      </c>
      <c r="E641">
        <v>396.91708374023438</v>
      </c>
      <c r="F641">
        <f t="shared" si="10"/>
        <v>394.86826869419644</v>
      </c>
      <c r="G641">
        <f>Table1[[#This Row],[Smoothing]]-F640</f>
        <v>3.8909955705915422</v>
      </c>
      <c r="H641" t="b">
        <f>IF(Table1[[#This Row],[Change]]&lt;0,TRUE,FALSE)</f>
        <v>0</v>
      </c>
      <c r="I641" t="b">
        <f>Table1[[#This Row],[Increasing_Grade]]=H640</f>
        <v>1</v>
      </c>
      <c r="J641" t="b">
        <v>0</v>
      </c>
      <c r="L641" s="2">
        <f>Table1[[#This Row],[Change]]/528</f>
        <v>7.3693097927870115E-3</v>
      </c>
      <c r="M641">
        <v>-78.850565200000005</v>
      </c>
      <c r="N641">
        <v>35.888211400000003</v>
      </c>
    </row>
    <row r="642" spans="1:14" x14ac:dyDescent="0.2">
      <c r="A642">
        <v>463</v>
      </c>
      <c r="B642">
        <v>1</v>
      </c>
      <c r="C642">
        <v>127265.30004221261</v>
      </c>
      <c r="D642">
        <v>641</v>
      </c>
      <c r="E642">
        <v>399.30096435546881</v>
      </c>
      <c r="F642">
        <f t="shared" si="10"/>
        <v>398.32901000976562</v>
      </c>
      <c r="G642">
        <f>Table1[[#This Row],[Smoothing]]-F641</f>
        <v>3.4607413155691802</v>
      </c>
      <c r="H642" t="b">
        <f>IF(Table1[[#This Row],[Change]]&lt;0,TRUE,FALSE)</f>
        <v>0</v>
      </c>
      <c r="I642" t="b">
        <f>Table1[[#This Row],[Increasing_Grade]]=H641</f>
        <v>1</v>
      </c>
      <c r="J642" t="b">
        <v>0</v>
      </c>
      <c r="L642" s="2">
        <f>Table1[[#This Row],[Change]]/528</f>
        <v>6.5544343097901142E-3</v>
      </c>
      <c r="M642">
        <v>-78.850689639999999</v>
      </c>
      <c r="N642">
        <v>35.886767849999998</v>
      </c>
    </row>
    <row r="643" spans="1:14" x14ac:dyDescent="0.2">
      <c r="A643">
        <v>464</v>
      </c>
      <c r="B643">
        <v>1</v>
      </c>
      <c r="C643">
        <v>127464.1520735283</v>
      </c>
      <c r="D643">
        <v>642</v>
      </c>
      <c r="E643">
        <v>402.1658935546875</v>
      </c>
      <c r="F643">
        <f t="shared" si="10"/>
        <v>401.03226579938615</v>
      </c>
      <c r="G643">
        <f>Table1[[#This Row],[Smoothing]]-F642</f>
        <v>2.7032557896205276</v>
      </c>
      <c r="H643" t="b">
        <f>IF(Table1[[#This Row],[Change]]&lt;0,TRUE,FALSE)</f>
        <v>0</v>
      </c>
      <c r="I643" t="b">
        <f>Table1[[#This Row],[Increasing_Grade]]=H642</f>
        <v>1</v>
      </c>
      <c r="J643" t="b">
        <v>0</v>
      </c>
      <c r="L643" s="2">
        <f>Table1[[#This Row],[Change]]/528</f>
        <v>5.1198026318570594E-3</v>
      </c>
      <c r="M643">
        <v>-78.850862329999998</v>
      </c>
      <c r="N643">
        <v>35.88532798</v>
      </c>
    </row>
    <row r="644" spans="1:14" x14ac:dyDescent="0.2">
      <c r="A644">
        <v>465</v>
      </c>
      <c r="B644">
        <v>1</v>
      </c>
      <c r="C644">
        <v>127663.0041048447</v>
      </c>
      <c r="D644">
        <v>643</v>
      </c>
      <c r="E644">
        <v>404.836669921875</v>
      </c>
      <c r="F644">
        <f t="shared" si="10"/>
        <v>402.27349417550221</v>
      </c>
      <c r="G644">
        <f>Table1[[#This Row],[Smoothing]]-F643</f>
        <v>1.2412283761160552</v>
      </c>
      <c r="H644" t="b">
        <f>IF(Table1[[#This Row],[Change]]&lt;0,TRUE,FALSE)</f>
        <v>0</v>
      </c>
      <c r="I644" t="b">
        <f>Table1[[#This Row],[Increasing_Grade]]=H643</f>
        <v>1</v>
      </c>
      <c r="J644" t="b">
        <v>0</v>
      </c>
      <c r="L644" s="2">
        <f>Table1[[#This Row],[Change]]/528</f>
        <v>2.3508113184016197E-3</v>
      </c>
      <c r="M644">
        <v>-78.851208310000004</v>
      </c>
      <c r="N644">
        <v>35.883909610000003</v>
      </c>
    </row>
    <row r="645" spans="1:14" x14ac:dyDescent="0.2">
      <c r="A645">
        <v>466</v>
      </c>
      <c r="B645">
        <v>1</v>
      </c>
      <c r="C645">
        <v>127861.8561361606</v>
      </c>
      <c r="D645">
        <v>644</v>
      </c>
      <c r="E645">
        <v>406.12240600585938</v>
      </c>
      <c r="F645">
        <f t="shared" si="10"/>
        <v>402.24226161411832</v>
      </c>
      <c r="G645">
        <f>Table1[[#This Row],[Smoothing]]-F644</f>
        <v>-3.1232561383887969E-2</v>
      </c>
      <c r="H645" t="b">
        <f>IF(Table1[[#This Row],[Change]]&lt;0,TRUE,FALSE)</f>
        <v>1</v>
      </c>
      <c r="I645" t="b">
        <f>Table1[[#This Row],[Increasing_Grade]]=H644</f>
        <v>0</v>
      </c>
      <c r="J645">
        <v>402.24226161411832</v>
      </c>
      <c r="L645" s="2">
        <f>Table1[[#This Row],[Change]]/528</f>
        <v>-5.9152578378575697E-5</v>
      </c>
      <c r="M645">
        <v>-78.851802660000004</v>
      </c>
      <c r="N645">
        <v>35.882545299999997</v>
      </c>
    </row>
    <row r="646" spans="1:14" x14ac:dyDescent="0.2">
      <c r="A646">
        <v>467</v>
      </c>
      <c r="B646">
        <v>1</v>
      </c>
      <c r="C646">
        <v>128060.7081674761</v>
      </c>
      <c r="D646">
        <v>645</v>
      </c>
      <c r="E646">
        <v>405.35809326171881</v>
      </c>
      <c r="F646">
        <f t="shared" ref="F646:F709" si="11">AVERAGE(E643:E649)</f>
        <v>401.44852992466519</v>
      </c>
      <c r="G646">
        <f>Table1[[#This Row],[Smoothing]]-F645</f>
        <v>-0.793731689453125</v>
      </c>
      <c r="H646" t="b">
        <f>IF(Table1[[#This Row],[Change]]&lt;0,TRUE,FALSE)</f>
        <v>1</v>
      </c>
      <c r="I646" t="b">
        <f>Table1[[#This Row],[Increasing_Grade]]=H645</f>
        <v>1</v>
      </c>
      <c r="J646" t="b">
        <v>0</v>
      </c>
      <c r="L646" s="2">
        <f>Table1[[#This Row],[Change]]/528</f>
        <v>-1.5032797148733428E-3</v>
      </c>
      <c r="M646">
        <v>-78.852478259999998</v>
      </c>
      <c r="N646">
        <v>35.88120559</v>
      </c>
    </row>
    <row r="647" spans="1:14" x14ac:dyDescent="0.2">
      <c r="A647">
        <v>442</v>
      </c>
      <c r="B647">
        <v>1</v>
      </c>
      <c r="C647">
        <v>128259.5601987925</v>
      </c>
      <c r="D647">
        <v>646</v>
      </c>
      <c r="E647">
        <v>401.21334838867188</v>
      </c>
      <c r="F647">
        <f t="shared" si="11"/>
        <v>399.786376953125</v>
      </c>
      <c r="G647">
        <f>Table1[[#This Row],[Smoothing]]-F646</f>
        <v>-1.6621529715401948</v>
      </c>
      <c r="H647" t="b">
        <f>IF(Table1[[#This Row],[Change]]&lt;0,TRUE,FALSE)</f>
        <v>1</v>
      </c>
      <c r="I647" t="b">
        <f>Table1[[#This Row],[Increasing_Grade]]=H646</f>
        <v>1</v>
      </c>
      <c r="J647" t="b">
        <v>0</v>
      </c>
      <c r="L647" s="2">
        <f>Table1[[#This Row],[Change]]/528</f>
        <v>-3.1480169915533993E-3</v>
      </c>
      <c r="M647">
        <v>-78.85316521</v>
      </c>
      <c r="N647">
        <v>35.879869550000002</v>
      </c>
    </row>
    <row r="648" spans="1:14" x14ac:dyDescent="0.2">
      <c r="A648">
        <v>443</v>
      </c>
      <c r="B648">
        <v>1</v>
      </c>
      <c r="C648">
        <v>128458.4122301079</v>
      </c>
      <c r="D648">
        <v>647</v>
      </c>
      <c r="E648">
        <v>396.69845581054688</v>
      </c>
      <c r="F648">
        <f t="shared" si="11"/>
        <v>397.65581839425221</v>
      </c>
      <c r="G648">
        <f>Table1[[#This Row],[Smoothing]]-F647</f>
        <v>-2.1305585588727922</v>
      </c>
      <c r="H648" t="b">
        <f>IF(Table1[[#This Row],[Change]]&lt;0,TRUE,FALSE)</f>
        <v>1</v>
      </c>
      <c r="I648" t="b">
        <f>Table1[[#This Row],[Increasing_Grade]]=H647</f>
        <v>1</v>
      </c>
      <c r="J648" t="b">
        <v>0</v>
      </c>
      <c r="L648" s="2">
        <f>Table1[[#This Row],[Change]]/528</f>
        <v>-4.0351487857439245E-3</v>
      </c>
      <c r="M648">
        <v>-78.853845370000002</v>
      </c>
      <c r="N648">
        <v>35.878531209999998</v>
      </c>
    </row>
    <row r="649" spans="1:14" x14ac:dyDescent="0.2">
      <c r="A649">
        <v>444</v>
      </c>
      <c r="B649">
        <v>1</v>
      </c>
      <c r="C649">
        <v>128657.2642614246</v>
      </c>
      <c r="D649">
        <v>648</v>
      </c>
      <c r="E649">
        <v>393.74484252929688</v>
      </c>
      <c r="F649">
        <f t="shared" si="11"/>
        <v>394.6040257045201</v>
      </c>
      <c r="G649">
        <f>Table1[[#This Row],[Smoothing]]-F648</f>
        <v>-3.0517926897321104</v>
      </c>
      <c r="H649" t="b">
        <f>IF(Table1[[#This Row],[Change]]&lt;0,TRUE,FALSE)</f>
        <v>1</v>
      </c>
      <c r="I649" t="b">
        <f>Table1[[#This Row],[Increasing_Grade]]=H648</f>
        <v>1</v>
      </c>
      <c r="J649" t="b">
        <v>0</v>
      </c>
      <c r="L649" s="2">
        <f>Table1[[#This Row],[Change]]/528</f>
        <v>-5.7799103972199064E-3</v>
      </c>
      <c r="M649">
        <v>-78.854493869999999</v>
      </c>
      <c r="N649">
        <v>35.87718272</v>
      </c>
    </row>
    <row r="650" spans="1:14" x14ac:dyDescent="0.2">
      <c r="A650">
        <v>445</v>
      </c>
      <c r="B650">
        <v>1</v>
      </c>
      <c r="C650">
        <v>128856.11629274</v>
      </c>
      <c r="D650">
        <v>649</v>
      </c>
      <c r="E650">
        <v>390.53082275390619</v>
      </c>
      <c r="F650">
        <f t="shared" si="11"/>
        <v>392.22891235351562</v>
      </c>
      <c r="G650">
        <f>Table1[[#This Row],[Smoothing]]-F649</f>
        <v>-2.3751133510044724</v>
      </c>
      <c r="H650" t="b">
        <f>IF(Table1[[#This Row],[Change]]&lt;0,TRUE,FALSE)</f>
        <v>1</v>
      </c>
      <c r="I650" t="b">
        <f>Table1[[#This Row],[Increasing_Grade]]=H649</f>
        <v>1</v>
      </c>
      <c r="J650" t="b">
        <v>0</v>
      </c>
      <c r="L650" s="2">
        <f>Table1[[#This Row],[Change]]/528</f>
        <v>-4.4983207405387736E-3</v>
      </c>
      <c r="M650">
        <v>-78.854893680000004</v>
      </c>
      <c r="N650">
        <v>35.875777970000001</v>
      </c>
    </row>
    <row r="651" spans="1:14" x14ac:dyDescent="0.2">
      <c r="A651">
        <v>446</v>
      </c>
      <c r="B651">
        <v>1</v>
      </c>
      <c r="C651">
        <v>129054.96832405659</v>
      </c>
      <c r="D651">
        <v>650</v>
      </c>
      <c r="E651">
        <v>389.92276000976562</v>
      </c>
      <c r="F651">
        <f t="shared" si="11"/>
        <v>390.74135044642856</v>
      </c>
      <c r="G651">
        <f>Table1[[#This Row],[Smoothing]]-F650</f>
        <v>-1.4875619070870698</v>
      </c>
      <c r="H651" t="b">
        <f>IF(Table1[[#This Row],[Change]]&lt;0,TRUE,FALSE)</f>
        <v>1</v>
      </c>
      <c r="I651" t="b">
        <f>Table1[[#This Row],[Increasing_Grade]]=H650</f>
        <v>1</v>
      </c>
      <c r="J651" t="b">
        <v>0</v>
      </c>
      <c r="L651" s="2">
        <f>Table1[[#This Row],[Change]]/528</f>
        <v>-2.8173520967558138E-3</v>
      </c>
      <c r="M651">
        <v>-78.854778039999999</v>
      </c>
      <c r="N651">
        <v>35.874337369999999</v>
      </c>
    </row>
    <row r="652" spans="1:14" x14ac:dyDescent="0.2">
      <c r="A652">
        <v>447</v>
      </c>
      <c r="B652">
        <v>1</v>
      </c>
      <c r="C652">
        <v>129253.8203553722</v>
      </c>
      <c r="D652">
        <v>651</v>
      </c>
      <c r="E652">
        <v>384.75985717773438</v>
      </c>
      <c r="F652">
        <f t="shared" si="11"/>
        <v>390.33527919224332</v>
      </c>
      <c r="G652">
        <f>Table1[[#This Row],[Smoothing]]-F651</f>
        <v>-0.40607125418523538</v>
      </c>
      <c r="H652" t="b">
        <f>IF(Table1[[#This Row],[Change]]&lt;0,TRUE,FALSE)</f>
        <v>1</v>
      </c>
      <c r="I652" t="b">
        <f>Table1[[#This Row],[Increasing_Grade]]=H651</f>
        <v>1</v>
      </c>
      <c r="J652" t="b">
        <v>0</v>
      </c>
      <c r="L652" s="2">
        <f>Table1[[#This Row],[Change]]/528</f>
        <v>-7.6907434504779428E-4</v>
      </c>
      <c r="M652">
        <v>-78.854119639999993</v>
      </c>
      <c r="N652">
        <v>35.873000189999999</v>
      </c>
    </row>
    <row r="653" spans="1:14" x14ac:dyDescent="0.2">
      <c r="A653">
        <v>448</v>
      </c>
      <c r="B653">
        <v>1</v>
      </c>
      <c r="C653">
        <v>129452.6723866883</v>
      </c>
      <c r="D653">
        <v>652</v>
      </c>
      <c r="E653">
        <v>388.7322998046875</v>
      </c>
      <c r="F653">
        <f t="shared" si="11"/>
        <v>390.8089381626674</v>
      </c>
      <c r="G653">
        <f>Table1[[#This Row],[Smoothing]]-F652</f>
        <v>0.47365897042408278</v>
      </c>
      <c r="H653" t="b">
        <f>IF(Table1[[#This Row],[Change]]&lt;0,TRUE,FALSE)</f>
        <v>0</v>
      </c>
      <c r="I653" t="b">
        <f>Table1[[#This Row],[Increasing_Grade]]=H652</f>
        <v>0</v>
      </c>
      <c r="J653">
        <v>390.8089381626674</v>
      </c>
      <c r="L653" s="2">
        <f>Table1[[#This Row],[Change]]/528</f>
        <v>8.9708138337894468E-4</v>
      </c>
      <c r="M653">
        <v>-78.853265870000001</v>
      </c>
      <c r="N653">
        <v>35.871728760000003</v>
      </c>
    </row>
    <row r="654" spans="1:14" x14ac:dyDescent="0.2">
      <c r="A654">
        <v>449</v>
      </c>
      <c r="B654">
        <v>1</v>
      </c>
      <c r="C654">
        <v>129651.5244180047</v>
      </c>
      <c r="D654">
        <v>653</v>
      </c>
      <c r="E654">
        <v>390.8004150390625</v>
      </c>
      <c r="F654">
        <f t="shared" si="11"/>
        <v>391.44168090820312</v>
      </c>
      <c r="G654">
        <f>Table1[[#This Row],[Smoothing]]-F653</f>
        <v>0.63274274553572241</v>
      </c>
      <c r="H654" t="b">
        <f>IF(Table1[[#This Row],[Change]]&lt;0,TRUE,FALSE)</f>
        <v>0</v>
      </c>
      <c r="I654" t="b">
        <f>Table1[[#This Row],[Increasing_Grade]]=H653</f>
        <v>1</v>
      </c>
      <c r="J654" t="b">
        <v>0</v>
      </c>
      <c r="L654" s="2">
        <f>Table1[[#This Row],[Change]]/528</f>
        <v>1.1983764119994742E-3</v>
      </c>
      <c r="M654">
        <v>-78.852398390000005</v>
      </c>
      <c r="N654">
        <v>35.870463379999997</v>
      </c>
    </row>
    <row r="655" spans="1:14" x14ac:dyDescent="0.2">
      <c r="A655">
        <v>450</v>
      </c>
      <c r="B655">
        <v>1</v>
      </c>
      <c r="C655">
        <v>129850.37644931961</v>
      </c>
      <c r="D655">
        <v>654</v>
      </c>
      <c r="E655">
        <v>393.85595703125</v>
      </c>
      <c r="F655">
        <f t="shared" si="11"/>
        <v>391.69237409319197</v>
      </c>
      <c r="G655">
        <f>Table1[[#This Row],[Smoothing]]-F654</f>
        <v>0.25069318498884741</v>
      </c>
      <c r="H655" t="b">
        <f>IF(Table1[[#This Row],[Change]]&lt;0,TRUE,FALSE)</f>
        <v>0</v>
      </c>
      <c r="I655" t="b">
        <f>Table1[[#This Row],[Increasing_Grade]]=H654</f>
        <v>1</v>
      </c>
      <c r="J655" t="b">
        <v>0</v>
      </c>
      <c r="L655" s="2">
        <f>Table1[[#This Row],[Change]]/528</f>
        <v>4.7479769884251402E-4</v>
      </c>
      <c r="M655">
        <v>-78.851504180000006</v>
      </c>
      <c r="N655">
        <v>35.869210299999999</v>
      </c>
    </row>
    <row r="656" spans="1:14" x14ac:dyDescent="0.2">
      <c r="A656">
        <v>451</v>
      </c>
      <c r="B656">
        <v>1</v>
      </c>
      <c r="C656">
        <v>130049.2284806354</v>
      </c>
      <c r="D656">
        <v>655</v>
      </c>
      <c r="E656">
        <v>397.06045532226562</v>
      </c>
      <c r="F656">
        <f t="shared" si="11"/>
        <v>392.11624145507812</v>
      </c>
      <c r="G656">
        <f>Table1[[#This Row],[Smoothing]]-F655</f>
        <v>0.42386736188615259</v>
      </c>
      <c r="H656" t="b">
        <f>IF(Table1[[#This Row],[Change]]&lt;0,TRUE,FALSE)</f>
        <v>0</v>
      </c>
      <c r="I656" t="b">
        <f>Table1[[#This Row],[Increasing_Grade]]=H655</f>
        <v>1</v>
      </c>
      <c r="J656" t="b">
        <v>0</v>
      </c>
      <c r="L656" s="2">
        <f>Table1[[#This Row],[Change]]/528</f>
        <v>8.027790944813496E-4</v>
      </c>
      <c r="M656">
        <v>-78.850606069999998</v>
      </c>
      <c r="N656">
        <v>35.867958999999999</v>
      </c>
    </row>
    <row r="657" spans="1:14" x14ac:dyDescent="0.2">
      <c r="A657">
        <v>452</v>
      </c>
      <c r="B657">
        <v>1</v>
      </c>
      <c r="C657">
        <v>130248.0805119522</v>
      </c>
      <c r="D657">
        <v>656</v>
      </c>
      <c r="E657">
        <v>394.96002197265619</v>
      </c>
      <c r="F657">
        <f t="shared" si="11"/>
        <v>391.83638218470981</v>
      </c>
      <c r="G657">
        <f>Table1[[#This Row],[Smoothing]]-F656</f>
        <v>-0.27985927036831981</v>
      </c>
      <c r="H657" t="b">
        <f>IF(Table1[[#This Row],[Change]]&lt;0,TRUE,FALSE)</f>
        <v>1</v>
      </c>
      <c r="I657" t="b">
        <f>Table1[[#This Row],[Increasing_Grade]]=H656</f>
        <v>0</v>
      </c>
      <c r="J657">
        <v>391.83638218470981</v>
      </c>
      <c r="L657" s="2">
        <f>Table1[[#This Row],[Change]]/528</f>
        <v>-5.3003649690969666E-4</v>
      </c>
      <c r="M657">
        <v>-78.849707940000002</v>
      </c>
      <c r="N657">
        <v>35.866707679999998</v>
      </c>
    </row>
    <row r="658" spans="1:14" x14ac:dyDescent="0.2">
      <c r="A658">
        <v>453</v>
      </c>
      <c r="B658">
        <v>1</v>
      </c>
      <c r="C658">
        <v>130446.93254326801</v>
      </c>
      <c r="D658">
        <v>657</v>
      </c>
      <c r="E658">
        <v>391.6776123046875</v>
      </c>
      <c r="F658">
        <f t="shared" si="11"/>
        <v>391.56021554129467</v>
      </c>
      <c r="G658">
        <f>Table1[[#This Row],[Smoothing]]-F657</f>
        <v>-0.27616664341513797</v>
      </c>
      <c r="H658" t="b">
        <f>IF(Table1[[#This Row],[Change]]&lt;0,TRUE,FALSE)</f>
        <v>1</v>
      </c>
      <c r="I658" t="b">
        <f>Table1[[#This Row],[Increasing_Grade]]=H657</f>
        <v>1</v>
      </c>
      <c r="J658" t="b">
        <v>0</v>
      </c>
      <c r="L658" s="2">
        <f>Table1[[#This Row],[Change]]/528</f>
        <v>-5.2304288525594313E-4</v>
      </c>
      <c r="M658">
        <v>-78.848809799999998</v>
      </c>
      <c r="N658">
        <v>35.865456350000002</v>
      </c>
    </row>
    <row r="659" spans="1:14" x14ac:dyDescent="0.2">
      <c r="A659">
        <v>454</v>
      </c>
      <c r="B659">
        <v>1</v>
      </c>
      <c r="C659">
        <v>130645.78457458359</v>
      </c>
      <c r="D659">
        <v>658</v>
      </c>
      <c r="E659">
        <v>387.7269287109375</v>
      </c>
      <c r="F659">
        <f t="shared" si="11"/>
        <v>390.66897583007812</v>
      </c>
      <c r="G659">
        <f>Table1[[#This Row],[Smoothing]]-F658</f>
        <v>-0.89123971121654222</v>
      </c>
      <c r="H659" t="b">
        <f>IF(Table1[[#This Row],[Change]]&lt;0,TRUE,FALSE)</f>
        <v>1</v>
      </c>
      <c r="I659" t="b">
        <f>Table1[[#This Row],[Increasing_Grade]]=H658</f>
        <v>1</v>
      </c>
      <c r="J659" t="b">
        <v>0</v>
      </c>
      <c r="L659" s="2">
        <f>Table1[[#This Row],[Change]]/528</f>
        <v>-1.6879539985161784E-3</v>
      </c>
      <c r="M659">
        <v>-78.847911659999994</v>
      </c>
      <c r="N659">
        <v>35.864205009999999</v>
      </c>
    </row>
    <row r="660" spans="1:14" x14ac:dyDescent="0.2">
      <c r="A660">
        <v>455</v>
      </c>
      <c r="B660">
        <v>1</v>
      </c>
      <c r="C660">
        <v>130844.6366058999</v>
      </c>
      <c r="D660">
        <v>659</v>
      </c>
      <c r="E660">
        <v>386.77328491210938</v>
      </c>
      <c r="F660">
        <f t="shared" si="11"/>
        <v>388.52869524274553</v>
      </c>
      <c r="G660">
        <f>Table1[[#This Row],[Smoothing]]-F659</f>
        <v>-2.1402805873325974</v>
      </c>
      <c r="H660" t="b">
        <f>IF(Table1[[#This Row],[Change]]&lt;0,TRUE,FALSE)</f>
        <v>1</v>
      </c>
      <c r="I660" t="b">
        <f>Table1[[#This Row],[Increasing_Grade]]=H659</f>
        <v>1</v>
      </c>
      <c r="J660" t="b">
        <v>0</v>
      </c>
      <c r="L660" s="2">
        <f>Table1[[#This Row],[Change]]/528</f>
        <v>-4.0535617184329492E-3</v>
      </c>
      <c r="M660">
        <v>-78.847026600000007</v>
      </c>
      <c r="N660">
        <v>35.86294754</v>
      </c>
    </row>
    <row r="661" spans="1:14" x14ac:dyDescent="0.2">
      <c r="A661">
        <v>429</v>
      </c>
      <c r="B661">
        <v>1</v>
      </c>
      <c r="C661">
        <v>131043.4886372163</v>
      </c>
      <c r="D661">
        <v>660</v>
      </c>
      <c r="E661">
        <v>388.86724853515619</v>
      </c>
      <c r="F661">
        <f t="shared" si="11"/>
        <v>385.94970267159596</v>
      </c>
      <c r="G661">
        <f>Table1[[#This Row],[Smoothing]]-F660</f>
        <v>-2.5789925711495698</v>
      </c>
      <c r="H661" t="b">
        <f>IF(Table1[[#This Row],[Change]]&lt;0,TRUE,FALSE)</f>
        <v>1</v>
      </c>
      <c r="I661" t="b">
        <f>Table1[[#This Row],[Increasing_Grade]]=H660</f>
        <v>1</v>
      </c>
      <c r="J661" t="b">
        <v>0</v>
      </c>
      <c r="L661" s="2">
        <f>Table1[[#This Row],[Change]]/528</f>
        <v>-4.8844556271772158E-3</v>
      </c>
      <c r="M661">
        <v>-78.846139089999994</v>
      </c>
      <c r="N661">
        <v>35.861691200000003</v>
      </c>
    </row>
    <row r="662" spans="1:14" x14ac:dyDescent="0.2">
      <c r="A662">
        <v>430</v>
      </c>
      <c r="B662">
        <v>1</v>
      </c>
      <c r="C662">
        <v>131242.34066853239</v>
      </c>
      <c r="D662">
        <v>661</v>
      </c>
      <c r="E662">
        <v>387.61727905273438</v>
      </c>
      <c r="F662">
        <f t="shared" si="11"/>
        <v>383.28622436523438</v>
      </c>
      <c r="G662">
        <f>Table1[[#This Row],[Smoothing]]-F661</f>
        <v>-2.6634783063615828</v>
      </c>
      <c r="H662" t="b">
        <f>IF(Table1[[#This Row],[Change]]&lt;0,TRUE,FALSE)</f>
        <v>1</v>
      </c>
      <c r="I662" t="b">
        <f>Table1[[#This Row],[Increasing_Grade]]=H661</f>
        <v>1</v>
      </c>
      <c r="J662" t="b">
        <v>0</v>
      </c>
      <c r="L662" s="2">
        <f>Table1[[#This Row],[Change]]/528</f>
        <v>-5.0444664893211791E-3</v>
      </c>
      <c r="M662">
        <v>-78.845242459999994</v>
      </c>
      <c r="N662">
        <v>35.860439079999999</v>
      </c>
    </row>
    <row r="663" spans="1:14" x14ac:dyDescent="0.2">
      <c r="A663">
        <v>431</v>
      </c>
      <c r="B663">
        <v>1</v>
      </c>
      <c r="C663">
        <v>131441.1926998476</v>
      </c>
      <c r="D663">
        <v>662</v>
      </c>
      <c r="E663">
        <v>382.0784912109375</v>
      </c>
      <c r="F663">
        <f t="shared" si="11"/>
        <v>380.74080113002231</v>
      </c>
      <c r="G663">
        <f>Table1[[#This Row],[Smoothing]]-F662</f>
        <v>-2.5454232352120698</v>
      </c>
      <c r="H663" t="b">
        <f>IF(Table1[[#This Row],[Change]]&lt;0,TRUE,FALSE)</f>
        <v>1</v>
      </c>
      <c r="I663" t="b">
        <f>Table1[[#This Row],[Increasing_Grade]]=H662</f>
        <v>1</v>
      </c>
      <c r="J663" t="b">
        <v>0</v>
      </c>
      <c r="L663" s="2">
        <f>Table1[[#This Row],[Change]]/528</f>
        <v>-4.8208773394167988E-3</v>
      </c>
      <c r="M663">
        <v>-78.844374119999998</v>
      </c>
      <c r="N663">
        <v>35.85917422</v>
      </c>
    </row>
    <row r="664" spans="1:14" x14ac:dyDescent="0.2">
      <c r="A664">
        <v>432</v>
      </c>
      <c r="B664">
        <v>1</v>
      </c>
      <c r="C664">
        <v>131640.04473116351</v>
      </c>
      <c r="D664">
        <v>663</v>
      </c>
      <c r="E664">
        <v>376.90707397460938</v>
      </c>
      <c r="F664">
        <f t="shared" si="11"/>
        <v>378.13638305664062</v>
      </c>
      <c r="G664">
        <f>Table1[[#This Row],[Smoothing]]-F663</f>
        <v>-2.6044180733816802</v>
      </c>
      <c r="H664" t="b">
        <f>IF(Table1[[#This Row],[Change]]&lt;0,TRUE,FALSE)</f>
        <v>1</v>
      </c>
      <c r="I664" t="b">
        <f>Table1[[#This Row],[Increasing_Grade]]=H663</f>
        <v>1</v>
      </c>
      <c r="J664" t="b">
        <v>0</v>
      </c>
      <c r="L664" s="2">
        <f>Table1[[#This Row],[Change]]/528</f>
        <v>-4.9326099874653032E-3</v>
      </c>
      <c r="M664">
        <v>-78.843680289999995</v>
      </c>
      <c r="N664">
        <v>35.857843809999999</v>
      </c>
    </row>
    <row r="665" spans="1:14" x14ac:dyDescent="0.2">
      <c r="A665">
        <v>433</v>
      </c>
      <c r="B665">
        <v>1</v>
      </c>
      <c r="C665">
        <v>131838.89676247991</v>
      </c>
      <c r="D665">
        <v>664</v>
      </c>
      <c r="E665">
        <v>373.03326416015619</v>
      </c>
      <c r="F665">
        <f t="shared" si="11"/>
        <v>375.71770368303572</v>
      </c>
      <c r="G665">
        <f>Table1[[#This Row],[Smoothing]]-F664</f>
        <v>-2.4186793736049026</v>
      </c>
      <c r="H665" t="b">
        <f>IF(Table1[[#This Row],[Change]]&lt;0,TRUE,FALSE)</f>
        <v>1</v>
      </c>
      <c r="I665" t="b">
        <f>Table1[[#This Row],[Increasing_Grade]]=H664</f>
        <v>1</v>
      </c>
      <c r="J665" t="b">
        <v>0</v>
      </c>
      <c r="L665" s="2">
        <f>Table1[[#This Row],[Change]]/528</f>
        <v>-4.5808321469789819E-3</v>
      </c>
      <c r="M665">
        <v>-78.843300429999999</v>
      </c>
      <c r="N665">
        <v>35.856430150000001</v>
      </c>
    </row>
    <row r="666" spans="1:14" x14ac:dyDescent="0.2">
      <c r="A666">
        <v>434</v>
      </c>
      <c r="B666">
        <v>1</v>
      </c>
      <c r="C666">
        <v>132037.74879379541</v>
      </c>
      <c r="D666">
        <v>665</v>
      </c>
      <c r="E666">
        <v>369.90896606445312</v>
      </c>
      <c r="F666">
        <f t="shared" si="11"/>
        <v>373.95735386439731</v>
      </c>
      <c r="G666">
        <f>Table1[[#This Row],[Smoothing]]-F665</f>
        <v>-1.7603498186384172</v>
      </c>
      <c r="H666" t="b">
        <f>IF(Table1[[#This Row],[Change]]&lt;0,TRUE,FALSE)</f>
        <v>1</v>
      </c>
      <c r="I666" t="b">
        <f>Table1[[#This Row],[Increasing_Grade]]=H665</f>
        <v>1</v>
      </c>
      <c r="J666" t="b">
        <v>0</v>
      </c>
      <c r="L666" s="2">
        <f>Table1[[#This Row],[Change]]/528</f>
        <v>-3.3339958686333659E-3</v>
      </c>
      <c r="M666">
        <v>-78.843005009999999</v>
      </c>
      <c r="N666">
        <v>35.855002370000001</v>
      </c>
    </row>
    <row r="667" spans="1:14" x14ac:dyDescent="0.2">
      <c r="A667">
        <v>435</v>
      </c>
      <c r="B667">
        <v>1</v>
      </c>
      <c r="C667">
        <v>132236.60082511121</v>
      </c>
      <c r="D667">
        <v>666</v>
      </c>
      <c r="E667">
        <v>368.5423583984375</v>
      </c>
      <c r="F667">
        <f t="shared" si="11"/>
        <v>373.11217389787947</v>
      </c>
      <c r="G667">
        <f>Table1[[#This Row],[Smoothing]]-F666</f>
        <v>-0.84517996651783278</v>
      </c>
      <c r="H667" t="b">
        <f>IF(Table1[[#This Row],[Change]]&lt;0,TRUE,FALSE)</f>
        <v>1</v>
      </c>
      <c r="I667" t="b">
        <f>Table1[[#This Row],[Increasing_Grade]]=H666</f>
        <v>1</v>
      </c>
      <c r="J667" t="b">
        <v>0</v>
      </c>
      <c r="L667" s="2">
        <f>Table1[[#This Row],[Change]]/528</f>
        <v>-1.6007196335565015E-3</v>
      </c>
      <c r="M667">
        <v>-78.842541580000002</v>
      </c>
      <c r="N667">
        <v>35.853605700000003</v>
      </c>
    </row>
    <row r="668" spans="1:14" x14ac:dyDescent="0.2">
      <c r="A668">
        <v>436</v>
      </c>
      <c r="B668">
        <v>1</v>
      </c>
      <c r="C668">
        <v>132435.45285642691</v>
      </c>
      <c r="D668">
        <v>667</v>
      </c>
      <c r="E668">
        <v>371.93649291992188</v>
      </c>
      <c r="F668">
        <f t="shared" si="11"/>
        <v>372.51057216099332</v>
      </c>
      <c r="G668">
        <f>Table1[[#This Row],[Smoothing]]-F667</f>
        <v>-0.60160173688615259</v>
      </c>
      <c r="H668" t="b">
        <f>IF(Table1[[#This Row],[Change]]&lt;0,TRUE,FALSE)</f>
        <v>1</v>
      </c>
      <c r="I668" t="b">
        <f>Table1[[#This Row],[Increasing_Grade]]=H667</f>
        <v>1</v>
      </c>
      <c r="J668" t="b">
        <v>0</v>
      </c>
      <c r="L668" s="2">
        <f>Table1[[#This Row],[Change]]/528</f>
        <v>-1.1393972289510466E-3</v>
      </c>
      <c r="M668">
        <v>-78.841797959999994</v>
      </c>
      <c r="N668">
        <v>35.852292239999997</v>
      </c>
    </row>
    <row r="669" spans="1:14" x14ac:dyDescent="0.2">
      <c r="A669">
        <v>437</v>
      </c>
      <c r="B669">
        <v>1</v>
      </c>
      <c r="C669">
        <v>132634.3048877434</v>
      </c>
      <c r="D669">
        <v>668</v>
      </c>
      <c r="E669">
        <v>375.29483032226562</v>
      </c>
      <c r="F669">
        <f t="shared" si="11"/>
        <v>372.25261579241072</v>
      </c>
      <c r="G669">
        <f>Table1[[#This Row],[Smoothing]]-F668</f>
        <v>-0.25795636858259741</v>
      </c>
      <c r="H669" t="b">
        <f>IF(Table1[[#This Row],[Change]]&lt;0,TRUE,FALSE)</f>
        <v>1</v>
      </c>
      <c r="I669" t="b">
        <f>Table1[[#This Row],[Increasing_Grade]]=H668</f>
        <v>1</v>
      </c>
      <c r="J669" t="b">
        <v>0</v>
      </c>
      <c r="L669" s="2">
        <f>Table1[[#This Row],[Change]]/528</f>
        <v>-4.8855372837613141E-4</v>
      </c>
      <c r="M669">
        <v>-78.840872899999994</v>
      </c>
      <c r="N669">
        <v>35.851054089999998</v>
      </c>
    </row>
    <row r="670" spans="1:14" x14ac:dyDescent="0.2">
      <c r="A670">
        <v>438</v>
      </c>
      <c r="B670">
        <v>1</v>
      </c>
      <c r="C670">
        <v>132833.15691905961</v>
      </c>
      <c r="D670">
        <v>669</v>
      </c>
      <c r="E670">
        <v>376.1622314453125</v>
      </c>
      <c r="F670">
        <f t="shared" si="11"/>
        <v>372.28097098214283</v>
      </c>
      <c r="G670">
        <f>Table1[[#This Row],[Smoothing]]-F669</f>
        <v>2.8355189732110375E-2</v>
      </c>
      <c r="H670" t="b">
        <f>IF(Table1[[#This Row],[Change]]&lt;0,TRUE,FALSE)</f>
        <v>0</v>
      </c>
      <c r="I670" t="b">
        <f>Table1[[#This Row],[Increasing_Grade]]=H669</f>
        <v>0</v>
      </c>
      <c r="J670">
        <v>372.28097098214283</v>
      </c>
      <c r="L670" s="2">
        <f>Table1[[#This Row],[Change]]/528</f>
        <v>5.370301085626965E-5</v>
      </c>
      <c r="M670">
        <v>-78.839938579999995</v>
      </c>
      <c r="N670">
        <v>35.849820049999998</v>
      </c>
    </row>
    <row r="671" spans="1:14" x14ac:dyDescent="0.2">
      <c r="A671">
        <v>439</v>
      </c>
      <c r="B671">
        <v>1</v>
      </c>
      <c r="C671">
        <v>133032.00895037531</v>
      </c>
      <c r="D671">
        <v>670</v>
      </c>
      <c r="E671">
        <v>372.69586181640619</v>
      </c>
      <c r="F671">
        <f t="shared" si="11"/>
        <v>372.07707868303572</v>
      </c>
      <c r="G671">
        <f>Table1[[#This Row],[Smoothing]]-F670</f>
        <v>-0.20389229910711038</v>
      </c>
      <c r="H671" t="b">
        <f>IF(Table1[[#This Row],[Change]]&lt;0,TRUE,FALSE)</f>
        <v>1</v>
      </c>
      <c r="I671" t="b">
        <f>Table1[[#This Row],[Increasing_Grade]]=H670</f>
        <v>0</v>
      </c>
      <c r="J671">
        <v>372.07707868303572</v>
      </c>
      <c r="L671" s="2">
        <f>Table1[[#This Row],[Change]]/528</f>
        <v>-3.8615965739983028E-4</v>
      </c>
      <c r="M671">
        <v>-78.838994650000004</v>
      </c>
      <c r="N671">
        <v>35.848590799999997</v>
      </c>
    </row>
    <row r="672" spans="1:14" x14ac:dyDescent="0.2">
      <c r="A672">
        <v>440</v>
      </c>
      <c r="B672">
        <v>1</v>
      </c>
      <c r="C672">
        <v>133230.86098169131</v>
      </c>
      <c r="D672">
        <v>671</v>
      </c>
      <c r="E672">
        <v>371.22756958007812</v>
      </c>
      <c r="F672">
        <f t="shared" si="11"/>
        <v>370.8073512486049</v>
      </c>
      <c r="G672">
        <f>Table1[[#This Row],[Smoothing]]-F671</f>
        <v>-1.2697274344308198</v>
      </c>
      <c r="H672" t="b">
        <f>IF(Table1[[#This Row],[Change]]&lt;0,TRUE,FALSE)</f>
        <v>1</v>
      </c>
      <c r="I672" t="b">
        <f>Table1[[#This Row],[Increasing_Grade]]=H671</f>
        <v>1</v>
      </c>
      <c r="J672" t="b">
        <v>0</v>
      </c>
      <c r="L672" s="2">
        <f>Table1[[#This Row],[Change]]/528</f>
        <v>-2.4047868076341283E-3</v>
      </c>
      <c r="M672">
        <v>-78.838040239999998</v>
      </c>
      <c r="N672">
        <v>35.847366860000001</v>
      </c>
    </row>
    <row r="673" spans="1:14" x14ac:dyDescent="0.2">
      <c r="A673">
        <v>441</v>
      </c>
      <c r="B673">
        <v>1</v>
      </c>
      <c r="C673">
        <v>133429.7130130069</v>
      </c>
      <c r="D673">
        <v>672</v>
      </c>
      <c r="E673">
        <v>370.10745239257812</v>
      </c>
      <c r="F673">
        <f t="shared" si="11"/>
        <v>368.54547991071428</v>
      </c>
      <c r="G673">
        <f>Table1[[#This Row],[Smoothing]]-F672</f>
        <v>-2.261871337890625</v>
      </c>
      <c r="H673" t="b">
        <f>IF(Table1[[#This Row],[Change]]&lt;0,TRUE,FALSE)</f>
        <v>1</v>
      </c>
      <c r="I673" t="b">
        <f>Table1[[#This Row],[Increasing_Grade]]=H672</f>
        <v>1</v>
      </c>
      <c r="J673" t="b">
        <v>0</v>
      </c>
      <c r="L673" s="2">
        <f>Table1[[#This Row],[Change]]/528</f>
        <v>-4.2838472308534565E-3</v>
      </c>
      <c r="M673">
        <v>-78.837083269999994</v>
      </c>
      <c r="N673">
        <v>35.846144209999999</v>
      </c>
    </row>
    <row r="674" spans="1:14" x14ac:dyDescent="0.2">
      <c r="A674">
        <v>415</v>
      </c>
      <c r="B674">
        <v>1</v>
      </c>
      <c r="C674">
        <v>133628.5650443233</v>
      </c>
      <c r="D674">
        <v>673</v>
      </c>
      <c r="E674">
        <v>367.1151123046875</v>
      </c>
      <c r="F674">
        <f t="shared" si="11"/>
        <v>365.30290004185269</v>
      </c>
      <c r="G674">
        <f>Table1[[#This Row],[Smoothing]]-F673</f>
        <v>-3.2425798688615828</v>
      </c>
      <c r="H674" t="b">
        <f>IF(Table1[[#This Row],[Change]]&lt;0,TRUE,FALSE)</f>
        <v>1</v>
      </c>
      <c r="I674" t="b">
        <f>Table1[[#This Row],[Increasing_Grade]]=H673</f>
        <v>1</v>
      </c>
      <c r="J674" t="b">
        <v>0</v>
      </c>
      <c r="L674" s="2">
        <f>Table1[[#This Row],[Change]]/528</f>
        <v>-6.141249751631786E-3</v>
      </c>
      <c r="M674">
        <v>-78.836138099999999</v>
      </c>
      <c r="N674">
        <v>35.844915559999997</v>
      </c>
    </row>
    <row r="675" spans="1:14" x14ac:dyDescent="0.2">
      <c r="A675">
        <v>416</v>
      </c>
      <c r="B675">
        <v>1</v>
      </c>
      <c r="C675">
        <v>133827.4170756388</v>
      </c>
      <c r="D675">
        <v>674</v>
      </c>
      <c r="E675">
        <v>363.04840087890619</v>
      </c>
      <c r="F675">
        <f t="shared" si="11"/>
        <v>361.7142333984375</v>
      </c>
      <c r="G675">
        <f>Table1[[#This Row],[Smoothing]]-F674</f>
        <v>-3.5886666434151948</v>
      </c>
      <c r="H675" t="b">
        <f>IF(Table1[[#This Row],[Change]]&lt;0,TRUE,FALSE)</f>
        <v>1</v>
      </c>
      <c r="I675" t="b">
        <f>Table1[[#This Row],[Increasing_Grade]]=H674</f>
        <v>1</v>
      </c>
      <c r="J675" t="b">
        <v>0</v>
      </c>
      <c r="L675" s="2">
        <f>Table1[[#This Row],[Change]]/528</f>
        <v>-6.7967171276802933E-3</v>
      </c>
      <c r="M675">
        <v>-78.835195330000005</v>
      </c>
      <c r="N675">
        <v>35.843685659999998</v>
      </c>
    </row>
    <row r="676" spans="1:14" x14ac:dyDescent="0.2">
      <c r="A676">
        <v>417</v>
      </c>
      <c r="B676">
        <v>1</v>
      </c>
      <c r="C676">
        <v>134026.26910695489</v>
      </c>
      <c r="D676">
        <v>675</v>
      </c>
      <c r="E676">
        <v>359.46173095703119</v>
      </c>
      <c r="F676">
        <f t="shared" si="11"/>
        <v>357.78601946149553</v>
      </c>
      <c r="G676">
        <f>Table1[[#This Row],[Smoothing]]-F675</f>
        <v>-3.9282139369419724</v>
      </c>
      <c r="H676" t="b">
        <f>IF(Table1[[#This Row],[Change]]&lt;0,TRUE,FALSE)</f>
        <v>1</v>
      </c>
      <c r="I676" t="b">
        <f>Table1[[#This Row],[Increasing_Grade]]=H675</f>
        <v>1</v>
      </c>
      <c r="J676" t="b">
        <v>0</v>
      </c>
      <c r="L676" s="2">
        <f>Table1[[#This Row],[Change]]/528</f>
        <v>-7.4397991229961597E-3</v>
      </c>
      <c r="M676">
        <v>-78.834243580000006</v>
      </c>
      <c r="N676">
        <v>35.842460279999997</v>
      </c>
    </row>
    <row r="677" spans="1:14" x14ac:dyDescent="0.2">
      <c r="A677">
        <v>418</v>
      </c>
      <c r="B677">
        <v>1</v>
      </c>
      <c r="C677">
        <v>134225.12113827141</v>
      </c>
      <c r="D677">
        <v>676</v>
      </c>
      <c r="E677">
        <v>353.46417236328119</v>
      </c>
      <c r="F677">
        <f t="shared" si="11"/>
        <v>353.72525460379467</v>
      </c>
      <c r="G677">
        <f>Table1[[#This Row],[Smoothing]]-F676</f>
        <v>-4.0607648577008604</v>
      </c>
      <c r="H677" t="b">
        <f>IF(Table1[[#This Row],[Change]]&lt;0,TRUE,FALSE)</f>
        <v>1</v>
      </c>
      <c r="I677" t="b">
        <f>Table1[[#This Row],[Increasing_Grade]]=H676</f>
        <v>1</v>
      </c>
      <c r="J677" t="b">
        <v>0</v>
      </c>
      <c r="L677" s="2">
        <f>Table1[[#This Row],[Change]]/528</f>
        <v>-7.6908425335243565E-3</v>
      </c>
      <c r="M677">
        <v>-78.833301919999997</v>
      </c>
      <c r="N677">
        <v>35.841229779999999</v>
      </c>
    </row>
    <row r="678" spans="1:14" x14ac:dyDescent="0.2">
      <c r="A678">
        <v>419</v>
      </c>
      <c r="B678">
        <v>1</v>
      </c>
      <c r="C678">
        <v>134423.97316958639</v>
      </c>
      <c r="D678">
        <v>677</v>
      </c>
      <c r="E678">
        <v>347.5751953125</v>
      </c>
      <c r="F678">
        <f t="shared" si="11"/>
        <v>349.58502633231029</v>
      </c>
      <c r="G678">
        <f>Table1[[#This Row],[Smoothing]]-F677</f>
        <v>-4.140228271484375</v>
      </c>
      <c r="H678" t="b">
        <f>IF(Table1[[#This Row],[Change]]&lt;0,TRUE,FALSE)</f>
        <v>1</v>
      </c>
      <c r="I678" t="b">
        <f>Table1[[#This Row],[Increasing_Grade]]=H677</f>
        <v>1</v>
      </c>
      <c r="J678" t="b">
        <v>0</v>
      </c>
      <c r="L678" s="2">
        <f>Table1[[#This Row],[Change]]/528</f>
        <v>-7.8413414232658615E-3</v>
      </c>
      <c r="M678">
        <v>-78.832367000000005</v>
      </c>
      <c r="N678">
        <v>35.839995879999996</v>
      </c>
    </row>
    <row r="679" spans="1:14" x14ac:dyDescent="0.2">
      <c r="A679">
        <v>420</v>
      </c>
      <c r="B679">
        <v>1</v>
      </c>
      <c r="C679">
        <v>134622.82520090311</v>
      </c>
      <c r="D679">
        <v>678</v>
      </c>
      <c r="E679">
        <v>343.73007202148438</v>
      </c>
      <c r="F679">
        <f t="shared" si="11"/>
        <v>345.56082589285717</v>
      </c>
      <c r="G679">
        <f>Table1[[#This Row],[Smoothing]]-F678</f>
        <v>-4.024200439453125</v>
      </c>
      <c r="H679" t="b">
        <f>IF(Table1[[#This Row],[Change]]&lt;0,TRUE,FALSE)</f>
        <v>1</v>
      </c>
      <c r="I679" t="b">
        <f>Table1[[#This Row],[Increasing_Grade]]=H678</f>
        <v>1</v>
      </c>
      <c r="J679" t="b">
        <v>0</v>
      </c>
      <c r="L679" s="2">
        <f>Table1[[#This Row],[Change]]/528</f>
        <v>-7.6215917413884945E-3</v>
      </c>
      <c r="M679">
        <v>-78.831435130000003</v>
      </c>
      <c r="N679">
        <v>35.83876051</v>
      </c>
    </row>
    <row r="680" spans="1:14" x14ac:dyDescent="0.2">
      <c r="A680">
        <v>421</v>
      </c>
      <c r="B680">
        <v>1</v>
      </c>
      <c r="C680">
        <v>134821.6772322185</v>
      </c>
      <c r="D680">
        <v>679</v>
      </c>
      <c r="E680">
        <v>341.68209838867188</v>
      </c>
      <c r="F680">
        <f t="shared" si="11"/>
        <v>341.39592197963168</v>
      </c>
      <c r="G680">
        <f>Table1[[#This Row],[Smoothing]]-F679</f>
        <v>-4.164903913225487</v>
      </c>
      <c r="H680" t="b">
        <f>IF(Table1[[#This Row],[Change]]&lt;0,TRUE,FALSE)</f>
        <v>1</v>
      </c>
      <c r="I680" t="b">
        <f>Table1[[#This Row],[Increasing_Grade]]=H679</f>
        <v>1</v>
      </c>
      <c r="J680" t="b">
        <v>0</v>
      </c>
      <c r="L680" s="2">
        <f>Table1[[#This Row],[Change]]/528</f>
        <v>-7.8880755932300897E-3</v>
      </c>
      <c r="M680">
        <v>-78.830640209999999</v>
      </c>
      <c r="N680">
        <v>35.837467099999998</v>
      </c>
    </row>
    <row r="681" spans="1:14" x14ac:dyDescent="0.2">
      <c r="A681">
        <v>422</v>
      </c>
      <c r="B681">
        <v>1</v>
      </c>
      <c r="C681">
        <v>135020.52926353511</v>
      </c>
      <c r="D681">
        <v>680</v>
      </c>
      <c r="E681">
        <v>338.13351440429688</v>
      </c>
      <c r="F681">
        <f t="shared" si="11"/>
        <v>336.96835327148438</v>
      </c>
      <c r="G681">
        <f>Table1[[#This Row],[Smoothing]]-F680</f>
        <v>-4.4275687081473052</v>
      </c>
      <c r="H681" t="b">
        <f>IF(Table1[[#This Row],[Change]]&lt;0,TRUE,FALSE)</f>
        <v>1</v>
      </c>
      <c r="I681" t="b">
        <f>Table1[[#This Row],[Increasing_Grade]]=H680</f>
        <v>1</v>
      </c>
      <c r="J681" t="b">
        <v>0</v>
      </c>
      <c r="L681" s="2">
        <f>Table1[[#This Row],[Change]]/528</f>
        <v>-8.3855467957335318E-3</v>
      </c>
      <c r="M681">
        <v>-78.830126489999998</v>
      </c>
      <c r="N681">
        <v>35.8360828</v>
      </c>
    </row>
    <row r="682" spans="1:14" x14ac:dyDescent="0.2">
      <c r="A682">
        <v>423</v>
      </c>
      <c r="B682">
        <v>1</v>
      </c>
      <c r="C682">
        <v>135219.38129485041</v>
      </c>
      <c r="D682">
        <v>681</v>
      </c>
      <c r="E682">
        <v>334.87899780273438</v>
      </c>
      <c r="F682">
        <f t="shared" si="11"/>
        <v>331.84443010602678</v>
      </c>
      <c r="G682">
        <f>Table1[[#This Row],[Smoothing]]-F681</f>
        <v>-5.1239231654575974</v>
      </c>
      <c r="H682" t="b">
        <f>IF(Table1[[#This Row],[Change]]&lt;0,TRUE,FALSE)</f>
        <v>1</v>
      </c>
      <c r="I682" t="b">
        <f>Table1[[#This Row],[Increasing_Grade]]=H681</f>
        <v>1</v>
      </c>
      <c r="J682" t="b">
        <v>0</v>
      </c>
      <c r="L682" s="2">
        <f>Table1[[#This Row],[Change]]/528</f>
        <v>-9.7043999345787831E-3</v>
      </c>
      <c r="M682">
        <v>-78.829857509999997</v>
      </c>
      <c r="N682">
        <v>35.834652220000002</v>
      </c>
    </row>
    <row r="683" spans="1:14" x14ac:dyDescent="0.2">
      <c r="A683">
        <v>424</v>
      </c>
      <c r="B683">
        <v>1</v>
      </c>
      <c r="C683">
        <v>135418.2333261664</v>
      </c>
      <c r="D683">
        <v>682</v>
      </c>
      <c r="E683">
        <v>330.30740356445312</v>
      </c>
      <c r="F683">
        <f t="shared" si="11"/>
        <v>327.49563162667408</v>
      </c>
      <c r="G683">
        <f>Table1[[#This Row],[Smoothing]]-F682</f>
        <v>-4.3487984793526948</v>
      </c>
      <c r="H683" t="b">
        <f>IF(Table1[[#This Row],[Change]]&lt;0,TRUE,FALSE)</f>
        <v>1</v>
      </c>
      <c r="I683" t="b">
        <f>Table1[[#This Row],[Increasing_Grade]]=H682</f>
        <v>1</v>
      </c>
      <c r="J683" t="b">
        <v>0</v>
      </c>
      <c r="L683" s="2">
        <f>Table1[[#This Row],[Change]]/528</f>
        <v>-8.2363607563498004E-3</v>
      </c>
      <c r="M683">
        <v>-78.829655990000006</v>
      </c>
      <c r="N683">
        <v>35.833213319999999</v>
      </c>
    </row>
    <row r="684" spans="1:14" x14ac:dyDescent="0.2">
      <c r="A684">
        <v>425</v>
      </c>
      <c r="B684">
        <v>1</v>
      </c>
      <c r="C684">
        <v>135617.08535748269</v>
      </c>
      <c r="D684">
        <v>683</v>
      </c>
      <c r="E684">
        <v>322.47119140625</v>
      </c>
      <c r="F684">
        <f t="shared" si="11"/>
        <v>322.79153878348217</v>
      </c>
      <c r="G684">
        <f>Table1[[#This Row],[Smoothing]]-F683</f>
        <v>-4.7040928431919156</v>
      </c>
      <c r="H684" t="b">
        <f>IF(Table1[[#This Row],[Change]]&lt;0,TRUE,FALSE)</f>
        <v>1</v>
      </c>
      <c r="I684" t="b">
        <f>Table1[[#This Row],[Increasing_Grade]]=H683</f>
        <v>1</v>
      </c>
      <c r="J684" t="b">
        <v>0</v>
      </c>
      <c r="L684" s="2">
        <f>Table1[[#This Row],[Change]]/528</f>
        <v>-8.9092667484695371E-3</v>
      </c>
      <c r="M684">
        <v>-78.829439280000003</v>
      </c>
      <c r="N684">
        <v>35.831775790000002</v>
      </c>
    </row>
    <row r="685" spans="1:14" x14ac:dyDescent="0.2">
      <c r="A685">
        <v>426</v>
      </c>
      <c r="B685">
        <v>1</v>
      </c>
      <c r="C685">
        <v>135815.9373887988</v>
      </c>
      <c r="D685">
        <v>684</v>
      </c>
      <c r="E685">
        <v>311.70773315429688</v>
      </c>
      <c r="F685">
        <f t="shared" si="11"/>
        <v>317.81404767717635</v>
      </c>
      <c r="G685">
        <f>Table1[[#This Row],[Smoothing]]-F684</f>
        <v>-4.9774911063058198</v>
      </c>
      <c r="H685" t="b">
        <f>IF(Table1[[#This Row],[Change]]&lt;0,TRUE,FALSE)</f>
        <v>1</v>
      </c>
      <c r="I685" t="b">
        <f>Table1[[#This Row],[Increasing_Grade]]=H684</f>
        <v>1</v>
      </c>
      <c r="J685" t="b">
        <v>0</v>
      </c>
      <c r="L685" s="2">
        <f>Table1[[#This Row],[Change]]/528</f>
        <v>-9.4270664892155687E-3</v>
      </c>
      <c r="M685">
        <v>-78.829100400000002</v>
      </c>
      <c r="N685">
        <v>35.830354829999997</v>
      </c>
    </row>
    <row r="686" spans="1:14" x14ac:dyDescent="0.2">
      <c r="A686">
        <v>427</v>
      </c>
      <c r="B686">
        <v>1</v>
      </c>
      <c r="C686">
        <v>136014.78942011431</v>
      </c>
      <c r="D686">
        <v>685</v>
      </c>
      <c r="E686">
        <v>313.28848266601562</v>
      </c>
      <c r="F686">
        <f t="shared" si="11"/>
        <v>312.9700709751674</v>
      </c>
      <c r="G686">
        <f>Table1[[#This Row],[Smoothing]]-F685</f>
        <v>-4.8439767020089448</v>
      </c>
      <c r="H686" t="b">
        <f>IF(Table1[[#This Row],[Change]]&lt;0,TRUE,FALSE)</f>
        <v>1</v>
      </c>
      <c r="I686" t="b">
        <f>Table1[[#This Row],[Increasing_Grade]]=H685</f>
        <v>1</v>
      </c>
      <c r="J686" t="b">
        <v>0</v>
      </c>
      <c r="L686" s="2">
        <f>Table1[[#This Row],[Change]]/528</f>
        <v>-9.1741982992593653E-3</v>
      </c>
      <c r="M686">
        <v>-78.828529689999996</v>
      </c>
      <c r="N686">
        <v>35.828983870000002</v>
      </c>
    </row>
    <row r="687" spans="1:14" x14ac:dyDescent="0.2">
      <c r="A687">
        <v>428</v>
      </c>
      <c r="B687">
        <v>1</v>
      </c>
      <c r="C687">
        <v>136213.6414514303</v>
      </c>
      <c r="D687">
        <v>686</v>
      </c>
      <c r="E687">
        <v>308.75344848632812</v>
      </c>
      <c r="F687">
        <f t="shared" si="11"/>
        <v>308.85390799386158</v>
      </c>
      <c r="G687">
        <f>Table1[[#This Row],[Smoothing]]-F686</f>
        <v>-4.1161629813058198</v>
      </c>
      <c r="H687" t="b">
        <f>IF(Table1[[#This Row],[Change]]&lt;0,TRUE,FALSE)</f>
        <v>1</v>
      </c>
      <c r="I687" t="b">
        <f>Table1[[#This Row],[Increasing_Grade]]=H686</f>
        <v>1</v>
      </c>
      <c r="J687" t="b">
        <v>0</v>
      </c>
      <c r="L687" s="2">
        <f>Table1[[#This Row],[Change]]/528</f>
        <v>-7.7957632221701129E-3</v>
      </c>
      <c r="M687">
        <v>-78.827835809999996</v>
      </c>
      <c r="N687">
        <v>35.827649430000001</v>
      </c>
    </row>
    <row r="688" spans="1:14" x14ac:dyDescent="0.2">
      <c r="A688">
        <v>402</v>
      </c>
      <c r="B688">
        <v>1</v>
      </c>
      <c r="C688">
        <v>136412.49348274659</v>
      </c>
      <c r="D688">
        <v>687</v>
      </c>
      <c r="E688">
        <v>303.29107666015619</v>
      </c>
      <c r="F688">
        <f t="shared" si="11"/>
        <v>305.73298427036832</v>
      </c>
      <c r="G688">
        <f>Table1[[#This Row],[Smoothing]]-F687</f>
        <v>-3.120923723493263</v>
      </c>
      <c r="H688" t="b">
        <f>IF(Table1[[#This Row],[Change]]&lt;0,TRUE,FALSE)</f>
        <v>1</v>
      </c>
      <c r="I688" t="b">
        <f>Table1[[#This Row],[Increasing_Grade]]=H687</f>
        <v>1</v>
      </c>
      <c r="J688" t="b">
        <v>0</v>
      </c>
      <c r="L688" s="2">
        <f>Table1[[#This Row],[Change]]/528</f>
        <v>-5.9108403854039072E-3</v>
      </c>
      <c r="M688">
        <v>-78.827127989999994</v>
      </c>
      <c r="N688">
        <v>35.826319689999998</v>
      </c>
    </row>
    <row r="689" spans="1:14" x14ac:dyDescent="0.2">
      <c r="A689">
        <v>403</v>
      </c>
      <c r="B689">
        <v>1</v>
      </c>
      <c r="C689">
        <v>136611.3455140627</v>
      </c>
      <c r="D689">
        <v>688</v>
      </c>
      <c r="E689">
        <v>300.97116088867188</v>
      </c>
      <c r="F689">
        <f t="shared" si="11"/>
        <v>304.34967041015625</v>
      </c>
      <c r="G689">
        <f>Table1[[#This Row],[Smoothing]]-F688</f>
        <v>-1.3833138602120698</v>
      </c>
      <c r="H689" t="b">
        <f>IF(Table1[[#This Row],[Change]]&lt;0,TRUE,FALSE)</f>
        <v>1</v>
      </c>
      <c r="I689" t="b">
        <f>Table1[[#This Row],[Increasing_Grade]]=H688</f>
        <v>1</v>
      </c>
      <c r="J689" t="b">
        <v>0</v>
      </c>
      <c r="L689" s="2">
        <f>Table1[[#This Row],[Change]]/528</f>
        <v>-2.6199126140380108E-3</v>
      </c>
      <c r="M689">
        <v>-78.826408529999995</v>
      </c>
      <c r="N689">
        <v>35.824994029999999</v>
      </c>
    </row>
    <row r="690" spans="1:14" x14ac:dyDescent="0.2">
      <c r="A690">
        <v>404</v>
      </c>
      <c r="B690">
        <v>1</v>
      </c>
      <c r="C690">
        <v>136810.19754537829</v>
      </c>
      <c r="D690">
        <v>689</v>
      </c>
      <c r="E690">
        <v>301.4942626953125</v>
      </c>
      <c r="F690">
        <f t="shared" si="11"/>
        <v>303.44975934709822</v>
      </c>
      <c r="G690">
        <f>Table1[[#This Row],[Smoothing]]-F689</f>
        <v>-0.89991106305802759</v>
      </c>
      <c r="H690" t="b">
        <f>IF(Table1[[#This Row],[Change]]&lt;0,TRUE,FALSE)</f>
        <v>1</v>
      </c>
      <c r="I690" t="b">
        <f>Table1[[#This Row],[Increasing_Grade]]=H689</f>
        <v>1</v>
      </c>
      <c r="J690" t="b">
        <v>0</v>
      </c>
      <c r="L690" s="2">
        <f>Table1[[#This Row],[Change]]/528</f>
        <v>-1.7043770133674766E-3</v>
      </c>
      <c r="M690">
        <v>-78.825687579999993</v>
      </c>
      <c r="N690">
        <v>35.82366889</v>
      </c>
    </row>
    <row r="691" spans="1:14" x14ac:dyDescent="0.2">
      <c r="A691">
        <v>405</v>
      </c>
      <c r="B691">
        <v>1</v>
      </c>
      <c r="C691">
        <v>137009.0495766945</v>
      </c>
      <c r="D691">
        <v>690</v>
      </c>
      <c r="E691">
        <v>300.62472534179688</v>
      </c>
      <c r="F691">
        <f t="shared" si="11"/>
        <v>304.05877685546875</v>
      </c>
      <c r="G691">
        <f>Table1[[#This Row],[Smoothing]]-F690</f>
        <v>0.60901750837052759</v>
      </c>
      <c r="H691" t="b">
        <f>IF(Table1[[#This Row],[Change]]&lt;0,TRUE,FALSE)</f>
        <v>0</v>
      </c>
      <c r="I691" t="b">
        <f>Table1[[#This Row],[Increasing_Grade]]=H690</f>
        <v>0</v>
      </c>
      <c r="J691">
        <v>304.05877685546875</v>
      </c>
      <c r="L691" s="2">
        <f>Table1[[#This Row],[Change]]/528</f>
        <v>1.1534422507017568E-3</v>
      </c>
      <c r="M691">
        <v>-78.824968560000002</v>
      </c>
      <c r="N691">
        <v>35.822343060000001</v>
      </c>
    </row>
    <row r="692" spans="1:14" x14ac:dyDescent="0.2">
      <c r="A692">
        <v>406</v>
      </c>
      <c r="B692">
        <v>1</v>
      </c>
      <c r="C692">
        <v>137207.90160800979</v>
      </c>
      <c r="D692">
        <v>691</v>
      </c>
      <c r="E692">
        <v>302.0245361328125</v>
      </c>
      <c r="F692">
        <f t="shared" si="11"/>
        <v>306.35731288364957</v>
      </c>
      <c r="G692">
        <f>Table1[[#This Row],[Smoothing]]-F691</f>
        <v>2.2985360281808198</v>
      </c>
      <c r="H692" t="b">
        <f>IF(Table1[[#This Row],[Change]]&lt;0,TRUE,FALSE)</f>
        <v>0</v>
      </c>
      <c r="I692" t="b">
        <f>Table1[[#This Row],[Increasing_Grade]]=H691</f>
        <v>1</v>
      </c>
      <c r="J692" t="b">
        <v>0</v>
      </c>
      <c r="L692" s="2">
        <f>Table1[[#This Row],[Change]]/528</f>
        <v>4.3532879321606438E-3</v>
      </c>
      <c r="M692">
        <v>-78.824244989999997</v>
      </c>
      <c r="N692">
        <v>35.821018840000001</v>
      </c>
    </row>
    <row r="693" spans="1:14" x14ac:dyDescent="0.2">
      <c r="A693">
        <v>407</v>
      </c>
      <c r="B693">
        <v>1</v>
      </c>
      <c r="C693">
        <v>137406.75363932611</v>
      </c>
      <c r="D693">
        <v>692</v>
      </c>
      <c r="E693">
        <v>306.98910522460938</v>
      </c>
      <c r="F693">
        <f t="shared" si="11"/>
        <v>309.63261195591519</v>
      </c>
      <c r="G693">
        <f>Table1[[#This Row],[Smoothing]]-F692</f>
        <v>3.275299072265625</v>
      </c>
      <c r="H693" t="b">
        <f>IF(Table1[[#This Row],[Change]]&lt;0,TRUE,FALSE)</f>
        <v>0</v>
      </c>
      <c r="I693" t="b">
        <f>Table1[[#This Row],[Increasing_Grade]]=H692</f>
        <v>1</v>
      </c>
      <c r="J693" t="b">
        <v>0</v>
      </c>
      <c r="L693" s="2">
        <f>Table1[[#This Row],[Change]]/528</f>
        <v>6.2032179398970174E-3</v>
      </c>
      <c r="M693">
        <v>-78.823523010000002</v>
      </c>
      <c r="N693">
        <v>35.819694009999999</v>
      </c>
    </row>
    <row r="694" spans="1:14" x14ac:dyDescent="0.2">
      <c r="A694">
        <v>408</v>
      </c>
      <c r="B694">
        <v>1</v>
      </c>
      <c r="C694">
        <v>137605.60567064249</v>
      </c>
      <c r="D694">
        <v>693</v>
      </c>
      <c r="E694">
        <v>313.01657104492188</v>
      </c>
      <c r="F694">
        <f t="shared" si="11"/>
        <v>313.62307303292408</v>
      </c>
      <c r="G694">
        <f>Table1[[#This Row],[Smoothing]]-F693</f>
        <v>3.990461077008888</v>
      </c>
      <c r="H694" t="b">
        <f>IF(Table1[[#This Row],[Change]]&lt;0,TRUE,FALSE)</f>
        <v>0</v>
      </c>
      <c r="I694" t="b">
        <f>Table1[[#This Row],[Increasing_Grade]]=H693</f>
        <v>1</v>
      </c>
      <c r="J694" t="b">
        <v>0</v>
      </c>
      <c r="L694" s="2">
        <f>Table1[[#This Row],[Change]]/528</f>
        <v>7.5576914337289547E-3</v>
      </c>
      <c r="M694">
        <v>-78.822857220000003</v>
      </c>
      <c r="N694">
        <v>35.81835049</v>
      </c>
    </row>
    <row r="695" spans="1:14" x14ac:dyDescent="0.2">
      <c r="A695">
        <v>409</v>
      </c>
      <c r="B695">
        <v>1</v>
      </c>
      <c r="C695">
        <v>137804.4577019579</v>
      </c>
      <c r="D695">
        <v>694</v>
      </c>
      <c r="E695">
        <v>319.38082885742188</v>
      </c>
      <c r="F695">
        <f t="shared" si="11"/>
        <v>318.31501988002231</v>
      </c>
      <c r="G695">
        <f>Table1[[#This Row],[Smoothing]]-F694</f>
        <v>4.6919468470982224</v>
      </c>
      <c r="H695" t="b">
        <f>IF(Table1[[#This Row],[Change]]&lt;0,TRUE,FALSE)</f>
        <v>0</v>
      </c>
      <c r="I695" t="b">
        <f>Table1[[#This Row],[Increasing_Grade]]=H694</f>
        <v>1</v>
      </c>
      <c r="J695" t="b">
        <v>0</v>
      </c>
      <c r="L695" s="2">
        <f>Table1[[#This Row],[Change]]/528</f>
        <v>8.8862629679890576E-3</v>
      </c>
      <c r="M695">
        <v>-78.822551680000004</v>
      </c>
      <c r="N695">
        <v>35.816930849999999</v>
      </c>
    </row>
    <row r="696" spans="1:14" x14ac:dyDescent="0.2">
      <c r="A696">
        <v>410</v>
      </c>
      <c r="B696">
        <v>1</v>
      </c>
      <c r="C696">
        <v>138003.30973327451</v>
      </c>
      <c r="D696">
        <v>695</v>
      </c>
      <c r="E696">
        <v>323.89825439453119</v>
      </c>
      <c r="F696">
        <f t="shared" si="11"/>
        <v>322.86844308035717</v>
      </c>
      <c r="G696">
        <f>Table1[[#This Row],[Smoothing]]-F695</f>
        <v>4.553423200334862</v>
      </c>
      <c r="H696" t="b">
        <f>IF(Table1[[#This Row],[Change]]&lt;0,TRUE,FALSE)</f>
        <v>0</v>
      </c>
      <c r="I696" t="b">
        <f>Table1[[#This Row],[Increasing_Grade]]=H695</f>
        <v>1</v>
      </c>
      <c r="J696" t="b">
        <v>0</v>
      </c>
      <c r="L696" s="2">
        <f>Table1[[#This Row],[Change]]/528</f>
        <v>8.6239075763917834E-3</v>
      </c>
      <c r="M696">
        <v>-78.822745670000003</v>
      </c>
      <c r="N696">
        <v>35.815496070000002</v>
      </c>
    </row>
    <row r="697" spans="1:14" x14ac:dyDescent="0.2">
      <c r="A697">
        <v>411</v>
      </c>
      <c r="B697">
        <v>1</v>
      </c>
      <c r="C697">
        <v>138202.1617645901</v>
      </c>
      <c r="D697">
        <v>696</v>
      </c>
      <c r="E697">
        <v>329.427490234375</v>
      </c>
      <c r="F697">
        <f t="shared" si="11"/>
        <v>328.15672956194197</v>
      </c>
      <c r="G697">
        <f>Table1[[#This Row],[Smoothing]]-F696</f>
        <v>5.2882864815848052</v>
      </c>
      <c r="H697" t="b">
        <f>IF(Table1[[#This Row],[Change]]&lt;0,TRUE,FALSE)</f>
        <v>0</v>
      </c>
      <c r="I697" t="b">
        <f>Table1[[#This Row],[Increasing_Grade]]=H696</f>
        <v>1</v>
      </c>
      <c r="J697" t="b">
        <v>0</v>
      </c>
      <c r="L697" s="2">
        <f>Table1[[#This Row],[Change]]/528</f>
        <v>1.0015694093910616E-2</v>
      </c>
      <c r="M697">
        <v>-78.823414060000005</v>
      </c>
      <c r="N697">
        <v>35.814156109999999</v>
      </c>
    </row>
    <row r="698" spans="1:14" x14ac:dyDescent="0.2">
      <c r="A698">
        <v>412</v>
      </c>
      <c r="B698">
        <v>1</v>
      </c>
      <c r="C698">
        <v>138401.0137959058</v>
      </c>
      <c r="D698">
        <v>697</v>
      </c>
      <c r="E698">
        <v>333.46835327148438</v>
      </c>
      <c r="F698">
        <f t="shared" si="11"/>
        <v>332.43872942243303</v>
      </c>
      <c r="G698">
        <f>Table1[[#This Row],[Smoothing]]-F697</f>
        <v>4.2819998604910552</v>
      </c>
      <c r="H698" t="b">
        <f>IF(Table1[[#This Row],[Change]]&lt;0,TRUE,FALSE)</f>
        <v>0</v>
      </c>
      <c r="I698" t="b">
        <f>Table1[[#This Row],[Increasing_Grade]]=H697</f>
        <v>1</v>
      </c>
      <c r="J698" t="b">
        <v>0</v>
      </c>
      <c r="L698" s="2">
        <f>Table1[[#This Row],[Change]]/528</f>
        <v>8.1098482206269987E-3</v>
      </c>
      <c r="M698">
        <v>-78.824229990000006</v>
      </c>
      <c r="N698">
        <v>35.812867519999998</v>
      </c>
    </row>
    <row r="699" spans="1:14" x14ac:dyDescent="0.2">
      <c r="A699">
        <v>413</v>
      </c>
      <c r="B699">
        <v>1</v>
      </c>
      <c r="C699">
        <v>138599.8658272218</v>
      </c>
      <c r="D699">
        <v>698</v>
      </c>
      <c r="E699">
        <v>333.89849853515619</v>
      </c>
      <c r="F699">
        <f t="shared" si="11"/>
        <v>337.3201904296875</v>
      </c>
      <c r="G699">
        <f>Table1[[#This Row],[Smoothing]]-F698</f>
        <v>4.8814610072544724</v>
      </c>
      <c r="H699" t="b">
        <f>IF(Table1[[#This Row],[Change]]&lt;0,TRUE,FALSE)</f>
        <v>0</v>
      </c>
      <c r="I699" t="b">
        <f>Table1[[#This Row],[Increasing_Grade]]=H698</f>
        <v>1</v>
      </c>
      <c r="J699" t="b">
        <v>0</v>
      </c>
      <c r="L699" s="2">
        <f>Table1[[#This Row],[Change]]/528</f>
        <v>9.2451913016183187E-3</v>
      </c>
      <c r="M699">
        <v>-78.825010860000006</v>
      </c>
      <c r="N699">
        <v>35.811566540000001</v>
      </c>
    </row>
    <row r="700" spans="1:14" x14ac:dyDescent="0.2">
      <c r="A700">
        <v>414</v>
      </c>
      <c r="B700">
        <v>1</v>
      </c>
      <c r="C700">
        <v>138798.71785853751</v>
      </c>
      <c r="D700">
        <v>699</v>
      </c>
      <c r="E700">
        <v>344.00711059570312</v>
      </c>
      <c r="F700">
        <f t="shared" si="11"/>
        <v>341.96993582589283</v>
      </c>
      <c r="G700">
        <f>Table1[[#This Row],[Smoothing]]-F699</f>
        <v>4.6497453962053328</v>
      </c>
      <c r="H700" t="b">
        <f>IF(Table1[[#This Row],[Change]]&lt;0,TRUE,FALSE)</f>
        <v>0</v>
      </c>
      <c r="I700" t="b">
        <f>Table1[[#This Row],[Increasing_Grade]]=H699</f>
        <v>1</v>
      </c>
      <c r="J700" t="b">
        <v>0</v>
      </c>
      <c r="L700" s="2">
        <f>Table1[[#This Row],[Change]]/528</f>
        <v>8.8063359776616151E-3</v>
      </c>
      <c r="M700">
        <v>-78.825250449999999</v>
      </c>
      <c r="N700">
        <v>35.810135989999999</v>
      </c>
    </row>
    <row r="701" spans="1:14" x14ac:dyDescent="0.2">
      <c r="A701">
        <v>360</v>
      </c>
      <c r="B701">
        <v>1</v>
      </c>
      <c r="C701">
        <v>138997.56988985371</v>
      </c>
      <c r="D701">
        <v>700</v>
      </c>
      <c r="E701">
        <v>342.99057006835938</v>
      </c>
      <c r="F701">
        <f t="shared" si="11"/>
        <v>346.8327854701451</v>
      </c>
      <c r="G701">
        <f>Table1[[#This Row],[Smoothing]]-F700</f>
        <v>4.8628496442522646</v>
      </c>
      <c r="H701" t="b">
        <f>IF(Table1[[#This Row],[Change]]&lt;0,TRUE,FALSE)</f>
        <v>0</v>
      </c>
      <c r="I701" t="b">
        <f>Table1[[#This Row],[Increasing_Grade]]=H700</f>
        <v>1</v>
      </c>
      <c r="J701" t="b">
        <v>0</v>
      </c>
      <c r="L701" s="2">
        <f>Table1[[#This Row],[Change]]/528</f>
        <v>9.209942508053532E-3</v>
      </c>
      <c r="M701">
        <v>-78.825036650000001</v>
      </c>
      <c r="N701">
        <v>35.808700860000002</v>
      </c>
    </row>
    <row r="702" spans="1:14" x14ac:dyDescent="0.2">
      <c r="A702">
        <v>361</v>
      </c>
      <c r="B702">
        <v>1</v>
      </c>
      <c r="C702">
        <v>139196.42192116971</v>
      </c>
      <c r="D702">
        <v>701</v>
      </c>
      <c r="E702">
        <v>353.55105590820312</v>
      </c>
      <c r="F702">
        <f t="shared" si="11"/>
        <v>351.95223127092635</v>
      </c>
      <c r="G702">
        <f>Table1[[#This Row],[Smoothing]]-F701</f>
        <v>5.11944580078125</v>
      </c>
      <c r="H702" t="b">
        <f>IF(Table1[[#This Row],[Change]]&lt;0,TRUE,FALSE)</f>
        <v>0</v>
      </c>
      <c r="I702" t="b">
        <f>Table1[[#This Row],[Increasing_Grade]]=H701</f>
        <v>1</v>
      </c>
      <c r="J702" t="b">
        <v>0</v>
      </c>
      <c r="L702" s="2">
        <f>Table1[[#This Row],[Change]]/528</f>
        <v>9.6959200772372151E-3</v>
      </c>
      <c r="M702">
        <v>-78.824313939999996</v>
      </c>
      <c r="N702">
        <v>35.807382099999998</v>
      </c>
    </row>
    <row r="703" spans="1:14" x14ac:dyDescent="0.2">
      <c r="A703">
        <v>362</v>
      </c>
      <c r="B703">
        <v>1</v>
      </c>
      <c r="C703">
        <v>139395.27395248559</v>
      </c>
      <c r="D703">
        <v>702</v>
      </c>
      <c r="E703">
        <v>356.44647216796881</v>
      </c>
      <c r="F703">
        <f t="shared" si="11"/>
        <v>357.80538940429688</v>
      </c>
      <c r="G703">
        <f>Table1[[#This Row],[Smoothing]]-F702</f>
        <v>5.8531581333705276</v>
      </c>
      <c r="H703" t="b">
        <f>IF(Table1[[#This Row],[Change]]&lt;0,TRUE,FALSE)</f>
        <v>0</v>
      </c>
      <c r="I703" t="b">
        <f>Table1[[#This Row],[Increasing_Grade]]=H702</f>
        <v>1</v>
      </c>
      <c r="J703" t="b">
        <v>0</v>
      </c>
      <c r="L703" s="2">
        <f>Table1[[#This Row],[Change]]/528</f>
        <v>1.1085526767747211E-2</v>
      </c>
      <c r="M703">
        <v>-78.823247870000003</v>
      </c>
      <c r="N703">
        <v>35.806222669999997</v>
      </c>
    </row>
    <row r="704" spans="1:14" x14ac:dyDescent="0.2">
      <c r="A704">
        <v>363</v>
      </c>
      <c r="B704">
        <v>1</v>
      </c>
      <c r="C704">
        <v>139594.12598380129</v>
      </c>
      <c r="D704">
        <v>703</v>
      </c>
      <c r="E704">
        <v>363.46743774414062</v>
      </c>
      <c r="F704">
        <f t="shared" si="11"/>
        <v>362.88883754185269</v>
      </c>
      <c r="G704">
        <f>Table1[[#This Row],[Smoothing]]-F703</f>
        <v>5.0834481375558198</v>
      </c>
      <c r="H704" t="b">
        <f>IF(Table1[[#This Row],[Change]]&lt;0,TRUE,FALSE)</f>
        <v>0</v>
      </c>
      <c r="I704" t="b">
        <f>Table1[[#This Row],[Increasing_Grade]]=H703</f>
        <v>1</v>
      </c>
      <c r="J704" t="b">
        <v>0</v>
      </c>
      <c r="L704" s="2">
        <f>Table1[[#This Row],[Change]]/528</f>
        <v>9.6277426847648107E-3</v>
      </c>
      <c r="M704">
        <v>-78.822023439999995</v>
      </c>
      <c r="N704">
        <v>35.805168100000003</v>
      </c>
    </row>
    <row r="705" spans="1:14" x14ac:dyDescent="0.2">
      <c r="A705">
        <v>364</v>
      </c>
      <c r="B705">
        <v>1</v>
      </c>
      <c r="C705">
        <v>139792.97801511819</v>
      </c>
      <c r="D705">
        <v>704</v>
      </c>
      <c r="E705">
        <v>369.30447387695312</v>
      </c>
      <c r="F705">
        <f t="shared" si="11"/>
        <v>368.10948835100447</v>
      </c>
      <c r="G705">
        <f>Table1[[#This Row],[Smoothing]]-F704</f>
        <v>5.2206508091517776</v>
      </c>
      <c r="H705" t="b">
        <f>IF(Table1[[#This Row],[Change]]&lt;0,TRUE,FALSE)</f>
        <v>0</v>
      </c>
      <c r="I705" t="b">
        <f>Table1[[#This Row],[Increasing_Grade]]=H704</f>
        <v>1</v>
      </c>
      <c r="J705" t="b">
        <v>0</v>
      </c>
      <c r="L705" s="2">
        <f>Table1[[#This Row],[Change]]/528</f>
        <v>9.8875962294541243E-3</v>
      </c>
      <c r="M705">
        <v>-78.820624530000003</v>
      </c>
      <c r="N705">
        <v>35.804271870000001</v>
      </c>
    </row>
    <row r="706" spans="1:14" x14ac:dyDescent="0.2">
      <c r="A706">
        <v>365</v>
      </c>
      <c r="B706">
        <v>1</v>
      </c>
      <c r="C706">
        <v>139991.83004643419</v>
      </c>
      <c r="D706">
        <v>705</v>
      </c>
      <c r="E706">
        <v>374.87060546875</v>
      </c>
      <c r="F706">
        <f t="shared" si="11"/>
        <v>372.96220179966519</v>
      </c>
      <c r="G706">
        <f>Table1[[#This Row],[Smoothing]]-F705</f>
        <v>4.8527134486607224</v>
      </c>
      <c r="H706" t="b">
        <f>IF(Table1[[#This Row],[Change]]&lt;0,TRUE,FALSE)</f>
        <v>0</v>
      </c>
      <c r="I706" t="b">
        <f>Table1[[#This Row],[Increasing_Grade]]=H705</f>
        <v>1</v>
      </c>
      <c r="J706" t="b">
        <v>0</v>
      </c>
      <c r="L706" s="2">
        <f>Table1[[#This Row],[Change]]/528</f>
        <v>9.1907451679180355E-3</v>
      </c>
      <c r="M706">
        <v>-78.818987100000001</v>
      </c>
      <c r="N706">
        <v>35.803704920000001</v>
      </c>
    </row>
    <row r="707" spans="1:14" x14ac:dyDescent="0.2">
      <c r="A707">
        <v>366</v>
      </c>
      <c r="B707">
        <v>1</v>
      </c>
      <c r="C707">
        <v>140190.68207774861</v>
      </c>
      <c r="D707">
        <v>706</v>
      </c>
      <c r="E707">
        <v>379.59124755859381</v>
      </c>
      <c r="F707">
        <f t="shared" si="11"/>
        <v>377.04649135044644</v>
      </c>
      <c r="G707">
        <f>Table1[[#This Row],[Smoothing]]-F706</f>
        <v>4.08428955078125</v>
      </c>
      <c r="H707" t="b">
        <f>IF(Table1[[#This Row],[Change]]&lt;0,TRUE,FALSE)</f>
        <v>0</v>
      </c>
      <c r="I707" t="b">
        <f>Table1[[#This Row],[Increasing_Grade]]=H706</f>
        <v>1</v>
      </c>
      <c r="J707" t="b">
        <v>0</v>
      </c>
      <c r="L707" s="2">
        <f>Table1[[#This Row],[Change]]/528</f>
        <v>7.73539687647964E-3</v>
      </c>
      <c r="M707">
        <v>-78.817223729999995</v>
      </c>
      <c r="N707">
        <v>35.803518179999998</v>
      </c>
    </row>
    <row r="708" spans="1:14" x14ac:dyDescent="0.2">
      <c r="A708">
        <v>367</v>
      </c>
      <c r="B708">
        <v>1</v>
      </c>
      <c r="C708">
        <v>140389.5341090649</v>
      </c>
      <c r="D708">
        <v>707</v>
      </c>
      <c r="E708">
        <v>379.53512573242188</v>
      </c>
      <c r="F708">
        <f t="shared" si="11"/>
        <v>381.63463919503346</v>
      </c>
      <c r="G708">
        <f>Table1[[#This Row],[Smoothing]]-F707</f>
        <v>4.588147844587013</v>
      </c>
      <c r="H708" t="b">
        <f>IF(Table1[[#This Row],[Change]]&lt;0,TRUE,FALSE)</f>
        <v>0</v>
      </c>
      <c r="I708" t="b">
        <f>Table1[[#This Row],[Increasing_Grade]]=H707</f>
        <v>1</v>
      </c>
      <c r="J708" t="b">
        <v>0</v>
      </c>
      <c r="L708" s="2">
        <f>Table1[[#This Row],[Change]]/528</f>
        <v>8.6896739480814642E-3</v>
      </c>
      <c r="M708">
        <v>-78.815443490000007</v>
      </c>
      <c r="N708">
        <v>35.803618520000001</v>
      </c>
    </row>
    <row r="709" spans="1:14" x14ac:dyDescent="0.2">
      <c r="A709">
        <v>368</v>
      </c>
      <c r="B709">
        <v>1</v>
      </c>
      <c r="C709">
        <v>140588.38614038099</v>
      </c>
      <c r="D709">
        <v>708</v>
      </c>
      <c r="E709">
        <v>387.52005004882812</v>
      </c>
      <c r="F709">
        <f t="shared" si="11"/>
        <v>385.38651820591519</v>
      </c>
      <c r="G709">
        <f>Table1[[#This Row],[Smoothing]]-F708</f>
        <v>3.751879010881737</v>
      </c>
      <c r="H709" t="b">
        <f>IF(Table1[[#This Row],[Change]]&lt;0,TRUE,FALSE)</f>
        <v>0</v>
      </c>
      <c r="I709" t="b">
        <f>Table1[[#This Row],[Increasing_Grade]]=H708</f>
        <v>1</v>
      </c>
      <c r="J709" t="b">
        <v>0</v>
      </c>
      <c r="L709" s="2">
        <f>Table1[[#This Row],[Change]]/528</f>
        <v>7.1058314600032898E-3</v>
      </c>
      <c r="M709">
        <v>-78.813658040000007</v>
      </c>
      <c r="N709">
        <v>35.803646180000001</v>
      </c>
    </row>
    <row r="710" spans="1:14" x14ac:dyDescent="0.2">
      <c r="A710">
        <v>369</v>
      </c>
      <c r="B710">
        <v>1</v>
      </c>
      <c r="C710">
        <v>140787.23817169739</v>
      </c>
      <c r="D710">
        <v>709</v>
      </c>
      <c r="E710">
        <v>385.0364990234375</v>
      </c>
      <c r="F710">
        <f t="shared" ref="F710:F773" si="12">AVERAGE(E707:E713)</f>
        <v>389.93299647739957</v>
      </c>
      <c r="G710">
        <f>Table1[[#This Row],[Smoothing]]-F709</f>
        <v>4.546478271484375</v>
      </c>
      <c r="H710" t="b">
        <f>IF(Table1[[#This Row],[Change]]&lt;0,TRUE,FALSE)</f>
        <v>0</v>
      </c>
      <c r="I710" t="b">
        <f>Table1[[#This Row],[Increasing_Grade]]=H709</f>
        <v>1</v>
      </c>
      <c r="J710" t="b">
        <v>0</v>
      </c>
      <c r="L710" s="2">
        <f>Table1[[#This Row],[Change]]/528</f>
        <v>8.6107543020537414E-3</v>
      </c>
      <c r="M710">
        <v>-78.811898339999999</v>
      </c>
      <c r="N710">
        <v>35.803410720000002</v>
      </c>
    </row>
    <row r="711" spans="1:14" x14ac:dyDescent="0.2">
      <c r="A711">
        <v>370</v>
      </c>
      <c r="B711">
        <v>1</v>
      </c>
      <c r="C711">
        <v>140986.09020301281</v>
      </c>
      <c r="D711">
        <v>710</v>
      </c>
      <c r="E711">
        <v>395.58447265625</v>
      </c>
      <c r="F711">
        <f t="shared" si="12"/>
        <v>394.62589372907365</v>
      </c>
      <c r="G711">
        <f>Table1[[#This Row],[Smoothing]]-F710</f>
        <v>4.6928972516740828</v>
      </c>
      <c r="H711" t="b">
        <f>IF(Table1[[#This Row],[Change]]&lt;0,TRUE,FALSE)</f>
        <v>0</v>
      </c>
      <c r="I711" t="b">
        <f>Table1[[#This Row],[Increasing_Grade]]=H710</f>
        <v>1</v>
      </c>
      <c r="J711" t="b">
        <v>0</v>
      </c>
      <c r="L711" s="2">
        <f>Table1[[#This Row],[Change]]/528</f>
        <v>8.88806297665546E-3</v>
      </c>
      <c r="M711">
        <v>-78.810206300000004</v>
      </c>
      <c r="N711">
        <v>35.802953789999997</v>
      </c>
    </row>
    <row r="712" spans="1:14" x14ac:dyDescent="0.2">
      <c r="A712">
        <v>371</v>
      </c>
      <c r="B712">
        <v>1</v>
      </c>
      <c r="C712">
        <v>141184.94223432869</v>
      </c>
      <c r="D712">
        <v>711</v>
      </c>
      <c r="E712">
        <v>395.567626953125</v>
      </c>
      <c r="F712">
        <f t="shared" si="12"/>
        <v>399.70281110491072</v>
      </c>
      <c r="G712">
        <f>Table1[[#This Row],[Smoothing]]-F711</f>
        <v>5.0769173758370698</v>
      </c>
      <c r="H712" t="b">
        <f>IF(Table1[[#This Row],[Change]]&lt;0,TRUE,FALSE)</f>
        <v>0</v>
      </c>
      <c r="I712" t="b">
        <f>Table1[[#This Row],[Increasing_Grade]]=H711</f>
        <v>1</v>
      </c>
      <c r="J712" t="b">
        <v>0</v>
      </c>
      <c r="L712" s="2">
        <f>Table1[[#This Row],[Change]]/528</f>
        <v>9.6153738178732379E-3</v>
      </c>
      <c r="M712">
        <v>-78.808686839999993</v>
      </c>
      <c r="N712">
        <v>35.802196420000001</v>
      </c>
    </row>
    <row r="713" spans="1:14" x14ac:dyDescent="0.2">
      <c r="A713">
        <v>372</v>
      </c>
      <c r="B713">
        <v>1</v>
      </c>
      <c r="C713">
        <v>141383.7942656446</v>
      </c>
      <c r="D713">
        <v>712</v>
      </c>
      <c r="E713">
        <v>406.69595336914062</v>
      </c>
      <c r="F713">
        <f t="shared" si="12"/>
        <v>405.17712838309154</v>
      </c>
      <c r="G713">
        <f>Table1[[#This Row],[Smoothing]]-F712</f>
        <v>5.4743172781808198</v>
      </c>
      <c r="H713" t="b">
        <f>IF(Table1[[#This Row],[Change]]&lt;0,TRUE,FALSE)</f>
        <v>0</v>
      </c>
      <c r="I713" t="b">
        <f>Table1[[#This Row],[Increasing_Grade]]=H712</f>
        <v>1</v>
      </c>
      <c r="J713" t="b">
        <v>0</v>
      </c>
      <c r="L713" s="2">
        <f>Table1[[#This Row],[Change]]/528</f>
        <v>1.0368025148069735E-2</v>
      </c>
      <c r="M713">
        <v>-78.807231099999996</v>
      </c>
      <c r="N713">
        <v>35.801356980000001</v>
      </c>
    </row>
    <row r="714" spans="1:14" x14ac:dyDescent="0.2">
      <c r="A714">
        <v>373</v>
      </c>
      <c r="B714">
        <v>1</v>
      </c>
      <c r="C714">
        <v>141582.64629696071</v>
      </c>
      <c r="D714">
        <v>713</v>
      </c>
      <c r="E714">
        <v>412.4415283203125</v>
      </c>
      <c r="F714">
        <f t="shared" si="12"/>
        <v>411.61640712193082</v>
      </c>
      <c r="G714">
        <f>Table1[[#This Row],[Smoothing]]-F713</f>
        <v>6.4392787388392776</v>
      </c>
      <c r="H714" t="b">
        <f>IF(Table1[[#This Row],[Change]]&lt;0,TRUE,FALSE)</f>
        <v>0</v>
      </c>
      <c r="I714" t="b">
        <f>Table1[[#This Row],[Increasing_Grade]]=H713</f>
        <v>1</v>
      </c>
      <c r="J714" t="b">
        <v>0</v>
      </c>
      <c r="L714" s="2">
        <f>Table1[[#This Row],[Change]]/528</f>
        <v>1.2195603672044086E-2</v>
      </c>
      <c r="M714">
        <v>-78.80581506</v>
      </c>
      <c r="N714">
        <v>35.800474049999998</v>
      </c>
    </row>
    <row r="715" spans="1:14" x14ac:dyDescent="0.2">
      <c r="A715">
        <v>374</v>
      </c>
      <c r="B715">
        <v>1</v>
      </c>
      <c r="C715">
        <v>141781.49832827711</v>
      </c>
      <c r="D715">
        <v>714</v>
      </c>
      <c r="E715">
        <v>415.07354736328119</v>
      </c>
      <c r="F715">
        <f t="shared" si="12"/>
        <v>418.05412510463168</v>
      </c>
      <c r="G715">
        <f>Table1[[#This Row],[Smoothing]]-F714</f>
        <v>6.4377179827008604</v>
      </c>
      <c r="H715" t="b">
        <f>IF(Table1[[#This Row],[Change]]&lt;0,TRUE,FALSE)</f>
        <v>0</v>
      </c>
      <c r="I715" t="b">
        <f>Table1[[#This Row],[Increasing_Grade]]=H714</f>
        <v>1</v>
      </c>
      <c r="J715" t="b">
        <v>0</v>
      </c>
      <c r="L715" s="2">
        <f>Table1[[#This Row],[Change]]/528</f>
        <v>1.2192647694509205E-2</v>
      </c>
      <c r="M715">
        <v>-78.804387009999999</v>
      </c>
      <c r="N715">
        <v>35.799603670000003</v>
      </c>
    </row>
    <row r="716" spans="1:14" x14ac:dyDescent="0.2">
      <c r="A716">
        <v>375</v>
      </c>
      <c r="B716">
        <v>1</v>
      </c>
      <c r="C716">
        <v>141980.35035959349</v>
      </c>
      <c r="D716">
        <v>715</v>
      </c>
      <c r="E716">
        <v>425.84027099609381</v>
      </c>
      <c r="F716">
        <f t="shared" si="12"/>
        <v>423.67364937918529</v>
      </c>
      <c r="G716">
        <f>Table1[[#This Row],[Smoothing]]-F715</f>
        <v>5.619524274553612</v>
      </c>
      <c r="H716" t="b">
        <f>IF(Table1[[#This Row],[Change]]&lt;0,TRUE,FALSE)</f>
        <v>0</v>
      </c>
      <c r="I716" t="b">
        <f>Table1[[#This Row],[Increasing_Grade]]=H715</f>
        <v>1</v>
      </c>
      <c r="J716" t="b">
        <v>0</v>
      </c>
      <c r="L716" s="2">
        <f>Table1[[#This Row],[Change]]/528</f>
        <v>1.064303839877578E-2</v>
      </c>
      <c r="M716">
        <v>-78.802958959999998</v>
      </c>
      <c r="N716">
        <v>35.79873328</v>
      </c>
    </row>
    <row r="717" spans="1:14" x14ac:dyDescent="0.2">
      <c r="A717">
        <v>376</v>
      </c>
      <c r="B717">
        <v>1</v>
      </c>
      <c r="C717">
        <v>142179.20239090879</v>
      </c>
      <c r="D717">
        <v>716</v>
      </c>
      <c r="E717">
        <v>430.1114501953125</v>
      </c>
      <c r="F717">
        <f t="shared" si="12"/>
        <v>428.07421875</v>
      </c>
      <c r="G717">
        <f>Table1[[#This Row],[Smoothing]]-F716</f>
        <v>4.4005693708147078</v>
      </c>
      <c r="H717" t="b">
        <f>IF(Table1[[#This Row],[Change]]&lt;0,TRUE,FALSE)</f>
        <v>0</v>
      </c>
      <c r="I717" t="b">
        <f>Table1[[#This Row],[Increasing_Grade]]=H716</f>
        <v>1</v>
      </c>
      <c r="J717" t="b">
        <v>0</v>
      </c>
      <c r="L717" s="2">
        <f>Table1[[#This Row],[Change]]/528</f>
        <v>8.3344116871490685E-3</v>
      </c>
      <c r="M717">
        <v>-78.801530909999997</v>
      </c>
      <c r="N717">
        <v>35.797862899999998</v>
      </c>
    </row>
    <row r="718" spans="1:14" x14ac:dyDescent="0.2">
      <c r="A718">
        <v>377</v>
      </c>
      <c r="B718">
        <v>1</v>
      </c>
      <c r="C718">
        <v>142378.05442222519</v>
      </c>
      <c r="D718">
        <v>717</v>
      </c>
      <c r="E718">
        <v>440.64849853515619</v>
      </c>
      <c r="F718">
        <f t="shared" si="12"/>
        <v>433.2979518345424</v>
      </c>
      <c r="G718">
        <f>Table1[[#This Row],[Smoothing]]-F717</f>
        <v>5.2237330845424026</v>
      </c>
      <c r="H718" t="b">
        <f>IF(Table1[[#This Row],[Change]]&lt;0,TRUE,FALSE)</f>
        <v>0</v>
      </c>
      <c r="I718" t="b">
        <f>Table1[[#This Row],[Increasing_Grade]]=H717</f>
        <v>1</v>
      </c>
      <c r="J718" t="b">
        <v>0</v>
      </c>
      <c r="L718" s="2">
        <f>Table1[[#This Row],[Change]]/528</f>
        <v>9.8934338722393989E-3</v>
      </c>
      <c r="M718">
        <v>-78.800099459999998</v>
      </c>
      <c r="N718">
        <v>35.796996239999999</v>
      </c>
    </row>
    <row r="719" spans="1:14" x14ac:dyDescent="0.2">
      <c r="A719">
        <v>378</v>
      </c>
      <c r="B719">
        <v>1</v>
      </c>
      <c r="C719">
        <v>142576.90645354011</v>
      </c>
      <c r="D719">
        <v>718</v>
      </c>
      <c r="E719">
        <v>434.904296875</v>
      </c>
      <c r="F719">
        <f t="shared" si="12"/>
        <v>437.85981968470981</v>
      </c>
      <c r="G719">
        <f>Table1[[#This Row],[Smoothing]]-F718</f>
        <v>4.5618678501674026</v>
      </c>
      <c r="H719" t="b">
        <f>IF(Table1[[#This Row],[Change]]&lt;0,TRUE,FALSE)</f>
        <v>0</v>
      </c>
      <c r="I719" t="b">
        <f>Table1[[#This Row],[Increasing_Grade]]=H718</f>
        <v>1</v>
      </c>
      <c r="J719" t="b">
        <v>0</v>
      </c>
      <c r="L719" s="2">
        <f>Table1[[#This Row],[Change]]/528</f>
        <v>8.6399012313776568E-3</v>
      </c>
      <c r="M719">
        <v>-78.798647919999993</v>
      </c>
      <c r="N719">
        <v>35.796151770000002</v>
      </c>
    </row>
    <row r="720" spans="1:14" x14ac:dyDescent="0.2">
      <c r="A720">
        <v>379</v>
      </c>
      <c r="B720">
        <v>1</v>
      </c>
      <c r="C720">
        <v>142775.7584848573</v>
      </c>
      <c r="D720">
        <v>719</v>
      </c>
      <c r="E720">
        <v>437.49993896484381</v>
      </c>
      <c r="F720">
        <f t="shared" si="12"/>
        <v>441.63468715122769</v>
      </c>
      <c r="G720">
        <f>Table1[[#This Row],[Smoothing]]-F719</f>
        <v>3.7748674665178896</v>
      </c>
      <c r="H720" t="b">
        <f>IF(Table1[[#This Row],[Change]]&lt;0,TRUE,FALSE)</f>
        <v>0</v>
      </c>
      <c r="I720" t="b">
        <f>Table1[[#This Row],[Increasing_Grade]]=H719</f>
        <v>1</v>
      </c>
      <c r="J720" t="b">
        <v>0</v>
      </c>
      <c r="L720" s="2">
        <f>Table1[[#This Row],[Change]]/528</f>
        <v>7.1493702017384276E-3</v>
      </c>
      <c r="M720">
        <v>-78.797196760000006</v>
      </c>
      <c r="N720">
        <v>35.7953069</v>
      </c>
    </row>
    <row r="721" spans="1:14" x14ac:dyDescent="0.2">
      <c r="A721">
        <v>380</v>
      </c>
      <c r="B721">
        <v>1</v>
      </c>
      <c r="C721">
        <v>142974.61051617359</v>
      </c>
      <c r="D721">
        <v>720</v>
      </c>
      <c r="E721">
        <v>449.00765991210938</v>
      </c>
      <c r="F721">
        <f t="shared" si="12"/>
        <v>446.14732578822543</v>
      </c>
      <c r="G721">
        <f>Table1[[#This Row],[Smoothing]]-F720</f>
        <v>4.5126386369977354</v>
      </c>
      <c r="H721" t="b">
        <f>IF(Table1[[#This Row],[Change]]&lt;0,TRUE,FALSE)</f>
        <v>0</v>
      </c>
      <c r="I721" t="b">
        <f>Table1[[#This Row],[Increasing_Grade]]=H720</f>
        <v>1</v>
      </c>
      <c r="J721" t="b">
        <v>0</v>
      </c>
      <c r="L721" s="2">
        <f>Table1[[#This Row],[Change]]/528</f>
        <v>8.5466640852229839E-3</v>
      </c>
      <c r="M721">
        <v>-78.795773780000005</v>
      </c>
      <c r="N721">
        <v>35.79443122</v>
      </c>
    </row>
    <row r="722" spans="1:14" x14ac:dyDescent="0.2">
      <c r="A722">
        <v>381</v>
      </c>
      <c r="B722">
        <v>1</v>
      </c>
      <c r="C722">
        <v>143173.46254748921</v>
      </c>
      <c r="D722">
        <v>721</v>
      </c>
      <c r="E722">
        <v>447.00662231445312</v>
      </c>
      <c r="F722">
        <f t="shared" si="12"/>
        <v>449.88137817382812</v>
      </c>
      <c r="G722">
        <f>Table1[[#This Row],[Smoothing]]-F721</f>
        <v>3.7340523856026948</v>
      </c>
      <c r="H722" t="b">
        <f>IF(Table1[[#This Row],[Change]]&lt;0,TRUE,FALSE)</f>
        <v>0</v>
      </c>
      <c r="I722" t="b">
        <f>Table1[[#This Row],[Increasing_Grade]]=H721</f>
        <v>1</v>
      </c>
      <c r="J722" t="b">
        <v>0</v>
      </c>
      <c r="L722" s="2">
        <f>Table1[[#This Row],[Change]]/528</f>
        <v>7.0720689121263162E-3</v>
      </c>
      <c r="M722">
        <v>-78.794337589999998</v>
      </c>
      <c r="N722">
        <v>35.793569939999998</v>
      </c>
    </row>
    <row r="723" spans="1:14" x14ac:dyDescent="0.2">
      <c r="A723">
        <v>382</v>
      </c>
      <c r="B723">
        <v>1</v>
      </c>
      <c r="C723">
        <v>143372.31457880471</v>
      </c>
      <c r="D723">
        <v>722</v>
      </c>
      <c r="E723">
        <v>452.26434326171881</v>
      </c>
      <c r="F723">
        <f t="shared" si="12"/>
        <v>454.67624337332592</v>
      </c>
      <c r="G723">
        <f>Table1[[#This Row],[Smoothing]]-F722</f>
        <v>4.7948651994977922</v>
      </c>
      <c r="H723" t="b">
        <f>IF(Table1[[#This Row],[Change]]&lt;0,TRUE,FALSE)</f>
        <v>0</v>
      </c>
      <c r="I723" t="b">
        <f>Table1[[#This Row],[Increasing_Grade]]=H722</f>
        <v>1</v>
      </c>
      <c r="J723" t="b">
        <v>0</v>
      </c>
      <c r="L723" s="2">
        <f>Table1[[#This Row],[Change]]/528</f>
        <v>9.0811840899579395E-3</v>
      </c>
      <c r="M723">
        <v>-78.792887370000003</v>
      </c>
      <c r="N723">
        <v>35.792723989999999</v>
      </c>
    </row>
    <row r="724" spans="1:14" x14ac:dyDescent="0.2">
      <c r="A724">
        <v>290</v>
      </c>
      <c r="B724">
        <v>1</v>
      </c>
      <c r="C724">
        <v>143571.16661011989</v>
      </c>
      <c r="D724">
        <v>723</v>
      </c>
      <c r="E724">
        <v>461.69992065429688</v>
      </c>
      <c r="F724">
        <f t="shared" si="12"/>
        <v>459.52764456612721</v>
      </c>
      <c r="G724">
        <f>Table1[[#This Row],[Smoothing]]-F723</f>
        <v>4.8514011928012906</v>
      </c>
      <c r="H724" t="b">
        <f>IF(Table1[[#This Row],[Change]]&lt;0,TRUE,FALSE)</f>
        <v>0</v>
      </c>
      <c r="I724" t="b">
        <f>Table1[[#This Row],[Increasing_Grade]]=H723</f>
        <v>1</v>
      </c>
      <c r="J724" t="b">
        <v>0</v>
      </c>
      <c r="L724" s="2">
        <f>Table1[[#This Row],[Change]]/528</f>
        <v>9.1882598348509287E-3</v>
      </c>
      <c r="M724">
        <v>-78.791429899999997</v>
      </c>
      <c r="N724">
        <v>35.791886640000001</v>
      </c>
    </row>
    <row r="725" spans="1:14" x14ac:dyDescent="0.2">
      <c r="A725">
        <v>291</v>
      </c>
      <c r="B725">
        <v>1</v>
      </c>
      <c r="C725">
        <v>143770.01864143621</v>
      </c>
      <c r="D725">
        <v>724</v>
      </c>
      <c r="E725">
        <v>466.786865234375</v>
      </c>
      <c r="F725">
        <f t="shared" si="12"/>
        <v>464.00823974609375</v>
      </c>
      <c r="G725">
        <f>Table1[[#This Row],[Smoothing]]-F724</f>
        <v>4.4805951799665422</v>
      </c>
      <c r="H725" t="b">
        <f>IF(Table1[[#This Row],[Change]]&lt;0,TRUE,FALSE)</f>
        <v>0</v>
      </c>
      <c r="I725" t="b">
        <f>Table1[[#This Row],[Increasing_Grade]]=H724</f>
        <v>1</v>
      </c>
      <c r="J725" t="b">
        <v>0</v>
      </c>
      <c r="L725" s="2">
        <f>Table1[[#This Row],[Change]]/528</f>
        <v>8.4859757196336025E-3</v>
      </c>
      <c r="M725">
        <v>-78.78990426</v>
      </c>
      <c r="N725">
        <v>35.79113504</v>
      </c>
    </row>
    <row r="726" spans="1:14" x14ac:dyDescent="0.2">
      <c r="A726">
        <v>292</v>
      </c>
      <c r="B726">
        <v>1</v>
      </c>
      <c r="C726">
        <v>143968.87067275189</v>
      </c>
      <c r="D726">
        <v>725</v>
      </c>
      <c r="E726">
        <v>468.46835327148438</v>
      </c>
      <c r="F726">
        <f t="shared" si="12"/>
        <v>469.89268275669644</v>
      </c>
      <c r="G726">
        <f>Table1[[#This Row],[Smoothing]]-F725</f>
        <v>5.8844430106026948</v>
      </c>
      <c r="H726" t="b">
        <f>IF(Table1[[#This Row],[Change]]&lt;0,TRUE,FALSE)</f>
        <v>0</v>
      </c>
      <c r="I726" t="b">
        <f>Table1[[#This Row],[Increasing_Grade]]=H725</f>
        <v>1</v>
      </c>
      <c r="J726" t="b">
        <v>0</v>
      </c>
      <c r="L726" s="2">
        <f>Table1[[#This Row],[Change]]/528</f>
        <v>1.114477842917177E-2</v>
      </c>
      <c r="M726">
        <v>-78.788294300000004</v>
      </c>
      <c r="N726">
        <v>35.790509819999997</v>
      </c>
    </row>
    <row r="727" spans="1:14" x14ac:dyDescent="0.2">
      <c r="A727">
        <v>293</v>
      </c>
      <c r="B727">
        <v>1</v>
      </c>
      <c r="C727">
        <v>144167.72270406899</v>
      </c>
      <c r="D727">
        <v>726</v>
      </c>
      <c r="E727">
        <v>471.45974731445312</v>
      </c>
      <c r="F727">
        <f t="shared" si="12"/>
        <v>475.80265154157365</v>
      </c>
      <c r="G727">
        <f>Table1[[#This Row],[Smoothing]]-F726</f>
        <v>5.9099687848772078</v>
      </c>
      <c r="H727" t="b">
        <f>IF(Table1[[#This Row],[Change]]&lt;0,TRUE,FALSE)</f>
        <v>0</v>
      </c>
      <c r="I727" t="b">
        <f>Table1[[#This Row],[Increasing_Grade]]=H726</f>
        <v>1</v>
      </c>
      <c r="J727" t="b">
        <v>0</v>
      </c>
      <c r="L727" s="2">
        <f>Table1[[#This Row],[Change]]/528</f>
        <v>1.1193122698631075E-2</v>
      </c>
      <c r="M727">
        <v>-78.786618180000005</v>
      </c>
      <c r="N727">
        <v>35.79000877</v>
      </c>
    </row>
    <row r="728" spans="1:14" x14ac:dyDescent="0.2">
      <c r="A728">
        <v>294</v>
      </c>
      <c r="B728">
        <v>1</v>
      </c>
      <c r="C728">
        <v>144366.57473538499</v>
      </c>
      <c r="D728">
        <v>727</v>
      </c>
      <c r="E728">
        <v>480.371826171875</v>
      </c>
      <c r="F728">
        <f t="shared" si="12"/>
        <v>480.88194492885043</v>
      </c>
      <c r="G728">
        <f>Table1[[#This Row],[Smoothing]]-F727</f>
        <v>5.0792933872767776</v>
      </c>
      <c r="H728" t="b">
        <f>IF(Table1[[#This Row],[Change]]&lt;0,TRUE,FALSE)</f>
        <v>0</v>
      </c>
      <c r="I728" t="b">
        <f>Table1[[#This Row],[Increasing_Grade]]=H727</f>
        <v>1</v>
      </c>
      <c r="J728" t="b">
        <v>0</v>
      </c>
      <c r="L728" s="2">
        <f>Table1[[#This Row],[Change]]/528</f>
        <v>9.6198738395393522E-3</v>
      </c>
      <c r="M728">
        <v>-78.784937769999999</v>
      </c>
      <c r="N728">
        <v>35.789517289999999</v>
      </c>
    </row>
    <row r="729" spans="1:14" x14ac:dyDescent="0.2">
      <c r="A729">
        <v>295</v>
      </c>
      <c r="B729">
        <v>1</v>
      </c>
      <c r="C729">
        <v>144565.42676670101</v>
      </c>
      <c r="D729">
        <v>728</v>
      </c>
      <c r="E729">
        <v>488.19772338867188</v>
      </c>
      <c r="F729">
        <f t="shared" si="12"/>
        <v>485.41172572544644</v>
      </c>
      <c r="G729">
        <f>Table1[[#This Row],[Smoothing]]-F728</f>
        <v>4.5297807965960146</v>
      </c>
      <c r="H729" t="b">
        <f>IF(Table1[[#This Row],[Change]]&lt;0,TRUE,FALSE)</f>
        <v>0</v>
      </c>
      <c r="I729" t="b">
        <f>Table1[[#This Row],[Increasing_Grade]]=H728</f>
        <v>1</v>
      </c>
      <c r="J729" t="b">
        <v>0</v>
      </c>
      <c r="L729" s="2">
        <f>Table1[[#This Row],[Change]]/528</f>
        <v>8.5791302965833611E-3</v>
      </c>
      <c r="M729">
        <v>-78.783251539999995</v>
      </c>
      <c r="N729">
        <v>35.789039090000003</v>
      </c>
    </row>
    <row r="730" spans="1:14" x14ac:dyDescent="0.2">
      <c r="A730">
        <v>296</v>
      </c>
      <c r="B730">
        <v>1</v>
      </c>
      <c r="C730">
        <v>144764.2787980164</v>
      </c>
      <c r="D730">
        <v>729</v>
      </c>
      <c r="E730">
        <v>493.63412475585938</v>
      </c>
      <c r="F730">
        <f t="shared" si="12"/>
        <v>489.40243094308033</v>
      </c>
      <c r="G730">
        <f>Table1[[#This Row],[Smoothing]]-F729</f>
        <v>3.990705217633888</v>
      </c>
      <c r="H730" t="b">
        <f>IF(Table1[[#This Row],[Change]]&lt;0,TRUE,FALSE)</f>
        <v>0</v>
      </c>
      <c r="I730" t="b">
        <f>Table1[[#This Row],[Increasing_Grade]]=H729</f>
        <v>1</v>
      </c>
      <c r="J730" t="b">
        <v>0</v>
      </c>
      <c r="L730" s="2">
        <f>Table1[[#This Row],[Change]]/528</f>
        <v>7.5581538212763028E-3</v>
      </c>
      <c r="M730">
        <v>-78.781546309999996</v>
      </c>
      <c r="N730">
        <v>35.788611070000002</v>
      </c>
    </row>
    <row r="731" spans="1:14" x14ac:dyDescent="0.2">
      <c r="A731">
        <v>297</v>
      </c>
      <c r="B731">
        <v>1</v>
      </c>
      <c r="C731">
        <v>144963.13082933161</v>
      </c>
      <c r="D731">
        <v>730</v>
      </c>
      <c r="E731">
        <v>497.25497436523438</v>
      </c>
      <c r="F731">
        <f t="shared" si="12"/>
        <v>489.68559483119418</v>
      </c>
      <c r="G731">
        <f>Table1[[#This Row],[Smoothing]]-F730</f>
        <v>0.28316388811384741</v>
      </c>
      <c r="H731" t="b">
        <f>IF(Table1[[#This Row],[Change]]&lt;0,TRUE,FALSE)</f>
        <v>0</v>
      </c>
      <c r="I731" t="b">
        <f>Table1[[#This Row],[Increasing_Grade]]=H730</f>
        <v>1</v>
      </c>
      <c r="J731" t="b">
        <v>0</v>
      </c>
      <c r="L731" s="2">
        <f>Table1[[#This Row],[Change]]/528</f>
        <v>5.3629524263986252E-4</v>
      </c>
      <c r="M731">
        <v>-78.779776929999997</v>
      </c>
      <c r="N731">
        <v>35.78845347</v>
      </c>
    </row>
    <row r="732" spans="1:14" x14ac:dyDescent="0.2">
      <c r="A732">
        <v>298</v>
      </c>
      <c r="B732">
        <v>1</v>
      </c>
      <c r="C732">
        <v>145161.98286064819</v>
      </c>
      <c r="D732">
        <v>731</v>
      </c>
      <c r="E732">
        <v>498.49533081054688</v>
      </c>
      <c r="F732">
        <f t="shared" si="12"/>
        <v>491.75434657505582</v>
      </c>
      <c r="G732">
        <f>Table1[[#This Row],[Smoothing]]-F731</f>
        <v>2.0687517438616396</v>
      </c>
      <c r="H732" t="b">
        <f>IF(Table1[[#This Row],[Change]]&lt;0,TRUE,FALSE)</f>
        <v>0</v>
      </c>
      <c r="I732" t="b">
        <f>Table1[[#This Row],[Increasing_Grade]]=H731</f>
        <v>1</v>
      </c>
      <c r="J732" t="b">
        <v>0</v>
      </c>
      <c r="L732" s="2">
        <f>Table1[[#This Row],[Change]]/528</f>
        <v>3.9180904239803777E-3</v>
      </c>
      <c r="M732">
        <v>-78.778022410000005</v>
      </c>
      <c r="N732">
        <v>35.788696209999998</v>
      </c>
    </row>
    <row r="733" spans="1:14" x14ac:dyDescent="0.2">
      <c r="A733">
        <v>299</v>
      </c>
      <c r="B733">
        <v>1</v>
      </c>
      <c r="C733">
        <v>145360.8348919641</v>
      </c>
      <c r="D733">
        <v>732</v>
      </c>
      <c r="E733">
        <v>496.40328979492188</v>
      </c>
      <c r="F733">
        <f t="shared" si="12"/>
        <v>492.87339564732144</v>
      </c>
      <c r="G733">
        <f>Table1[[#This Row],[Smoothing]]-F732</f>
        <v>1.119049072265625</v>
      </c>
      <c r="H733" t="b">
        <f>IF(Table1[[#This Row],[Change]]&lt;0,TRUE,FALSE)</f>
        <v>0</v>
      </c>
      <c r="I733" t="b">
        <f>Table1[[#This Row],[Increasing_Grade]]=H732</f>
        <v>1</v>
      </c>
      <c r="J733" t="b">
        <v>0</v>
      </c>
      <c r="L733" s="2">
        <f>Table1[[#This Row],[Change]]/528</f>
        <v>2.119411121715199E-3</v>
      </c>
      <c r="M733">
        <v>-78.776433760000003</v>
      </c>
      <c r="N733">
        <v>35.789340930000002</v>
      </c>
    </row>
    <row r="734" spans="1:14" x14ac:dyDescent="0.2">
      <c r="A734">
        <v>300</v>
      </c>
      <c r="B734">
        <v>1</v>
      </c>
      <c r="C734">
        <v>145559.68692328071</v>
      </c>
      <c r="D734">
        <v>733</v>
      </c>
      <c r="E734">
        <v>473.44189453125</v>
      </c>
      <c r="F734">
        <f t="shared" si="12"/>
        <v>493.25096348353793</v>
      </c>
      <c r="G734">
        <f>Table1[[#This Row],[Smoothing]]-F733</f>
        <v>0.37756783621648538</v>
      </c>
      <c r="H734" t="b">
        <f>IF(Table1[[#This Row],[Change]]&lt;0,TRUE,FALSE)</f>
        <v>0</v>
      </c>
      <c r="I734" t="b">
        <f>Table1[[#This Row],[Increasing_Grade]]=H733</f>
        <v>1</v>
      </c>
      <c r="J734" t="b">
        <v>0</v>
      </c>
      <c r="L734" s="2">
        <f>Table1[[#This Row],[Change]]/528</f>
        <v>7.1509059889485866E-4</v>
      </c>
      <c r="M734">
        <v>-78.774969330000005</v>
      </c>
      <c r="N734">
        <v>35.790170660000001</v>
      </c>
    </row>
    <row r="735" spans="1:14" x14ac:dyDescent="0.2">
      <c r="A735">
        <v>301</v>
      </c>
      <c r="B735">
        <v>1</v>
      </c>
      <c r="C735">
        <v>145758.53895459711</v>
      </c>
      <c r="D735">
        <v>734</v>
      </c>
      <c r="E735">
        <v>494.85308837890619</v>
      </c>
      <c r="F735">
        <f t="shared" si="12"/>
        <v>493.39754377092635</v>
      </c>
      <c r="G735">
        <f>Table1[[#This Row],[Smoothing]]-F734</f>
        <v>0.14658028738841722</v>
      </c>
      <c r="H735" t="b">
        <f>IF(Table1[[#This Row],[Change]]&lt;0,TRUE,FALSE)</f>
        <v>0</v>
      </c>
      <c r="I735" t="b">
        <f>Table1[[#This Row],[Increasing_Grade]]=H734</f>
        <v>1</v>
      </c>
      <c r="J735" t="b">
        <v>0</v>
      </c>
      <c r="L735" s="2">
        <f>Table1[[#This Row],[Change]]/528</f>
        <v>2.7761418065988107E-4</v>
      </c>
      <c r="M735">
        <v>-78.773507620000004</v>
      </c>
      <c r="N735">
        <v>35.791003549999999</v>
      </c>
    </row>
    <row r="736" spans="1:14" x14ac:dyDescent="0.2">
      <c r="A736">
        <v>302</v>
      </c>
      <c r="B736">
        <v>1</v>
      </c>
      <c r="C736">
        <v>145957.390985912</v>
      </c>
      <c r="D736">
        <v>735</v>
      </c>
      <c r="E736">
        <v>496.03106689453119</v>
      </c>
      <c r="F736">
        <f t="shared" si="12"/>
        <v>493.63516235351562</v>
      </c>
      <c r="G736">
        <f>Table1[[#This Row],[Smoothing]]-F735</f>
        <v>0.23761858258927759</v>
      </c>
      <c r="H736" t="b">
        <f>IF(Table1[[#This Row],[Change]]&lt;0,TRUE,FALSE)</f>
        <v>0</v>
      </c>
      <c r="I736" t="b">
        <f>Table1[[#This Row],[Increasing_Grade]]=H735</f>
        <v>1</v>
      </c>
      <c r="J736" t="b">
        <v>0</v>
      </c>
      <c r="L736" s="2">
        <f>Table1[[#This Row],[Change]]/528</f>
        <v>4.5003519429787423E-4</v>
      </c>
      <c r="M736">
        <v>-78.772019310000005</v>
      </c>
      <c r="N736">
        <v>35.791803870000003</v>
      </c>
    </row>
    <row r="737" spans="1:14" x14ac:dyDescent="0.2">
      <c r="A737">
        <v>383</v>
      </c>
      <c r="B737">
        <v>1</v>
      </c>
      <c r="C737">
        <v>146156.24301722791</v>
      </c>
      <c r="D737">
        <v>736</v>
      </c>
      <c r="E737">
        <v>496.277099609375</v>
      </c>
      <c r="F737">
        <f t="shared" si="12"/>
        <v>494.06668526785717</v>
      </c>
      <c r="G737">
        <f>Table1[[#This Row],[Smoothing]]-F736</f>
        <v>0.43152291434154222</v>
      </c>
      <c r="H737" t="b">
        <f>IF(Table1[[#This Row],[Change]]&lt;0,TRUE,FALSE)</f>
        <v>0</v>
      </c>
      <c r="I737" t="b">
        <f>Table1[[#This Row],[Increasing_Grade]]=H736</f>
        <v>1</v>
      </c>
      <c r="J737" t="b">
        <v>0</v>
      </c>
      <c r="L737" s="2">
        <f>Table1[[#This Row],[Change]]/528</f>
        <v>8.1727824685898145E-4</v>
      </c>
      <c r="M737">
        <v>-78.770388069999996</v>
      </c>
      <c r="N737">
        <v>35.792388369999998</v>
      </c>
    </row>
    <row r="738" spans="1:14" x14ac:dyDescent="0.2">
      <c r="A738">
        <v>384</v>
      </c>
      <c r="B738">
        <v>1</v>
      </c>
      <c r="C738">
        <v>146355.09504854371</v>
      </c>
      <c r="D738">
        <v>737</v>
      </c>
      <c r="E738">
        <v>498.28103637695312</v>
      </c>
      <c r="F738">
        <f t="shared" si="12"/>
        <v>497.54805646623885</v>
      </c>
      <c r="G738">
        <f>Table1[[#This Row],[Smoothing]]-F737</f>
        <v>3.4813711983816802</v>
      </c>
      <c r="H738" t="b">
        <f>IF(Table1[[#This Row],[Change]]&lt;0,TRUE,FALSE)</f>
        <v>0</v>
      </c>
      <c r="I738" t="b">
        <f>Table1[[#This Row],[Increasing_Grade]]=H737</f>
        <v>1</v>
      </c>
      <c r="J738" t="b">
        <v>0</v>
      </c>
      <c r="L738" s="2">
        <f>Table1[[#This Row],[Change]]/528</f>
        <v>6.5935060575410612E-3</v>
      </c>
      <c r="M738">
        <v>-78.768651180000006</v>
      </c>
      <c r="N738">
        <v>35.792714830000001</v>
      </c>
    </row>
    <row r="739" spans="1:14" x14ac:dyDescent="0.2">
      <c r="A739">
        <v>385</v>
      </c>
      <c r="B739">
        <v>1</v>
      </c>
      <c r="C739">
        <v>146553.94707985979</v>
      </c>
      <c r="D739">
        <v>738</v>
      </c>
      <c r="E739">
        <v>500.15866088867188</v>
      </c>
      <c r="F739">
        <f t="shared" si="12"/>
        <v>497.76851109095981</v>
      </c>
      <c r="G739">
        <f>Table1[[#This Row],[Smoothing]]-F738</f>
        <v>0.22045462472095778</v>
      </c>
      <c r="H739" t="b">
        <f>IF(Table1[[#This Row],[Change]]&lt;0,TRUE,FALSE)</f>
        <v>0</v>
      </c>
      <c r="I739" t="b">
        <f>Table1[[#This Row],[Increasing_Grade]]=H738</f>
        <v>1</v>
      </c>
      <c r="J739" t="b">
        <v>0</v>
      </c>
      <c r="L739" s="2">
        <f>Table1[[#This Row],[Change]]/528</f>
        <v>4.1752769833514731E-4</v>
      </c>
      <c r="M739">
        <v>-78.766870080000004</v>
      </c>
      <c r="N739">
        <v>35.792795609999999</v>
      </c>
    </row>
    <row r="740" spans="1:14" x14ac:dyDescent="0.2">
      <c r="A740">
        <v>386</v>
      </c>
      <c r="B740">
        <v>1</v>
      </c>
      <c r="C740">
        <v>146752.79911117521</v>
      </c>
      <c r="D740">
        <v>739</v>
      </c>
      <c r="E740">
        <v>499.4239501953125</v>
      </c>
      <c r="F740">
        <f t="shared" si="12"/>
        <v>497.66703142438615</v>
      </c>
      <c r="G740">
        <f>Table1[[#This Row],[Smoothing]]-F739</f>
        <v>-0.10147966657365259</v>
      </c>
      <c r="H740" t="b">
        <f>IF(Table1[[#This Row],[Change]]&lt;0,TRUE,FALSE)</f>
        <v>1</v>
      </c>
      <c r="I740" t="b">
        <f>Table1[[#This Row],[Increasing_Grade]]=H739</f>
        <v>0</v>
      </c>
      <c r="J740">
        <v>497.66703142438615</v>
      </c>
      <c r="L740" s="2">
        <f>Table1[[#This Row],[Change]]/528</f>
        <v>-1.9219633820767535E-4</v>
      </c>
      <c r="M740">
        <v>-78.765103019999998</v>
      </c>
      <c r="N740">
        <v>35.792596150000001</v>
      </c>
    </row>
    <row r="741" spans="1:14" x14ac:dyDescent="0.2">
      <c r="A741">
        <v>387</v>
      </c>
      <c r="B741">
        <v>1</v>
      </c>
      <c r="C741">
        <v>146951.6511424919</v>
      </c>
      <c r="D741">
        <v>740</v>
      </c>
      <c r="E741">
        <v>497.81149291992188</v>
      </c>
      <c r="F741">
        <f t="shared" si="12"/>
        <v>497.8492431640625</v>
      </c>
      <c r="G741">
        <f>Table1[[#This Row],[Smoothing]]-F740</f>
        <v>0.18221173967634741</v>
      </c>
      <c r="H741" t="b">
        <f>IF(Table1[[#This Row],[Change]]&lt;0,TRUE,FALSE)</f>
        <v>0</v>
      </c>
      <c r="I741" t="b">
        <f>Table1[[#This Row],[Increasing_Grade]]=H740</f>
        <v>0</v>
      </c>
      <c r="J741">
        <v>497.8492431640625</v>
      </c>
      <c r="L741" s="2">
        <f>Table1[[#This Row],[Change]]/528</f>
        <v>3.4509799181126402E-4</v>
      </c>
      <c r="M741">
        <v>-78.763353019999997</v>
      </c>
      <c r="N741">
        <v>35.792305470000002</v>
      </c>
    </row>
    <row r="742" spans="1:14" x14ac:dyDescent="0.2">
      <c r="A742">
        <v>303</v>
      </c>
      <c r="B742">
        <v>1</v>
      </c>
      <c r="C742">
        <v>147150.5031738079</v>
      </c>
      <c r="D742">
        <v>741</v>
      </c>
      <c r="E742">
        <v>496.39627075195312</v>
      </c>
      <c r="F742">
        <f t="shared" si="12"/>
        <v>498.34490966796875</v>
      </c>
      <c r="G742">
        <f>Table1[[#This Row],[Smoothing]]-F741</f>
        <v>0.49566650390625</v>
      </c>
      <c r="H742" t="b">
        <f>IF(Table1[[#This Row],[Change]]&lt;0,TRUE,FALSE)</f>
        <v>0</v>
      </c>
      <c r="I742" t="b">
        <f>Table1[[#This Row],[Increasing_Grade]]=H741</f>
        <v>1</v>
      </c>
      <c r="J742" t="b">
        <v>0</v>
      </c>
      <c r="L742" s="2">
        <f>Table1[[#This Row],[Change]]/528</f>
        <v>9.3876231800426137E-4</v>
      </c>
      <c r="M742">
        <v>-78.761603059999999</v>
      </c>
      <c r="N742">
        <v>35.792014629999997</v>
      </c>
    </row>
    <row r="743" spans="1:14" x14ac:dyDescent="0.2">
      <c r="A743">
        <v>304</v>
      </c>
      <c r="B743">
        <v>1</v>
      </c>
      <c r="C743">
        <v>147349.35520512401</v>
      </c>
      <c r="D743">
        <v>742</v>
      </c>
      <c r="E743">
        <v>495.32070922851562</v>
      </c>
      <c r="F743">
        <f t="shared" si="12"/>
        <v>498.88383701869418</v>
      </c>
      <c r="G743">
        <f>Table1[[#This Row],[Smoothing]]-F742</f>
        <v>0.53892735072543019</v>
      </c>
      <c r="H743" t="b">
        <f>IF(Table1[[#This Row],[Change]]&lt;0,TRUE,FALSE)</f>
        <v>0</v>
      </c>
      <c r="I743" t="b">
        <f>Table1[[#This Row],[Increasing_Grade]]=H742</f>
        <v>1</v>
      </c>
      <c r="J743" t="b">
        <v>0</v>
      </c>
      <c r="L743" s="2">
        <f>Table1[[#This Row],[Change]]/528</f>
        <v>1.0206957400102845E-3</v>
      </c>
      <c r="M743">
        <v>-78.759852690000002</v>
      </c>
      <c r="N743">
        <v>35.791725399999997</v>
      </c>
    </row>
    <row r="744" spans="1:14" x14ac:dyDescent="0.2">
      <c r="A744">
        <v>305</v>
      </c>
      <c r="B744">
        <v>1</v>
      </c>
      <c r="C744">
        <v>147548.20723643899</v>
      </c>
      <c r="D744">
        <v>743</v>
      </c>
      <c r="E744">
        <v>497.55258178710938</v>
      </c>
      <c r="F744">
        <f t="shared" si="12"/>
        <v>499.08709716796875</v>
      </c>
      <c r="G744">
        <f>Table1[[#This Row],[Smoothing]]-F743</f>
        <v>0.20326014927456981</v>
      </c>
      <c r="H744" t="b">
        <f>IF(Table1[[#This Row],[Change]]&lt;0,TRUE,FALSE)</f>
        <v>0</v>
      </c>
      <c r="I744" t="b">
        <f>Table1[[#This Row],[Increasing_Grade]]=H743</f>
        <v>1</v>
      </c>
      <c r="J744" t="b">
        <v>0</v>
      </c>
      <c r="L744" s="2">
        <f>Table1[[#This Row],[Change]]/528</f>
        <v>3.8496240392910948E-4</v>
      </c>
      <c r="M744">
        <v>-78.75810285</v>
      </c>
      <c r="N744">
        <v>35.79143406</v>
      </c>
    </row>
    <row r="745" spans="1:14" x14ac:dyDescent="0.2">
      <c r="A745">
        <v>306</v>
      </c>
      <c r="B745">
        <v>1</v>
      </c>
      <c r="C745">
        <v>147747.05926775641</v>
      </c>
      <c r="D745">
        <v>744</v>
      </c>
      <c r="E745">
        <v>501.75070190429688</v>
      </c>
      <c r="F745">
        <f t="shared" si="12"/>
        <v>498.7403782435826</v>
      </c>
      <c r="G745">
        <f>Table1[[#This Row],[Smoothing]]-F744</f>
        <v>-0.34671892438615259</v>
      </c>
      <c r="H745" t="b">
        <f>IF(Table1[[#This Row],[Change]]&lt;0,TRUE,FALSE)</f>
        <v>1</v>
      </c>
      <c r="I745" t="b">
        <f>Table1[[#This Row],[Increasing_Grade]]=H744</f>
        <v>0</v>
      </c>
      <c r="J745">
        <v>498.7403782435826</v>
      </c>
      <c r="L745" s="2">
        <f>Table1[[#This Row],[Change]]/528</f>
        <v>-6.5666462951922836E-4</v>
      </c>
      <c r="M745">
        <v>-78.756353559999994</v>
      </c>
      <c r="N745">
        <v>35.791140570000003</v>
      </c>
    </row>
    <row r="746" spans="1:14" x14ac:dyDescent="0.2">
      <c r="A746">
        <v>307</v>
      </c>
      <c r="B746">
        <v>1</v>
      </c>
      <c r="C746">
        <v>147945.91129907171</v>
      </c>
      <c r="D746">
        <v>745</v>
      </c>
      <c r="E746">
        <v>503.93115234375</v>
      </c>
      <c r="F746">
        <f t="shared" si="12"/>
        <v>497.77224295479908</v>
      </c>
      <c r="G746">
        <f>Table1[[#This Row],[Smoothing]]-F745</f>
        <v>-0.96813528878351462</v>
      </c>
      <c r="H746" t="b">
        <f>IF(Table1[[#This Row],[Change]]&lt;0,TRUE,FALSE)</f>
        <v>1</v>
      </c>
      <c r="I746" t="b">
        <f>Table1[[#This Row],[Increasing_Grade]]=H745</f>
        <v>1</v>
      </c>
      <c r="J746" t="b">
        <v>0</v>
      </c>
      <c r="L746" s="2">
        <f>Table1[[#This Row],[Change]]/528</f>
        <v>-1.8335895620899898E-3</v>
      </c>
      <c r="M746">
        <v>-78.754603799999998</v>
      </c>
      <c r="N746">
        <v>35.790848949999997</v>
      </c>
    </row>
    <row r="747" spans="1:14" x14ac:dyDescent="0.2">
      <c r="A747">
        <v>308</v>
      </c>
      <c r="B747">
        <v>1</v>
      </c>
      <c r="C747">
        <v>148144.76333038721</v>
      </c>
      <c r="D747">
        <v>746</v>
      </c>
      <c r="E747">
        <v>500.84677124023438</v>
      </c>
      <c r="F747">
        <f t="shared" si="12"/>
        <v>495.97906494140625</v>
      </c>
      <c r="G747">
        <f>Table1[[#This Row],[Smoothing]]-F746</f>
        <v>-1.7931780133928328</v>
      </c>
      <c r="H747" t="b">
        <f>IF(Table1[[#This Row],[Change]]&lt;0,TRUE,FALSE)</f>
        <v>1</v>
      </c>
      <c r="I747" t="b">
        <f>Table1[[#This Row],[Increasing_Grade]]=H746</f>
        <v>1</v>
      </c>
      <c r="J747" t="b">
        <v>0</v>
      </c>
      <c r="L747" s="2">
        <f>Table1[[#This Row],[Change]]/528</f>
        <v>-3.3961704799106681E-3</v>
      </c>
      <c r="M747">
        <v>-78.752854029999995</v>
      </c>
      <c r="N747">
        <v>35.790557319999998</v>
      </c>
    </row>
    <row r="748" spans="1:14" x14ac:dyDescent="0.2">
      <c r="A748">
        <v>309</v>
      </c>
      <c r="B748">
        <v>1</v>
      </c>
      <c r="C748">
        <v>148343.61536170411</v>
      </c>
      <c r="D748">
        <v>747</v>
      </c>
      <c r="E748">
        <v>495.38446044921881</v>
      </c>
      <c r="F748">
        <f t="shared" si="12"/>
        <v>494.09797450474332</v>
      </c>
      <c r="G748">
        <f>Table1[[#This Row],[Smoothing]]-F747</f>
        <v>-1.8810904366629302</v>
      </c>
      <c r="H748" t="b">
        <f>IF(Table1[[#This Row],[Change]]&lt;0,TRUE,FALSE)</f>
        <v>1</v>
      </c>
      <c r="I748" t="b">
        <f>Table1[[#This Row],[Increasing_Grade]]=H747</f>
        <v>1</v>
      </c>
      <c r="J748" t="b">
        <v>0</v>
      </c>
      <c r="L748" s="2">
        <f>Table1[[#This Row],[Change]]/528</f>
        <v>-3.5626712815585797E-3</v>
      </c>
      <c r="M748">
        <v>-78.751102700000004</v>
      </c>
      <c r="N748">
        <v>35.790271949999998</v>
      </c>
    </row>
    <row r="749" spans="1:14" x14ac:dyDescent="0.2">
      <c r="A749">
        <v>310</v>
      </c>
      <c r="B749">
        <v>1</v>
      </c>
      <c r="C749">
        <v>148542.46739301941</v>
      </c>
      <c r="D749">
        <v>748</v>
      </c>
      <c r="E749">
        <v>489.61932373046881</v>
      </c>
      <c r="F749">
        <f t="shared" si="12"/>
        <v>491.79939923967635</v>
      </c>
      <c r="G749">
        <f>Table1[[#This Row],[Smoothing]]-F748</f>
        <v>-2.2985752650669724</v>
      </c>
      <c r="H749" t="b">
        <f>IF(Table1[[#This Row],[Change]]&lt;0,TRUE,FALSE)</f>
        <v>1</v>
      </c>
      <c r="I749" t="b">
        <f>Table1[[#This Row],[Increasing_Grade]]=H748</f>
        <v>1</v>
      </c>
      <c r="J749" t="b">
        <v>0</v>
      </c>
      <c r="L749" s="2">
        <f>Table1[[#This Row],[Change]]/528</f>
        <v>-4.3533622444450236E-3</v>
      </c>
      <c r="M749">
        <v>-78.749352450000004</v>
      </c>
      <c r="N749">
        <v>35.78998223</v>
      </c>
    </row>
    <row r="750" spans="1:14" x14ac:dyDescent="0.2">
      <c r="A750">
        <v>311</v>
      </c>
      <c r="B750">
        <v>1</v>
      </c>
      <c r="C750">
        <v>148741.31942433529</v>
      </c>
      <c r="D750">
        <v>749</v>
      </c>
      <c r="E750">
        <v>482.76846313476562</v>
      </c>
      <c r="F750">
        <f t="shared" si="12"/>
        <v>489.38984898158481</v>
      </c>
      <c r="G750">
        <f>Table1[[#This Row],[Smoothing]]-F749</f>
        <v>-2.4095502580915422</v>
      </c>
      <c r="H750" t="b">
        <f>IF(Table1[[#This Row],[Change]]&lt;0,TRUE,FALSE)</f>
        <v>1</v>
      </c>
      <c r="I750" t="b">
        <f>Table1[[#This Row],[Increasing_Grade]]=H749</f>
        <v>1</v>
      </c>
      <c r="J750" t="b">
        <v>0</v>
      </c>
      <c r="L750" s="2">
        <f>Table1[[#This Row],[Change]]/528</f>
        <v>-4.5635421554764055E-3</v>
      </c>
      <c r="M750">
        <v>-78.747602439999994</v>
      </c>
      <c r="N750">
        <v>35.789691570000002</v>
      </c>
    </row>
    <row r="751" spans="1:14" x14ac:dyDescent="0.2">
      <c r="A751">
        <v>312</v>
      </c>
      <c r="B751">
        <v>1</v>
      </c>
      <c r="C751">
        <v>148940.17145565059</v>
      </c>
      <c r="D751">
        <v>750</v>
      </c>
      <c r="E751">
        <v>484.38494873046881</v>
      </c>
      <c r="F751">
        <f t="shared" si="12"/>
        <v>487.33360508510043</v>
      </c>
      <c r="G751">
        <f>Table1[[#This Row],[Smoothing]]-F750</f>
        <v>-2.056243896484375</v>
      </c>
      <c r="H751" t="b">
        <f>IF(Table1[[#This Row],[Change]]&lt;0,TRUE,FALSE)</f>
        <v>1</v>
      </c>
      <c r="I751" t="b">
        <f>Table1[[#This Row],[Increasing_Grade]]=H750</f>
        <v>1</v>
      </c>
      <c r="J751" t="b">
        <v>0</v>
      </c>
      <c r="L751" s="2">
        <f>Table1[[#This Row],[Change]]/528</f>
        <v>-3.894401319099195E-3</v>
      </c>
      <c r="M751">
        <v>-78.745852679999999</v>
      </c>
      <c r="N751">
        <v>35.789399940000003</v>
      </c>
    </row>
    <row r="752" spans="1:14" x14ac:dyDescent="0.2">
      <c r="A752">
        <v>313</v>
      </c>
      <c r="B752">
        <v>1</v>
      </c>
      <c r="C752">
        <v>149139.0234869674</v>
      </c>
      <c r="D752">
        <v>751</v>
      </c>
      <c r="E752">
        <v>485.66067504882812</v>
      </c>
      <c r="F752">
        <f t="shared" si="12"/>
        <v>485.43609619140625</v>
      </c>
      <c r="G752">
        <f>Table1[[#This Row],[Smoothing]]-F751</f>
        <v>-1.8975088936941802</v>
      </c>
      <c r="H752" t="b">
        <f>IF(Table1[[#This Row],[Change]]&lt;0,TRUE,FALSE)</f>
        <v>1</v>
      </c>
      <c r="I752" t="b">
        <f>Table1[[#This Row],[Increasing_Grade]]=H751</f>
        <v>1</v>
      </c>
      <c r="J752" t="b">
        <v>0</v>
      </c>
      <c r="L752" s="2">
        <f>Table1[[#This Row],[Change]]/528</f>
        <v>-3.5937668441177657E-3</v>
      </c>
      <c r="M752">
        <v>-78.744103030000005</v>
      </c>
      <c r="N752">
        <v>35.789107829999999</v>
      </c>
    </row>
    <row r="753" spans="1:14" x14ac:dyDescent="0.2">
      <c r="A753">
        <v>314</v>
      </c>
      <c r="B753">
        <v>1</v>
      </c>
      <c r="C753">
        <v>149337.8755182836</v>
      </c>
      <c r="D753">
        <v>752</v>
      </c>
      <c r="E753">
        <v>487.06430053710938</v>
      </c>
      <c r="F753">
        <f t="shared" si="12"/>
        <v>483.6238010951451</v>
      </c>
      <c r="G753">
        <f>Table1[[#This Row],[Smoothing]]-F752</f>
        <v>-1.8122950962611526</v>
      </c>
      <c r="H753" t="b">
        <f>IF(Table1[[#This Row],[Change]]&lt;0,TRUE,FALSE)</f>
        <v>1</v>
      </c>
      <c r="I753" t="b">
        <f>Table1[[#This Row],[Increasing_Grade]]=H752</f>
        <v>1</v>
      </c>
      <c r="J753" t="b">
        <v>0</v>
      </c>
      <c r="L753" s="2">
        <f>Table1[[#This Row],[Change]]/528</f>
        <v>-3.4323770762521829E-3</v>
      </c>
      <c r="M753">
        <v>-78.7423529</v>
      </c>
      <c r="N753">
        <v>35.788817649999999</v>
      </c>
    </row>
    <row r="754" spans="1:14" x14ac:dyDescent="0.2">
      <c r="A754">
        <v>315</v>
      </c>
      <c r="B754">
        <v>1</v>
      </c>
      <c r="C754">
        <v>149536.72754959849</v>
      </c>
      <c r="D754">
        <v>753</v>
      </c>
      <c r="E754">
        <v>486.45306396484381</v>
      </c>
      <c r="F754">
        <f t="shared" si="12"/>
        <v>482.2165309361049</v>
      </c>
      <c r="G754">
        <f>Table1[[#This Row],[Smoothing]]-F753</f>
        <v>-1.4072701590401948</v>
      </c>
      <c r="H754" t="b">
        <f>IF(Table1[[#This Row],[Change]]&lt;0,TRUE,FALSE)</f>
        <v>1</v>
      </c>
      <c r="I754" t="b">
        <f>Table1[[#This Row],[Increasing_Grade]]=H753</f>
        <v>1</v>
      </c>
      <c r="J754" t="b">
        <v>0</v>
      </c>
      <c r="L754" s="2">
        <f>Table1[[#This Row],[Change]]/528</f>
        <v>-2.6652843921215813E-3</v>
      </c>
      <c r="M754">
        <v>-78.740602890000005</v>
      </c>
      <c r="N754">
        <v>35.788527019999997</v>
      </c>
    </row>
    <row r="755" spans="1:14" x14ac:dyDescent="0.2">
      <c r="A755">
        <v>316</v>
      </c>
      <c r="B755">
        <v>1</v>
      </c>
      <c r="C755">
        <v>149735.5795809144</v>
      </c>
      <c r="D755">
        <v>754</v>
      </c>
      <c r="E755">
        <v>482.10189819335938</v>
      </c>
      <c r="F755">
        <f t="shared" si="12"/>
        <v>480.79056222098217</v>
      </c>
      <c r="G755">
        <f>Table1[[#This Row],[Smoothing]]-F754</f>
        <v>-1.4259687151227354</v>
      </c>
      <c r="H755" t="b">
        <f>IF(Table1[[#This Row],[Change]]&lt;0,TRUE,FALSE)</f>
        <v>1</v>
      </c>
      <c r="I755" t="b">
        <f>Table1[[#This Row],[Increasing_Grade]]=H754</f>
        <v>1</v>
      </c>
      <c r="J755" t="b">
        <v>0</v>
      </c>
      <c r="L755" s="2">
        <f>Table1[[#This Row],[Change]]/528</f>
        <v>-2.7006983240960899E-3</v>
      </c>
      <c r="M755">
        <v>-78.738853500000005</v>
      </c>
      <c r="N755">
        <v>35.788233920000003</v>
      </c>
    </row>
    <row r="756" spans="1:14" x14ac:dyDescent="0.2">
      <c r="A756">
        <v>317</v>
      </c>
      <c r="B756">
        <v>1</v>
      </c>
      <c r="C756">
        <v>149934.4316122318</v>
      </c>
      <c r="D756">
        <v>755</v>
      </c>
      <c r="E756">
        <v>476.93325805664062</v>
      </c>
      <c r="F756">
        <f t="shared" si="12"/>
        <v>479.28215680803572</v>
      </c>
      <c r="G756">
        <f>Table1[[#This Row],[Smoothing]]-F755</f>
        <v>-1.5084054129464448</v>
      </c>
      <c r="H756" t="b">
        <f>IF(Table1[[#This Row],[Change]]&lt;0,TRUE,FALSE)</f>
        <v>1</v>
      </c>
      <c r="I756" t="b">
        <f>Table1[[#This Row],[Increasing_Grade]]=H755</f>
        <v>1</v>
      </c>
      <c r="J756" t="b">
        <v>0</v>
      </c>
      <c r="L756" s="2">
        <f>Table1[[#This Row],[Change]]/528</f>
        <v>-2.8568284336106908E-3</v>
      </c>
      <c r="M756">
        <v>-78.737102759999999</v>
      </c>
      <c r="N756">
        <v>35.787946169999998</v>
      </c>
    </row>
    <row r="757" spans="1:14" x14ac:dyDescent="0.2">
      <c r="A757">
        <v>318</v>
      </c>
      <c r="B757">
        <v>1</v>
      </c>
      <c r="C757">
        <v>150133.28364354759</v>
      </c>
      <c r="D757">
        <v>756</v>
      </c>
      <c r="E757">
        <v>472.91757202148438</v>
      </c>
      <c r="F757">
        <f t="shared" si="12"/>
        <v>477.59885951450894</v>
      </c>
      <c r="G757">
        <f>Table1[[#This Row],[Smoothing]]-F756</f>
        <v>-1.6832972935267776</v>
      </c>
      <c r="H757" t="b">
        <f>IF(Table1[[#This Row],[Change]]&lt;0,TRUE,FALSE)</f>
        <v>1</v>
      </c>
      <c r="I757" t="b">
        <f>Table1[[#This Row],[Increasing_Grade]]=H756</f>
        <v>1</v>
      </c>
      <c r="J757" t="b">
        <v>0</v>
      </c>
      <c r="L757" s="2">
        <f>Table1[[#This Row],[Change]]/528</f>
        <v>-3.1880630559219273E-3</v>
      </c>
      <c r="M757">
        <v>-78.735354459999996</v>
      </c>
      <c r="N757">
        <v>35.787648820000001</v>
      </c>
    </row>
    <row r="758" spans="1:14" x14ac:dyDescent="0.2">
      <c r="A758">
        <v>319</v>
      </c>
      <c r="B758">
        <v>1</v>
      </c>
      <c r="C758">
        <v>150332.1356748626</v>
      </c>
      <c r="D758">
        <v>757</v>
      </c>
      <c r="E758">
        <v>474.40316772460938</v>
      </c>
      <c r="F758">
        <f t="shared" si="12"/>
        <v>476.12851388113842</v>
      </c>
      <c r="G758">
        <f>Table1[[#This Row],[Smoothing]]-F757</f>
        <v>-1.4703456333705276</v>
      </c>
      <c r="H758" t="b">
        <f>IF(Table1[[#This Row],[Change]]&lt;0,TRUE,FALSE)</f>
        <v>1</v>
      </c>
      <c r="I758" t="b">
        <f>Table1[[#This Row],[Increasing_Grade]]=H757</f>
        <v>1</v>
      </c>
      <c r="J758" t="b">
        <v>0</v>
      </c>
      <c r="L758" s="2">
        <f>Table1[[#This Row],[Change]]/528</f>
        <v>-2.7847455177472114E-3</v>
      </c>
      <c r="M758">
        <v>-78.733603400000007</v>
      </c>
      <c r="N758">
        <v>35.787362360000003</v>
      </c>
    </row>
    <row r="759" spans="1:14" x14ac:dyDescent="0.2">
      <c r="A759">
        <v>320</v>
      </c>
      <c r="B759">
        <v>1</v>
      </c>
      <c r="C759">
        <v>150530.98770617979</v>
      </c>
      <c r="D759">
        <v>758</v>
      </c>
      <c r="E759">
        <v>475.10183715820312</v>
      </c>
      <c r="F759">
        <f t="shared" si="12"/>
        <v>475.18502371651783</v>
      </c>
      <c r="G759">
        <f>Table1[[#This Row],[Smoothing]]-F758</f>
        <v>-0.94349016462058444</v>
      </c>
      <c r="H759" t="b">
        <f>IF(Table1[[#This Row],[Change]]&lt;0,TRUE,FALSE)</f>
        <v>1</v>
      </c>
      <c r="I759" t="b">
        <f>Table1[[#This Row],[Increasing_Grade]]=H758</f>
        <v>1</v>
      </c>
      <c r="J759" t="b">
        <v>0</v>
      </c>
      <c r="L759" s="2">
        <f>Table1[[#This Row],[Change]]/528</f>
        <v>-1.7869131905692886E-3</v>
      </c>
      <c r="M759">
        <v>-78.731854010000006</v>
      </c>
      <c r="N759">
        <v>35.787069219999999</v>
      </c>
    </row>
    <row r="760" spans="1:14" x14ac:dyDescent="0.2">
      <c r="A760">
        <v>321</v>
      </c>
      <c r="B760">
        <v>1</v>
      </c>
      <c r="C760">
        <v>150729.83973749549</v>
      </c>
      <c r="D760">
        <v>759</v>
      </c>
      <c r="E760">
        <v>475.28121948242188</v>
      </c>
      <c r="F760">
        <f t="shared" si="12"/>
        <v>474.99278041294644</v>
      </c>
      <c r="G760">
        <f>Table1[[#This Row],[Smoothing]]-F759</f>
        <v>-0.19224330357138797</v>
      </c>
      <c r="H760" t="b">
        <f>IF(Table1[[#This Row],[Change]]&lt;0,TRUE,FALSE)</f>
        <v>1</v>
      </c>
      <c r="I760" t="b">
        <f>Table1[[#This Row],[Increasing_Grade]]=H759</f>
        <v>1</v>
      </c>
      <c r="J760" t="b">
        <v>0</v>
      </c>
      <c r="L760" s="2">
        <f>Table1[[#This Row],[Change]]/528</f>
        <v>-3.6409716585490145E-4</v>
      </c>
      <c r="M760">
        <v>-78.730104060000002</v>
      </c>
      <c r="N760">
        <v>35.786778320000003</v>
      </c>
    </row>
    <row r="761" spans="1:14" x14ac:dyDescent="0.2">
      <c r="A761">
        <v>322</v>
      </c>
      <c r="B761">
        <v>1</v>
      </c>
      <c r="C761">
        <v>150928.69176881021</v>
      </c>
      <c r="D761">
        <v>760</v>
      </c>
      <c r="E761">
        <v>476.16064453125</v>
      </c>
      <c r="F761">
        <f t="shared" si="12"/>
        <v>475.38365391322543</v>
      </c>
      <c r="G761">
        <f>Table1[[#This Row],[Smoothing]]-F760</f>
        <v>0.39087350027898538</v>
      </c>
      <c r="H761" t="b">
        <f>IF(Table1[[#This Row],[Change]]&lt;0,TRUE,FALSE)</f>
        <v>0</v>
      </c>
      <c r="I761" t="b">
        <f>Table1[[#This Row],[Increasing_Grade]]=H760</f>
        <v>0</v>
      </c>
      <c r="J761">
        <v>475.38365391322543</v>
      </c>
      <c r="L761" s="2">
        <f>Table1[[#This Row],[Change]]/528</f>
        <v>7.4029072022535104E-4</v>
      </c>
      <c r="M761">
        <v>-78.728353999999996</v>
      </c>
      <c r="N761">
        <v>35.78648785</v>
      </c>
    </row>
    <row r="762" spans="1:14" x14ac:dyDescent="0.2">
      <c r="A762">
        <v>323</v>
      </c>
      <c r="B762">
        <v>1</v>
      </c>
      <c r="C762">
        <v>151127.5438001263</v>
      </c>
      <c r="D762">
        <v>761</v>
      </c>
      <c r="E762">
        <v>475.49746704101562</v>
      </c>
      <c r="F762">
        <f t="shared" si="12"/>
        <v>475.52025931222096</v>
      </c>
      <c r="G762">
        <f>Table1[[#This Row],[Smoothing]]-F761</f>
        <v>0.13660539899552759</v>
      </c>
      <c r="H762" t="b">
        <f>IF(Table1[[#This Row],[Change]]&lt;0,TRUE,FALSE)</f>
        <v>0</v>
      </c>
      <c r="I762" t="b">
        <f>Table1[[#This Row],[Increasing_Grade]]=H761</f>
        <v>1</v>
      </c>
      <c r="J762" t="b">
        <v>0</v>
      </c>
      <c r="L762" s="2">
        <f>Table1[[#This Row],[Change]]/528</f>
        <v>2.587223465824386E-4</v>
      </c>
      <c r="M762">
        <v>-78.726593059999999</v>
      </c>
      <c r="N762">
        <v>35.786249660000003</v>
      </c>
    </row>
    <row r="763" spans="1:14" x14ac:dyDescent="0.2">
      <c r="A763">
        <v>324</v>
      </c>
      <c r="B763">
        <v>1</v>
      </c>
      <c r="C763">
        <v>151326.39583144299</v>
      </c>
      <c r="D763">
        <v>762</v>
      </c>
      <c r="E763">
        <v>475.58755493164062</v>
      </c>
      <c r="F763">
        <f t="shared" si="12"/>
        <v>475.58183070591519</v>
      </c>
      <c r="G763">
        <f>Table1[[#This Row],[Smoothing]]-F762</f>
        <v>6.1571393694237031E-2</v>
      </c>
      <c r="H763" t="b">
        <f>IF(Table1[[#This Row],[Change]]&lt;0,TRUE,FALSE)</f>
        <v>0</v>
      </c>
      <c r="I763" t="b">
        <f>Table1[[#This Row],[Increasing_Grade]]=H762</f>
        <v>1</v>
      </c>
      <c r="J763" t="b">
        <v>0</v>
      </c>
      <c r="L763" s="2">
        <f>Table1[[#This Row],[Change]]/528</f>
        <v>1.166124880572671E-4</v>
      </c>
      <c r="M763">
        <v>-78.724809530000002</v>
      </c>
      <c r="N763">
        <v>35.786250510000002</v>
      </c>
    </row>
    <row r="764" spans="1:14" x14ac:dyDescent="0.2">
      <c r="A764">
        <v>325</v>
      </c>
      <c r="B764">
        <v>1</v>
      </c>
      <c r="C764">
        <v>151525.24786275829</v>
      </c>
      <c r="D764">
        <v>763</v>
      </c>
      <c r="E764">
        <v>475.6536865234375</v>
      </c>
      <c r="F764">
        <f t="shared" si="12"/>
        <v>475.63269478934154</v>
      </c>
      <c r="G764">
        <f>Table1[[#This Row],[Smoothing]]-F763</f>
        <v>5.0864083426347406E-2</v>
      </c>
      <c r="H764" t="b">
        <f>IF(Table1[[#This Row],[Change]]&lt;0,TRUE,FALSE)</f>
        <v>0</v>
      </c>
      <c r="I764" t="b">
        <f>Table1[[#This Row],[Increasing_Grade]]=H763</f>
        <v>1</v>
      </c>
      <c r="J764" t="b">
        <v>0</v>
      </c>
      <c r="L764" s="2">
        <f>Table1[[#This Row],[Change]]/528</f>
        <v>9.6333491337779179E-5</v>
      </c>
      <c r="M764">
        <v>-78.723056779999993</v>
      </c>
      <c r="N764">
        <v>35.786519730000002</v>
      </c>
    </row>
    <row r="765" spans="1:14" x14ac:dyDescent="0.2">
      <c r="A765">
        <v>326</v>
      </c>
      <c r="B765">
        <v>1</v>
      </c>
      <c r="C765">
        <v>151724.09989407461</v>
      </c>
      <c r="D765">
        <v>764</v>
      </c>
      <c r="E765">
        <v>475.35940551757812</v>
      </c>
      <c r="F765">
        <f t="shared" si="12"/>
        <v>475.99890572684154</v>
      </c>
      <c r="G765">
        <f>Table1[[#This Row],[Smoothing]]-F764</f>
        <v>0.3662109375</v>
      </c>
      <c r="H765" t="b">
        <f>IF(Table1[[#This Row],[Change]]&lt;0,TRUE,FALSE)</f>
        <v>0</v>
      </c>
      <c r="I765" t="b">
        <f>Table1[[#This Row],[Increasing_Grade]]=H764</f>
        <v>1</v>
      </c>
      <c r="J765" t="b">
        <v>0</v>
      </c>
      <c r="L765" s="2">
        <f>Table1[[#This Row],[Change]]/528</f>
        <v>6.9358132102272725E-4</v>
      </c>
      <c r="M765">
        <v>-78.721399090000006</v>
      </c>
      <c r="N765">
        <v>35.787053319999998</v>
      </c>
    </row>
    <row r="766" spans="1:14" x14ac:dyDescent="0.2">
      <c r="A766">
        <v>327</v>
      </c>
      <c r="B766">
        <v>1</v>
      </c>
      <c r="C766">
        <v>151922.95192539101</v>
      </c>
      <c r="D766">
        <v>765</v>
      </c>
      <c r="E766">
        <v>475.5328369140625</v>
      </c>
      <c r="F766">
        <f t="shared" si="12"/>
        <v>477.23014613560269</v>
      </c>
      <c r="G766">
        <f>Table1[[#This Row],[Smoothing]]-F765</f>
        <v>1.2312404087611526</v>
      </c>
      <c r="H766" t="b">
        <f>IF(Table1[[#This Row],[Change]]&lt;0,TRUE,FALSE)</f>
        <v>0</v>
      </c>
      <c r="I766" t="b">
        <f>Table1[[#This Row],[Increasing_Grade]]=H765</f>
        <v>1</v>
      </c>
      <c r="J766" t="b">
        <v>0</v>
      </c>
      <c r="L766" s="2">
        <f>Table1[[#This Row],[Change]]/528</f>
        <v>2.3318947135627889E-3</v>
      </c>
      <c r="M766">
        <v>-78.719844289999997</v>
      </c>
      <c r="N766">
        <v>35.787766140000002</v>
      </c>
    </row>
    <row r="767" spans="1:14" x14ac:dyDescent="0.2">
      <c r="A767">
        <v>328</v>
      </c>
      <c r="B767">
        <v>1</v>
      </c>
      <c r="C767">
        <v>152121.80395670631</v>
      </c>
      <c r="D767">
        <v>766</v>
      </c>
      <c r="E767">
        <v>475.63726806640619</v>
      </c>
      <c r="F767">
        <f t="shared" si="12"/>
        <v>479.16456821986606</v>
      </c>
      <c r="G767">
        <f>Table1[[#This Row],[Smoothing]]-F766</f>
        <v>1.9344220842633604</v>
      </c>
      <c r="H767" t="b">
        <f>IF(Table1[[#This Row],[Change]]&lt;0,TRUE,FALSE)</f>
        <v>0</v>
      </c>
      <c r="I767" t="b">
        <f>Table1[[#This Row],[Increasing_Grade]]=H766</f>
        <v>1</v>
      </c>
      <c r="J767" t="b">
        <v>0</v>
      </c>
      <c r="L767" s="2">
        <f>Table1[[#This Row],[Change]]/528</f>
        <v>3.6636781898927279E-3</v>
      </c>
      <c r="M767">
        <v>-78.718304889999999</v>
      </c>
      <c r="N767">
        <v>35.78850121</v>
      </c>
    </row>
    <row r="768" spans="1:14" x14ac:dyDescent="0.2">
      <c r="A768">
        <v>329</v>
      </c>
      <c r="B768">
        <v>1</v>
      </c>
      <c r="C768">
        <v>152320.65598802199</v>
      </c>
      <c r="D768">
        <v>767</v>
      </c>
      <c r="E768">
        <v>478.72412109375</v>
      </c>
      <c r="F768">
        <f t="shared" si="12"/>
        <v>481.72738211495533</v>
      </c>
      <c r="G768">
        <f>Table1[[#This Row],[Smoothing]]-F767</f>
        <v>2.5628138950892776</v>
      </c>
      <c r="H768" t="b">
        <f>IF(Table1[[#This Row],[Change]]&lt;0,TRUE,FALSE)</f>
        <v>0</v>
      </c>
      <c r="I768" t="b">
        <f>Table1[[#This Row],[Increasing_Grade]]=H767</f>
        <v>1</v>
      </c>
      <c r="J768" t="b">
        <v>0</v>
      </c>
      <c r="L768" s="2">
        <f>Table1[[#This Row],[Change]]/528</f>
        <v>4.8538141952448443E-3</v>
      </c>
      <c r="M768">
        <v>-78.716766179999993</v>
      </c>
      <c r="N768">
        <v>35.789237239999999</v>
      </c>
    </row>
    <row r="769" spans="1:14" x14ac:dyDescent="0.2">
      <c r="A769">
        <v>330</v>
      </c>
      <c r="B769">
        <v>1</v>
      </c>
      <c r="C769">
        <v>152519.5080193381</v>
      </c>
      <c r="D769">
        <v>768</v>
      </c>
      <c r="E769">
        <v>484.11614990234381</v>
      </c>
      <c r="F769">
        <f t="shared" si="12"/>
        <v>484.52643258231029</v>
      </c>
      <c r="G769">
        <f>Table1[[#This Row],[Smoothing]]-F768</f>
        <v>2.7990504673549594</v>
      </c>
      <c r="H769" t="b">
        <f>IF(Table1[[#This Row],[Change]]&lt;0,TRUE,FALSE)</f>
        <v>0</v>
      </c>
      <c r="I769" t="b">
        <f>Table1[[#This Row],[Increasing_Grade]]=H768</f>
        <v>1</v>
      </c>
      <c r="J769" t="b">
        <v>0</v>
      </c>
      <c r="L769" s="2">
        <f>Table1[[#This Row],[Change]]/528</f>
        <v>5.3012319457480294E-3</v>
      </c>
      <c r="M769">
        <v>-78.715228199999999</v>
      </c>
      <c r="N769">
        <v>35.789974270000002</v>
      </c>
    </row>
    <row r="770" spans="1:14" x14ac:dyDescent="0.2">
      <c r="A770">
        <v>331</v>
      </c>
      <c r="B770">
        <v>1</v>
      </c>
      <c r="C770">
        <v>152718.36005065421</v>
      </c>
      <c r="D770">
        <v>769</v>
      </c>
      <c r="E770">
        <v>489.12850952148438</v>
      </c>
      <c r="F770">
        <f t="shared" si="12"/>
        <v>486.95617239815846</v>
      </c>
      <c r="G770">
        <f>Table1[[#This Row],[Smoothing]]-F769</f>
        <v>2.4297398158481656</v>
      </c>
      <c r="H770" t="b">
        <f>IF(Table1[[#This Row],[Change]]&lt;0,TRUE,FALSE)</f>
        <v>0</v>
      </c>
      <c r="I770" t="b">
        <f>Table1[[#This Row],[Increasing_Grade]]=H769</f>
        <v>1</v>
      </c>
      <c r="J770" t="b">
        <v>0</v>
      </c>
      <c r="L770" s="2">
        <f>Table1[[#This Row],[Change]]/528</f>
        <v>4.6017799542578891E-3</v>
      </c>
      <c r="M770">
        <v>-78.713688759999997</v>
      </c>
      <c r="N770">
        <v>35.790709290000002</v>
      </c>
    </row>
    <row r="771" spans="1:14" x14ac:dyDescent="0.2">
      <c r="A771">
        <v>332</v>
      </c>
      <c r="B771">
        <v>1</v>
      </c>
      <c r="C771">
        <v>152917.2120819703</v>
      </c>
      <c r="D771">
        <v>770</v>
      </c>
      <c r="E771">
        <v>493.5933837890625</v>
      </c>
      <c r="F771">
        <f t="shared" si="12"/>
        <v>488.81069946289062</v>
      </c>
      <c r="G771">
        <f>Table1[[#This Row],[Smoothing]]-F770</f>
        <v>1.8545270647321672</v>
      </c>
      <c r="H771" t="b">
        <f>IF(Table1[[#This Row],[Change]]&lt;0,TRUE,FALSE)</f>
        <v>0</v>
      </c>
      <c r="I771" t="b">
        <f>Table1[[#This Row],[Increasing_Grade]]=H770</f>
        <v>1</v>
      </c>
      <c r="J771" t="b">
        <v>0</v>
      </c>
      <c r="L771" s="2">
        <f>Table1[[#This Row],[Change]]/528</f>
        <v>3.5123618650230439E-3</v>
      </c>
      <c r="M771">
        <v>-78.712153970000003</v>
      </c>
      <c r="N771">
        <v>35.791450660000002</v>
      </c>
    </row>
    <row r="772" spans="1:14" x14ac:dyDescent="0.2">
      <c r="A772">
        <v>333</v>
      </c>
      <c r="B772">
        <v>1</v>
      </c>
      <c r="C772">
        <v>153116.06411328629</v>
      </c>
      <c r="D772">
        <v>771</v>
      </c>
      <c r="E772">
        <v>494.9527587890625</v>
      </c>
      <c r="F772">
        <f t="shared" si="12"/>
        <v>489.44774518694197</v>
      </c>
      <c r="G772">
        <f>Table1[[#This Row],[Smoothing]]-F771</f>
        <v>0.63704572405134741</v>
      </c>
      <c r="H772" t="b">
        <f>IF(Table1[[#This Row],[Change]]&lt;0,TRUE,FALSE)</f>
        <v>0</v>
      </c>
      <c r="I772" t="b">
        <f>Table1[[#This Row],[Increasing_Grade]]=H771</f>
        <v>1</v>
      </c>
      <c r="J772" t="b">
        <v>0</v>
      </c>
      <c r="L772" s="2">
        <f>Table1[[#This Row],[Change]]/528</f>
        <v>1.2065259925214914E-3</v>
      </c>
      <c r="M772">
        <v>-78.710616360000003</v>
      </c>
      <c r="N772">
        <v>35.792188170000003</v>
      </c>
    </row>
    <row r="773" spans="1:14" x14ac:dyDescent="0.2">
      <c r="A773">
        <v>388</v>
      </c>
      <c r="B773">
        <v>1</v>
      </c>
      <c r="C773">
        <v>153314.91614460159</v>
      </c>
      <c r="D773">
        <v>772</v>
      </c>
      <c r="E773">
        <v>492.541015625</v>
      </c>
      <c r="F773">
        <f t="shared" si="12"/>
        <v>488.7008274623326</v>
      </c>
      <c r="G773">
        <f>Table1[[#This Row],[Smoothing]]-F772</f>
        <v>-0.746917724609375</v>
      </c>
      <c r="H773" t="b">
        <f>IF(Table1[[#This Row],[Change]]&lt;0,TRUE,FALSE)</f>
        <v>1</v>
      </c>
      <c r="I773" t="b">
        <f>Table1[[#This Row],[Increasing_Grade]]=H772</f>
        <v>0</v>
      </c>
      <c r="J773">
        <v>488.7008274623326</v>
      </c>
      <c r="L773" s="2">
        <f>Table1[[#This Row],[Change]]/528</f>
        <v>-1.4146169026692708E-3</v>
      </c>
      <c r="M773">
        <v>-78.709077960000002</v>
      </c>
      <c r="N773">
        <v>35.792924550000002</v>
      </c>
    </row>
    <row r="774" spans="1:14" x14ac:dyDescent="0.2">
      <c r="A774">
        <v>389</v>
      </c>
      <c r="B774">
        <v>1</v>
      </c>
      <c r="C774">
        <v>153513.76817591849</v>
      </c>
      <c r="D774">
        <v>773</v>
      </c>
      <c r="E774">
        <v>488.61895751953119</v>
      </c>
      <c r="F774">
        <f t="shared" ref="F774:F837" si="13">AVERAGE(E771:E777)</f>
        <v>486.59801810128346</v>
      </c>
      <c r="G774">
        <f>Table1[[#This Row],[Smoothing]]-F773</f>
        <v>-2.1028093610491396</v>
      </c>
      <c r="H774" t="b">
        <f>IF(Table1[[#This Row],[Change]]&lt;0,TRUE,FALSE)</f>
        <v>1</v>
      </c>
      <c r="I774" t="b">
        <f>Table1[[#This Row],[Increasing_Grade]]=H773</f>
        <v>1</v>
      </c>
      <c r="J774" t="b">
        <v>0</v>
      </c>
      <c r="L774" s="2">
        <f>Table1[[#This Row],[Change]]/528</f>
        <v>-3.9825934868354916E-3</v>
      </c>
      <c r="M774">
        <v>-78.707527279999994</v>
      </c>
      <c r="N774">
        <v>35.79364322</v>
      </c>
    </row>
    <row r="775" spans="1:14" x14ac:dyDescent="0.2">
      <c r="A775">
        <v>390</v>
      </c>
      <c r="B775">
        <v>1</v>
      </c>
      <c r="C775">
        <v>153712.6202072342</v>
      </c>
      <c r="D775">
        <v>774</v>
      </c>
      <c r="E775">
        <v>483.18344116210938</v>
      </c>
      <c r="F775">
        <f t="shared" si="13"/>
        <v>483.13327026367188</v>
      </c>
      <c r="G775">
        <f>Table1[[#This Row],[Smoothing]]-F774</f>
        <v>-3.4647478376115828</v>
      </c>
      <c r="H775" t="b">
        <f>IF(Table1[[#This Row],[Change]]&lt;0,TRUE,FALSE)</f>
        <v>1</v>
      </c>
      <c r="I775" t="b">
        <f>Table1[[#This Row],[Increasing_Grade]]=H774</f>
        <v>1</v>
      </c>
      <c r="J775" t="b">
        <v>0</v>
      </c>
      <c r="L775" s="2">
        <f>Table1[[#This Row],[Change]]/528</f>
        <v>-6.562022419718907E-3</v>
      </c>
      <c r="M775">
        <v>-78.705911229999998</v>
      </c>
      <c r="N775">
        <v>35.794259140000001</v>
      </c>
    </row>
    <row r="776" spans="1:14" x14ac:dyDescent="0.2">
      <c r="A776">
        <v>391</v>
      </c>
      <c r="B776">
        <v>1</v>
      </c>
      <c r="C776">
        <v>153911.47223854979</v>
      </c>
      <c r="D776">
        <v>775</v>
      </c>
      <c r="E776">
        <v>478.88772583007812</v>
      </c>
      <c r="F776">
        <f t="shared" si="13"/>
        <v>478.71035330636158</v>
      </c>
      <c r="G776">
        <f>Table1[[#This Row],[Smoothing]]-F775</f>
        <v>-4.4229169573102922</v>
      </c>
      <c r="H776" t="b">
        <f>IF(Table1[[#This Row],[Change]]&lt;0,TRUE,FALSE)</f>
        <v>1</v>
      </c>
      <c r="I776" t="b">
        <f>Table1[[#This Row],[Increasing_Grade]]=H775</f>
        <v>1</v>
      </c>
      <c r="J776" t="b">
        <v>0</v>
      </c>
      <c r="L776" s="2">
        <f>Table1[[#This Row],[Change]]/528</f>
        <v>-8.3767366615725234E-3</v>
      </c>
      <c r="M776">
        <v>-78.704232230000002</v>
      </c>
      <c r="N776">
        <v>35.79475206</v>
      </c>
    </row>
    <row r="777" spans="1:14" x14ac:dyDescent="0.2">
      <c r="A777">
        <v>392</v>
      </c>
      <c r="B777">
        <v>1</v>
      </c>
      <c r="C777">
        <v>154110.32426986611</v>
      </c>
      <c r="D777">
        <v>776</v>
      </c>
      <c r="E777">
        <v>474.40884399414062</v>
      </c>
      <c r="F777">
        <f t="shared" si="13"/>
        <v>474.00989205496654</v>
      </c>
      <c r="G777">
        <f>Table1[[#This Row],[Smoothing]]-F776</f>
        <v>-4.7004612513950406</v>
      </c>
      <c r="H777" t="b">
        <f>IF(Table1[[#This Row],[Change]]&lt;0,TRUE,FALSE)</f>
        <v>1</v>
      </c>
      <c r="I777" t="b">
        <f>Table1[[#This Row],[Increasing_Grade]]=H776</f>
        <v>1</v>
      </c>
      <c r="J777" t="b">
        <v>0</v>
      </c>
      <c r="L777" s="2">
        <f>Table1[[#This Row],[Change]]/528</f>
        <v>-8.9023887337027277E-3</v>
      </c>
      <c r="M777">
        <v>-78.702505079999995</v>
      </c>
      <c r="N777">
        <v>35.79511995</v>
      </c>
    </row>
    <row r="778" spans="1:14" x14ac:dyDescent="0.2">
      <c r="A778">
        <v>393</v>
      </c>
      <c r="B778">
        <v>1</v>
      </c>
      <c r="C778">
        <v>154309.1763011826</v>
      </c>
      <c r="D778">
        <v>777</v>
      </c>
      <c r="E778">
        <v>469.34014892578119</v>
      </c>
      <c r="F778">
        <f t="shared" si="13"/>
        <v>469.21401541573658</v>
      </c>
      <c r="G778">
        <f>Table1[[#This Row],[Smoothing]]-F777</f>
        <v>-4.7958766392299594</v>
      </c>
      <c r="H778" t="b">
        <f>IF(Table1[[#This Row],[Change]]&lt;0,TRUE,FALSE)</f>
        <v>1</v>
      </c>
      <c r="I778" t="b">
        <f>Table1[[#This Row],[Increasing_Grade]]=H777</f>
        <v>1</v>
      </c>
      <c r="J778" t="b">
        <v>0</v>
      </c>
      <c r="L778" s="2">
        <f>Table1[[#This Row],[Change]]/528</f>
        <v>-9.0830996955112864E-3</v>
      </c>
      <c r="M778">
        <v>-78.700742869999999</v>
      </c>
      <c r="N778">
        <v>35.795352790000003</v>
      </c>
    </row>
    <row r="779" spans="1:14" x14ac:dyDescent="0.2">
      <c r="A779">
        <v>394</v>
      </c>
      <c r="B779">
        <v>1</v>
      </c>
      <c r="C779">
        <v>154508.0283324988</v>
      </c>
      <c r="D779">
        <v>778</v>
      </c>
      <c r="E779">
        <v>463.99234008789062</v>
      </c>
      <c r="F779">
        <f t="shared" si="13"/>
        <v>464.53462437220981</v>
      </c>
      <c r="G779">
        <f>Table1[[#This Row],[Smoothing]]-F778</f>
        <v>-4.6793910435267776</v>
      </c>
      <c r="H779" t="b">
        <f>IF(Table1[[#This Row],[Change]]&lt;0,TRUE,FALSE)</f>
        <v>1</v>
      </c>
      <c r="I779" t="b">
        <f>Table1[[#This Row],[Increasing_Grade]]=H778</f>
        <v>1</v>
      </c>
      <c r="J779" t="b">
        <v>0</v>
      </c>
      <c r="L779" s="2">
        <f>Table1[[#This Row],[Change]]/528</f>
        <v>-8.8624830369825325E-3</v>
      </c>
      <c r="M779">
        <v>-78.698962510000001</v>
      </c>
      <c r="N779">
        <v>35.795464029999998</v>
      </c>
    </row>
    <row r="780" spans="1:14" x14ac:dyDescent="0.2">
      <c r="A780">
        <v>395</v>
      </c>
      <c r="B780">
        <v>1</v>
      </c>
      <c r="C780">
        <v>154706.88036381319</v>
      </c>
      <c r="D780">
        <v>779</v>
      </c>
      <c r="E780">
        <v>459.63778686523438</v>
      </c>
      <c r="F780">
        <f t="shared" si="13"/>
        <v>459.87457711356029</v>
      </c>
      <c r="G780">
        <f>Table1[[#This Row],[Smoothing]]-F779</f>
        <v>-4.660047258649513</v>
      </c>
      <c r="H780" t="b">
        <f>IF(Table1[[#This Row],[Change]]&lt;0,TRUE,FALSE)</f>
        <v>1</v>
      </c>
      <c r="I780" t="b">
        <f>Table1[[#This Row],[Increasing_Grade]]=H779</f>
        <v>1</v>
      </c>
      <c r="J780" t="b">
        <v>0</v>
      </c>
      <c r="L780" s="2">
        <f>Table1[[#This Row],[Change]]/528</f>
        <v>-8.8258470807755923E-3</v>
      </c>
      <c r="M780">
        <v>-78.697177460000006</v>
      </c>
      <c r="N780">
        <v>35.795427979999999</v>
      </c>
    </row>
    <row r="781" spans="1:14" x14ac:dyDescent="0.2">
      <c r="A781">
        <v>396</v>
      </c>
      <c r="B781">
        <v>1</v>
      </c>
      <c r="C781">
        <v>154905.7323951291</v>
      </c>
      <c r="D781">
        <v>780</v>
      </c>
      <c r="E781">
        <v>455.04782104492188</v>
      </c>
      <c r="F781">
        <f t="shared" si="13"/>
        <v>455.14467947823658</v>
      </c>
      <c r="G781">
        <f>Table1[[#This Row],[Smoothing]]-F780</f>
        <v>-4.7298976353237094</v>
      </c>
      <c r="H781" t="b">
        <f>IF(Table1[[#This Row],[Change]]&lt;0,TRUE,FALSE)</f>
        <v>1</v>
      </c>
      <c r="I781" t="b">
        <f>Table1[[#This Row],[Increasing_Grade]]=H780</f>
        <v>1</v>
      </c>
      <c r="J781" t="b">
        <v>0</v>
      </c>
      <c r="L781" s="2">
        <f>Table1[[#This Row],[Change]]/528</f>
        <v>-8.9581394608403593E-3</v>
      </c>
      <c r="M781">
        <v>-78.695403970000001</v>
      </c>
      <c r="N781">
        <v>35.795260919999997</v>
      </c>
    </row>
    <row r="782" spans="1:14" x14ac:dyDescent="0.2">
      <c r="A782">
        <v>397</v>
      </c>
      <c r="B782">
        <v>1</v>
      </c>
      <c r="C782">
        <v>155104.5844264465</v>
      </c>
      <c r="D782">
        <v>781</v>
      </c>
      <c r="E782">
        <v>450.42770385742188</v>
      </c>
      <c r="F782">
        <f t="shared" si="13"/>
        <v>450.69117082868303</v>
      </c>
      <c r="G782">
        <f>Table1[[#This Row],[Smoothing]]-F781</f>
        <v>-4.4535086495535552</v>
      </c>
      <c r="H782" t="b">
        <f>IF(Table1[[#This Row],[Change]]&lt;0,TRUE,FALSE)</f>
        <v>1</v>
      </c>
      <c r="I782" t="b">
        <f>Table1[[#This Row],[Increasing_Grade]]=H781</f>
        <v>1</v>
      </c>
      <c r="J782" t="b">
        <v>0</v>
      </c>
      <c r="L782" s="2">
        <f>Table1[[#This Row],[Change]]/528</f>
        <v>-8.4346754726393088E-3</v>
      </c>
      <c r="M782">
        <v>-78.693656500000003</v>
      </c>
      <c r="N782">
        <v>35.794963269999997</v>
      </c>
    </row>
    <row r="783" spans="1:14" x14ac:dyDescent="0.2">
      <c r="A783">
        <v>398</v>
      </c>
      <c r="B783">
        <v>1</v>
      </c>
      <c r="C783">
        <v>155303.43645776171</v>
      </c>
      <c r="D783">
        <v>782</v>
      </c>
      <c r="E783">
        <v>446.26739501953119</v>
      </c>
      <c r="F783">
        <f t="shared" si="13"/>
        <v>446.35329764229908</v>
      </c>
      <c r="G783">
        <f>Table1[[#This Row],[Smoothing]]-F782</f>
        <v>-4.3378731863839448</v>
      </c>
      <c r="H783" t="b">
        <f>IF(Table1[[#This Row],[Change]]&lt;0,TRUE,FALSE)</f>
        <v>1</v>
      </c>
      <c r="I783" t="b">
        <f>Table1[[#This Row],[Increasing_Grade]]=H782</f>
        <v>1</v>
      </c>
      <c r="J783" t="b">
        <v>0</v>
      </c>
      <c r="L783" s="2">
        <f>Table1[[#This Row],[Change]]/528</f>
        <v>-8.2156689136059554E-3</v>
      </c>
      <c r="M783">
        <v>-78.691950070000004</v>
      </c>
      <c r="N783">
        <v>35.794537339999998</v>
      </c>
    </row>
    <row r="784" spans="1:14" x14ac:dyDescent="0.2">
      <c r="A784">
        <v>399</v>
      </c>
      <c r="B784">
        <v>1</v>
      </c>
      <c r="C784">
        <v>155502.28848907779</v>
      </c>
      <c r="D784">
        <v>783</v>
      </c>
      <c r="E784">
        <v>441.299560546875</v>
      </c>
      <c r="F784">
        <f t="shared" si="13"/>
        <v>441.93317522321428</v>
      </c>
      <c r="G784">
        <f>Table1[[#This Row],[Smoothing]]-F783</f>
        <v>-4.4201224190848052</v>
      </c>
      <c r="H784" t="b">
        <f>IF(Table1[[#This Row],[Change]]&lt;0,TRUE,FALSE)</f>
        <v>1</v>
      </c>
      <c r="I784" t="b">
        <f>Table1[[#This Row],[Increasing_Grade]]=H783</f>
        <v>1</v>
      </c>
      <c r="J784" t="b">
        <v>0</v>
      </c>
      <c r="L784" s="2">
        <f>Table1[[#This Row],[Change]]/528</f>
        <v>-8.3714439755394037E-3</v>
      </c>
      <c r="M784">
        <v>-78.690305839999994</v>
      </c>
      <c r="N784">
        <v>35.793961940000003</v>
      </c>
    </row>
    <row r="785" spans="1:14" x14ac:dyDescent="0.2">
      <c r="A785">
        <v>400</v>
      </c>
      <c r="B785">
        <v>1</v>
      </c>
      <c r="C785">
        <v>155701.14052039431</v>
      </c>
      <c r="D785">
        <v>784</v>
      </c>
      <c r="E785">
        <v>438.16558837890619</v>
      </c>
      <c r="F785">
        <f t="shared" si="13"/>
        <v>437.48264857700894</v>
      </c>
      <c r="G785">
        <f>Table1[[#This Row],[Smoothing]]-F784</f>
        <v>-4.4505266462053328</v>
      </c>
      <c r="H785" t="b">
        <f>IF(Table1[[#This Row],[Change]]&lt;0,TRUE,FALSE)</f>
        <v>1</v>
      </c>
      <c r="I785" t="b">
        <f>Table1[[#This Row],[Increasing_Grade]]=H784</f>
        <v>1</v>
      </c>
      <c r="J785" t="b">
        <v>0</v>
      </c>
      <c r="L785" s="2">
        <f>Table1[[#This Row],[Change]]/528</f>
        <v>-8.4290277390252511E-3</v>
      </c>
      <c r="M785">
        <v>-78.68872537</v>
      </c>
      <c r="N785">
        <v>35.79328864</v>
      </c>
    </row>
    <row r="786" spans="1:14" x14ac:dyDescent="0.2">
      <c r="A786">
        <v>401</v>
      </c>
      <c r="B786">
        <v>1</v>
      </c>
      <c r="C786">
        <v>155899.99255170909</v>
      </c>
      <c r="D786">
        <v>785</v>
      </c>
      <c r="E786">
        <v>433.62722778320312</v>
      </c>
      <c r="F786">
        <f t="shared" si="13"/>
        <v>433.01335362025668</v>
      </c>
      <c r="G786">
        <f>Table1[[#This Row],[Smoothing]]-F785</f>
        <v>-4.4692949567522646</v>
      </c>
      <c r="H786" t="b">
        <f>IF(Table1[[#This Row],[Change]]&lt;0,TRUE,FALSE)</f>
        <v>1</v>
      </c>
      <c r="I786" t="b">
        <f>Table1[[#This Row],[Increasing_Grade]]=H785</f>
        <v>1</v>
      </c>
      <c r="J786" t="b">
        <v>0</v>
      </c>
      <c r="L786" s="2">
        <f>Table1[[#This Row],[Change]]/528</f>
        <v>-8.4645737817277741E-3</v>
      </c>
      <c r="M786">
        <v>-78.687227480000004</v>
      </c>
      <c r="N786">
        <v>35.792500240000003</v>
      </c>
    </row>
    <row r="787" spans="1:14" x14ac:dyDescent="0.2">
      <c r="A787">
        <v>334</v>
      </c>
      <c r="B787">
        <v>1</v>
      </c>
      <c r="C787">
        <v>156098.84458302541</v>
      </c>
      <c r="D787">
        <v>786</v>
      </c>
      <c r="E787">
        <v>428.69692993164062</v>
      </c>
      <c r="F787">
        <f t="shared" si="13"/>
        <v>428.42770821707592</v>
      </c>
      <c r="G787">
        <f>Table1[[#This Row],[Smoothing]]-F786</f>
        <v>-4.585645403180763</v>
      </c>
      <c r="H787" t="b">
        <f>IF(Table1[[#This Row],[Change]]&lt;0,TRUE,FALSE)</f>
        <v>1</v>
      </c>
      <c r="I787" t="b">
        <f>Table1[[#This Row],[Increasing_Grade]]=H786</f>
        <v>1</v>
      </c>
      <c r="J787" t="b">
        <v>0</v>
      </c>
      <c r="L787" s="2">
        <f>Table1[[#This Row],[Change]]/528</f>
        <v>-8.6849344757211414E-3</v>
      </c>
      <c r="M787">
        <v>-78.685785420000002</v>
      </c>
      <c r="N787">
        <v>35.791645180000003</v>
      </c>
    </row>
    <row r="788" spans="1:14" x14ac:dyDescent="0.2">
      <c r="A788">
        <v>335</v>
      </c>
      <c r="B788">
        <v>1</v>
      </c>
      <c r="C788">
        <v>156297.696614341</v>
      </c>
      <c r="D788">
        <v>787</v>
      </c>
      <c r="E788">
        <v>423.89413452148438</v>
      </c>
      <c r="F788">
        <f t="shared" si="13"/>
        <v>423.95956420898438</v>
      </c>
      <c r="G788">
        <f>Table1[[#This Row],[Smoothing]]-F787</f>
        <v>-4.4681440080915422</v>
      </c>
      <c r="H788" t="b">
        <f>IF(Table1[[#This Row],[Change]]&lt;0,TRUE,FALSE)</f>
        <v>1</v>
      </c>
      <c r="I788" t="b">
        <f>Table1[[#This Row],[Increasing_Grade]]=H787</f>
        <v>1</v>
      </c>
      <c r="J788" t="b">
        <v>0</v>
      </c>
      <c r="L788" s="2">
        <f>Table1[[#This Row],[Change]]/528</f>
        <v>-8.4623939547188304E-3</v>
      </c>
      <c r="M788">
        <v>-78.684342060000006</v>
      </c>
      <c r="N788">
        <v>35.790791499999997</v>
      </c>
    </row>
    <row r="789" spans="1:14" x14ac:dyDescent="0.2">
      <c r="A789">
        <v>336</v>
      </c>
      <c r="B789">
        <v>1</v>
      </c>
      <c r="C789">
        <v>156496.5486456574</v>
      </c>
      <c r="D789">
        <v>788</v>
      </c>
      <c r="E789">
        <v>419.14263916015619</v>
      </c>
      <c r="F789">
        <f t="shared" si="13"/>
        <v>419.23526872907365</v>
      </c>
      <c r="G789">
        <f>Table1[[#This Row],[Smoothing]]-F788</f>
        <v>-4.7242954799107224</v>
      </c>
      <c r="H789" t="b">
        <f>IF(Table1[[#This Row],[Change]]&lt;0,TRUE,FALSE)</f>
        <v>1</v>
      </c>
      <c r="I789" t="b">
        <f>Table1[[#This Row],[Increasing_Grade]]=H788</f>
        <v>1</v>
      </c>
      <c r="J789" t="b">
        <v>0</v>
      </c>
      <c r="L789" s="2">
        <f>Table1[[#This Row],[Change]]/528</f>
        <v>-8.9475293180127317E-3</v>
      </c>
      <c r="M789">
        <v>-78.682904399999998</v>
      </c>
      <c r="N789">
        <v>35.789931490000001</v>
      </c>
    </row>
    <row r="790" spans="1:14" x14ac:dyDescent="0.2">
      <c r="A790">
        <v>337</v>
      </c>
      <c r="B790">
        <v>1</v>
      </c>
      <c r="C790">
        <v>156695.40067697369</v>
      </c>
      <c r="D790">
        <v>789</v>
      </c>
      <c r="E790">
        <v>414.16787719726562</v>
      </c>
      <c r="F790">
        <f t="shared" si="13"/>
        <v>414.37503923688615</v>
      </c>
      <c r="G790">
        <f>Table1[[#This Row],[Smoothing]]-F789</f>
        <v>-4.8602294921875</v>
      </c>
      <c r="H790" t="b">
        <f>IF(Table1[[#This Row],[Change]]&lt;0,TRUE,FALSE)</f>
        <v>1</v>
      </c>
      <c r="I790" t="b">
        <f>Table1[[#This Row],[Increasing_Grade]]=H789</f>
        <v>1</v>
      </c>
      <c r="J790" t="b">
        <v>0</v>
      </c>
      <c r="L790" s="2">
        <f>Table1[[#This Row],[Change]]/528</f>
        <v>-9.204980098839962E-3</v>
      </c>
      <c r="M790">
        <v>-78.681413719999995</v>
      </c>
      <c r="N790">
        <v>35.789134279999999</v>
      </c>
    </row>
    <row r="791" spans="1:14" x14ac:dyDescent="0.2">
      <c r="A791">
        <v>338</v>
      </c>
      <c r="B791">
        <v>1</v>
      </c>
      <c r="C791">
        <v>156894.25270828849</v>
      </c>
      <c r="D791">
        <v>790</v>
      </c>
      <c r="E791">
        <v>410.02255249023438</v>
      </c>
      <c r="F791">
        <f t="shared" si="13"/>
        <v>409.45404052734375</v>
      </c>
      <c r="G791">
        <f>Table1[[#This Row],[Smoothing]]-F790</f>
        <v>-4.9209987095424026</v>
      </c>
      <c r="H791" t="b">
        <f>IF(Table1[[#This Row],[Change]]&lt;0,TRUE,FALSE)</f>
        <v>1</v>
      </c>
      <c r="I791" t="b">
        <f>Table1[[#This Row],[Increasing_Grade]]=H790</f>
        <v>1</v>
      </c>
      <c r="J791" t="b">
        <v>0</v>
      </c>
      <c r="L791" s="2">
        <f>Table1[[#This Row],[Change]]/528</f>
        <v>-9.320073313527277E-3</v>
      </c>
      <c r="M791">
        <v>-78.679833860000002</v>
      </c>
      <c r="N791">
        <v>35.788459179999997</v>
      </c>
    </row>
    <row r="792" spans="1:14" x14ac:dyDescent="0.2">
      <c r="A792">
        <v>339</v>
      </c>
      <c r="B792">
        <v>1</v>
      </c>
      <c r="C792">
        <v>157093.10473960469</v>
      </c>
      <c r="D792">
        <v>791</v>
      </c>
      <c r="E792">
        <v>405.09552001953119</v>
      </c>
      <c r="F792">
        <f t="shared" si="13"/>
        <v>404.68443516322543</v>
      </c>
      <c r="G792">
        <f>Table1[[#This Row],[Smoothing]]-F791</f>
        <v>-4.7696053641183198</v>
      </c>
      <c r="H792" t="b">
        <f>IF(Table1[[#This Row],[Change]]&lt;0,TRUE,FALSE)</f>
        <v>1</v>
      </c>
      <c r="I792" t="b">
        <f>Table1[[#This Row],[Increasing_Grade]]=H791</f>
        <v>1</v>
      </c>
      <c r="J792" t="b">
        <v>0</v>
      </c>
      <c r="L792" s="2">
        <f>Table1[[#This Row],[Change]]/528</f>
        <v>-9.0333434926483328E-3</v>
      </c>
      <c r="M792">
        <v>-78.678212169999995</v>
      </c>
      <c r="N792">
        <v>35.787851779999997</v>
      </c>
    </row>
    <row r="793" spans="1:14" x14ac:dyDescent="0.2">
      <c r="A793">
        <v>340</v>
      </c>
      <c r="B793">
        <v>1</v>
      </c>
      <c r="C793">
        <v>157291.95677092171</v>
      </c>
      <c r="D793">
        <v>792</v>
      </c>
      <c r="E793">
        <v>399.60562133789062</v>
      </c>
      <c r="F793">
        <f t="shared" si="13"/>
        <v>397.38742065429688</v>
      </c>
      <c r="G793">
        <f>Table1[[#This Row],[Smoothing]]-F792</f>
        <v>-7.2970145089285552</v>
      </c>
      <c r="H793" t="b">
        <f>IF(Table1[[#This Row],[Change]]&lt;0,TRUE,FALSE)</f>
        <v>1</v>
      </c>
      <c r="I793" t="b">
        <f>Table1[[#This Row],[Increasing_Grade]]=H792</f>
        <v>1</v>
      </c>
      <c r="J793" t="b">
        <v>0</v>
      </c>
      <c r="L793" s="2">
        <f>Table1[[#This Row],[Change]]/528</f>
        <v>-1.3820103236607113E-2</v>
      </c>
      <c r="M793">
        <v>-78.676585079999995</v>
      </c>
      <c r="N793">
        <v>35.787253739999997</v>
      </c>
    </row>
    <row r="794" spans="1:14" x14ac:dyDescent="0.2">
      <c r="A794">
        <v>341</v>
      </c>
      <c r="B794">
        <v>1</v>
      </c>
      <c r="C794">
        <v>157490.80880223709</v>
      </c>
      <c r="D794">
        <v>793</v>
      </c>
      <c r="E794">
        <v>394.24993896484381</v>
      </c>
      <c r="F794">
        <f t="shared" si="13"/>
        <v>392.64650181361606</v>
      </c>
      <c r="G794">
        <f>Table1[[#This Row],[Smoothing]]-F793</f>
        <v>-4.7409188406808198</v>
      </c>
      <c r="H794" t="b">
        <f>IF(Table1[[#This Row],[Change]]&lt;0,TRUE,FALSE)</f>
        <v>1</v>
      </c>
      <c r="I794" t="b">
        <f>Table1[[#This Row],[Increasing_Grade]]=H793</f>
        <v>1</v>
      </c>
      <c r="J794" t="b">
        <v>0</v>
      </c>
      <c r="L794" s="2">
        <f>Table1[[#This Row],[Change]]/528</f>
        <v>-8.9790129558348867E-3</v>
      </c>
      <c r="M794">
        <v>-78.674958750000002</v>
      </c>
      <c r="N794">
        <v>35.786654349999999</v>
      </c>
    </row>
    <row r="795" spans="1:14" x14ac:dyDescent="0.2">
      <c r="A795">
        <v>342</v>
      </c>
      <c r="B795">
        <v>1</v>
      </c>
      <c r="C795">
        <v>157689.66083355271</v>
      </c>
      <c r="D795">
        <v>794</v>
      </c>
      <c r="E795">
        <v>390.50689697265619</v>
      </c>
      <c r="F795">
        <f t="shared" si="13"/>
        <v>387.88115583147322</v>
      </c>
      <c r="G795">
        <f>Table1[[#This Row],[Smoothing]]-F794</f>
        <v>-4.7653459821428328</v>
      </c>
      <c r="H795" t="b">
        <f>IF(Table1[[#This Row],[Change]]&lt;0,TRUE,FALSE)</f>
        <v>1</v>
      </c>
      <c r="I795" t="b">
        <f>Table1[[#This Row],[Increasing_Grade]]=H794</f>
        <v>1</v>
      </c>
      <c r="J795" t="b">
        <v>0</v>
      </c>
      <c r="L795" s="2">
        <f>Table1[[#This Row],[Change]]/528</f>
        <v>-9.025276481331123E-3</v>
      </c>
      <c r="M795">
        <v>-78.673328420000004</v>
      </c>
      <c r="N795">
        <v>35.786062149999999</v>
      </c>
    </row>
    <row r="796" spans="1:14" x14ac:dyDescent="0.2">
      <c r="A796">
        <v>343</v>
      </c>
      <c r="B796">
        <v>1</v>
      </c>
      <c r="C796">
        <v>157888.51286486839</v>
      </c>
      <c r="D796">
        <v>795</v>
      </c>
      <c r="E796">
        <v>368.06353759765619</v>
      </c>
      <c r="F796">
        <f t="shared" si="13"/>
        <v>383.19948904854908</v>
      </c>
      <c r="G796">
        <f>Table1[[#This Row],[Smoothing]]-F795</f>
        <v>-4.6816667829241396</v>
      </c>
      <c r="H796" t="b">
        <f>IF(Table1[[#This Row],[Change]]&lt;0,TRUE,FALSE)</f>
        <v>1</v>
      </c>
      <c r="I796" t="b">
        <f>Table1[[#This Row],[Increasing_Grade]]=H795</f>
        <v>1</v>
      </c>
      <c r="J796" t="b">
        <v>0</v>
      </c>
      <c r="L796" s="2">
        <f>Table1[[#This Row],[Change]]/528</f>
        <v>-8.8667931494775375E-3</v>
      </c>
      <c r="M796">
        <v>-78.671697730000005</v>
      </c>
      <c r="N796">
        <v>35.785470629999999</v>
      </c>
    </row>
    <row r="797" spans="1:14" x14ac:dyDescent="0.2">
      <c r="A797">
        <v>344</v>
      </c>
      <c r="B797">
        <v>1</v>
      </c>
      <c r="C797">
        <v>158087.36489618459</v>
      </c>
      <c r="D797">
        <v>796</v>
      </c>
      <c r="E797">
        <v>380.9814453125</v>
      </c>
      <c r="F797">
        <f t="shared" si="13"/>
        <v>378.80839756556918</v>
      </c>
      <c r="G797">
        <f>Table1[[#This Row],[Smoothing]]-F796</f>
        <v>-4.3910914829799026</v>
      </c>
      <c r="H797" t="b">
        <f>IF(Table1[[#This Row],[Change]]&lt;0,TRUE,FALSE)</f>
        <v>1</v>
      </c>
      <c r="I797" t="b">
        <f>Table1[[#This Row],[Increasing_Grade]]=H796</f>
        <v>1</v>
      </c>
      <c r="J797" t="b">
        <v>0</v>
      </c>
      <c r="L797" s="2">
        <f>Table1[[#This Row],[Change]]/528</f>
        <v>-8.3164611420073909E-3</v>
      </c>
      <c r="M797">
        <v>-78.670074150000005</v>
      </c>
      <c r="N797">
        <v>35.784866350000001</v>
      </c>
    </row>
    <row r="798" spans="1:14" x14ac:dyDescent="0.2">
      <c r="A798">
        <v>345</v>
      </c>
      <c r="B798">
        <v>1</v>
      </c>
      <c r="C798">
        <v>158286.21692750009</v>
      </c>
      <c r="D798">
        <v>797</v>
      </c>
      <c r="E798">
        <v>376.66513061523438</v>
      </c>
      <c r="F798">
        <f t="shared" si="13"/>
        <v>374.68940516880582</v>
      </c>
      <c r="G798">
        <f>Table1[[#This Row],[Smoothing]]-F797</f>
        <v>-4.1189923967633604</v>
      </c>
      <c r="H798" t="b">
        <f>IF(Table1[[#This Row],[Change]]&lt;0,TRUE,FALSE)</f>
        <v>1</v>
      </c>
      <c r="I798" t="b">
        <f>Table1[[#This Row],[Increasing_Grade]]=H797</f>
        <v>1</v>
      </c>
      <c r="J798" t="b">
        <v>0</v>
      </c>
      <c r="L798" s="2">
        <f>Table1[[#This Row],[Change]]/528</f>
        <v>-7.8011219635669704E-3</v>
      </c>
      <c r="M798">
        <v>-78.668443929999995</v>
      </c>
      <c r="N798">
        <v>35.784273929999998</v>
      </c>
    </row>
    <row r="799" spans="1:14" x14ac:dyDescent="0.2">
      <c r="A799">
        <v>346</v>
      </c>
      <c r="B799">
        <v>1</v>
      </c>
      <c r="C799">
        <v>158485.06895881629</v>
      </c>
      <c r="D799">
        <v>798</v>
      </c>
      <c r="E799">
        <v>372.3238525390625</v>
      </c>
      <c r="F799">
        <f t="shared" si="13"/>
        <v>370.47471836635043</v>
      </c>
      <c r="G799">
        <f>Table1[[#This Row],[Smoothing]]-F798</f>
        <v>-4.2146868024553896</v>
      </c>
      <c r="H799" t="b">
        <f>IF(Table1[[#This Row],[Change]]&lt;0,TRUE,FALSE)</f>
        <v>1</v>
      </c>
      <c r="I799" t="b">
        <f>Table1[[#This Row],[Increasing_Grade]]=H798</f>
        <v>1</v>
      </c>
      <c r="J799" t="b">
        <v>0</v>
      </c>
      <c r="L799" s="2">
        <f>Table1[[#This Row],[Change]]/528</f>
        <v>-7.9823613682867226E-3</v>
      </c>
      <c r="M799">
        <v>-78.666812370000002</v>
      </c>
      <c r="N799">
        <v>35.783683930000002</v>
      </c>
    </row>
    <row r="800" spans="1:14" x14ac:dyDescent="0.2">
      <c r="A800">
        <v>347</v>
      </c>
      <c r="B800">
        <v>1</v>
      </c>
      <c r="C800">
        <v>158683.9209901329</v>
      </c>
      <c r="D800">
        <v>799</v>
      </c>
      <c r="E800">
        <v>368.86798095703119</v>
      </c>
      <c r="F800">
        <f t="shared" si="13"/>
        <v>369.02010236467635</v>
      </c>
      <c r="G800">
        <f>Table1[[#This Row],[Smoothing]]-F799</f>
        <v>-1.4546160016740828</v>
      </c>
      <c r="H800" t="b">
        <f>IF(Table1[[#This Row],[Change]]&lt;0,TRUE,FALSE)</f>
        <v>1</v>
      </c>
      <c r="I800" t="b">
        <f>Table1[[#This Row],[Increasing_Grade]]=H799</f>
        <v>1</v>
      </c>
      <c r="J800" t="b">
        <v>0</v>
      </c>
      <c r="L800" s="2">
        <f>Table1[[#This Row],[Change]]/528</f>
        <v>-2.7549545486251566E-3</v>
      </c>
      <c r="M800">
        <v>-78.665179240000001</v>
      </c>
      <c r="N800">
        <v>35.783096810000004</v>
      </c>
    </row>
    <row r="801" spans="1:14" x14ac:dyDescent="0.2">
      <c r="A801">
        <v>348</v>
      </c>
      <c r="B801">
        <v>1</v>
      </c>
      <c r="C801">
        <v>158882.77302144849</v>
      </c>
      <c r="D801">
        <v>800</v>
      </c>
      <c r="E801">
        <v>365.4169921875</v>
      </c>
      <c r="F801">
        <f t="shared" si="13"/>
        <v>365.123046875</v>
      </c>
      <c r="G801">
        <f>Table1[[#This Row],[Smoothing]]-F800</f>
        <v>-3.8970554896763474</v>
      </c>
      <c r="H801" t="b">
        <f>IF(Table1[[#This Row],[Change]]&lt;0,TRUE,FALSE)</f>
        <v>1</v>
      </c>
      <c r="I801" t="b">
        <f>Table1[[#This Row],[Increasing_Grade]]=H800</f>
        <v>1</v>
      </c>
      <c r="J801" t="b">
        <v>0</v>
      </c>
      <c r="L801" s="2">
        <f>Table1[[#This Row],[Change]]/528</f>
        <v>-7.3807869122658092E-3</v>
      </c>
      <c r="M801">
        <v>-78.663563960000005</v>
      </c>
      <c r="N801">
        <v>35.782478210000001</v>
      </c>
    </row>
    <row r="802" spans="1:14" x14ac:dyDescent="0.2">
      <c r="A802">
        <v>349</v>
      </c>
      <c r="B802">
        <v>1</v>
      </c>
      <c r="C802">
        <v>159081.62505276449</v>
      </c>
      <c r="D802">
        <v>801</v>
      </c>
      <c r="E802">
        <v>361.00408935546881</v>
      </c>
      <c r="F802">
        <f t="shared" si="13"/>
        <v>360.93450927734375</v>
      </c>
      <c r="G802">
        <f>Table1[[#This Row],[Smoothing]]-F801</f>
        <v>-4.18853759765625</v>
      </c>
      <c r="H802" t="b">
        <f>IF(Table1[[#This Row],[Change]]&lt;0,TRUE,FALSE)</f>
        <v>1</v>
      </c>
      <c r="I802" t="b">
        <f>Table1[[#This Row],[Increasing_Grade]]=H801</f>
        <v>1</v>
      </c>
      <c r="J802" t="b">
        <v>0</v>
      </c>
      <c r="L802" s="2">
        <f>Table1[[#This Row],[Change]]/528</f>
        <v>-7.932836359197443E-3</v>
      </c>
      <c r="M802">
        <v>-78.661948679999995</v>
      </c>
      <c r="N802">
        <v>35.781859670000003</v>
      </c>
    </row>
    <row r="803" spans="1:14" x14ac:dyDescent="0.2">
      <c r="A803">
        <v>350</v>
      </c>
      <c r="B803">
        <v>1</v>
      </c>
      <c r="C803">
        <v>159280.47708407999</v>
      </c>
      <c r="D803">
        <v>802</v>
      </c>
      <c r="E803">
        <v>357.8812255859375</v>
      </c>
      <c r="F803">
        <f t="shared" si="13"/>
        <v>356.62279837472096</v>
      </c>
      <c r="G803">
        <f>Table1[[#This Row],[Smoothing]]-F802</f>
        <v>-4.3117109026227922</v>
      </c>
      <c r="H803" t="b">
        <f>IF(Table1[[#This Row],[Change]]&lt;0,TRUE,FALSE)</f>
        <v>1</v>
      </c>
      <c r="I803" t="b">
        <f>Table1[[#This Row],[Increasing_Grade]]=H802</f>
        <v>1</v>
      </c>
      <c r="J803" t="b">
        <v>0</v>
      </c>
      <c r="L803" s="2">
        <f>Table1[[#This Row],[Change]]/528</f>
        <v>-8.1661191337552876E-3</v>
      </c>
      <c r="M803">
        <v>-78.660315199999999</v>
      </c>
      <c r="N803">
        <v>35.781273179999999</v>
      </c>
    </row>
    <row r="804" spans="1:14" x14ac:dyDescent="0.2">
      <c r="A804">
        <v>351</v>
      </c>
      <c r="B804">
        <v>1</v>
      </c>
      <c r="C804">
        <v>159479.3291153959</v>
      </c>
      <c r="D804">
        <v>803</v>
      </c>
      <c r="E804">
        <v>353.70205688476562</v>
      </c>
      <c r="F804">
        <f t="shared" si="13"/>
        <v>351.95385306222096</v>
      </c>
      <c r="G804">
        <f>Table1[[#This Row],[Smoothing]]-F803</f>
        <v>-4.6689453125</v>
      </c>
      <c r="H804" t="b">
        <f>IF(Table1[[#This Row],[Change]]&lt;0,TRUE,FALSE)</f>
        <v>1</v>
      </c>
      <c r="I804" t="b">
        <f>Table1[[#This Row],[Increasing_Grade]]=H803</f>
        <v>1</v>
      </c>
      <c r="J804" t="b">
        <v>0</v>
      </c>
      <c r="L804" s="2">
        <f>Table1[[#This Row],[Change]]/528</f>
        <v>-8.842699455492424E-3</v>
      </c>
      <c r="M804">
        <v>-78.658682940000006</v>
      </c>
      <c r="N804">
        <v>35.780684440000002</v>
      </c>
    </row>
    <row r="805" spans="1:14" x14ac:dyDescent="0.2">
      <c r="A805">
        <v>352</v>
      </c>
      <c r="B805">
        <v>1</v>
      </c>
      <c r="C805">
        <v>159678.18114671321</v>
      </c>
      <c r="D805">
        <v>804</v>
      </c>
      <c r="E805">
        <v>347.34536743164062</v>
      </c>
      <c r="F805">
        <f t="shared" si="13"/>
        <v>346.87950788225447</v>
      </c>
      <c r="G805">
        <f>Table1[[#This Row],[Smoothing]]-F804</f>
        <v>-5.0743451799664854</v>
      </c>
      <c r="H805" t="b">
        <f>IF(Table1[[#This Row],[Change]]&lt;0,TRUE,FALSE)</f>
        <v>1</v>
      </c>
      <c r="I805" t="b">
        <f>Table1[[#This Row],[Increasing_Grade]]=H804</f>
        <v>1</v>
      </c>
      <c r="J805" t="b">
        <v>0</v>
      </c>
      <c r="L805" s="2">
        <f>Table1[[#This Row],[Change]]/528</f>
        <v>-9.6105022347850108E-3</v>
      </c>
      <c r="M805">
        <v>-78.657054770000002</v>
      </c>
      <c r="N805">
        <v>35.780088290000002</v>
      </c>
    </row>
    <row r="806" spans="1:14" x14ac:dyDescent="0.2">
      <c r="A806">
        <v>353</v>
      </c>
      <c r="B806">
        <v>1</v>
      </c>
      <c r="C806">
        <v>159877.03317802929</v>
      </c>
      <c r="D806">
        <v>805</v>
      </c>
      <c r="E806">
        <v>342.14187622070312</v>
      </c>
      <c r="F806">
        <f t="shared" si="13"/>
        <v>341.5691920689174</v>
      </c>
      <c r="G806">
        <f>Table1[[#This Row],[Smoothing]]-F805</f>
        <v>-5.3103158133370698</v>
      </c>
      <c r="H806" t="b">
        <f>IF(Table1[[#This Row],[Change]]&lt;0,TRUE,FALSE)</f>
        <v>1</v>
      </c>
      <c r="I806" t="b">
        <f>Table1[[#This Row],[Increasing_Grade]]=H805</f>
        <v>1</v>
      </c>
      <c r="J806" t="b">
        <v>0</v>
      </c>
      <c r="L806" s="2">
        <f>Table1[[#This Row],[Change]]/528</f>
        <v>-1.005741631313839E-2</v>
      </c>
      <c r="M806">
        <v>-78.655427799999998</v>
      </c>
      <c r="N806">
        <v>35.779490000000003</v>
      </c>
    </row>
    <row r="807" spans="1:14" x14ac:dyDescent="0.2">
      <c r="A807">
        <v>354</v>
      </c>
      <c r="B807">
        <v>1</v>
      </c>
      <c r="C807">
        <v>160075.8852093436</v>
      </c>
      <c r="D807">
        <v>806</v>
      </c>
      <c r="E807">
        <v>336.18536376953119</v>
      </c>
      <c r="F807">
        <f t="shared" si="13"/>
        <v>335.76765223911832</v>
      </c>
      <c r="G807">
        <f>Table1[[#This Row],[Smoothing]]-F806</f>
        <v>-5.8015398297990828</v>
      </c>
      <c r="H807" t="b">
        <f>IF(Table1[[#This Row],[Change]]&lt;0,TRUE,FALSE)</f>
        <v>1</v>
      </c>
      <c r="I807" t="b">
        <f>Table1[[#This Row],[Increasing_Grade]]=H806</f>
        <v>1</v>
      </c>
      <c r="J807" t="b">
        <v>0</v>
      </c>
      <c r="L807" s="2">
        <f>Table1[[#This Row],[Change]]/528</f>
        <v>-1.098776482916493E-2</v>
      </c>
      <c r="M807">
        <v>-78.653800399999994</v>
      </c>
      <c r="N807">
        <v>35.778892470000002</v>
      </c>
    </row>
    <row r="808" spans="1:14" x14ac:dyDescent="0.2">
      <c r="A808">
        <v>355</v>
      </c>
      <c r="B808">
        <v>1</v>
      </c>
      <c r="C808">
        <v>160274.73724066091</v>
      </c>
      <c r="D808">
        <v>807</v>
      </c>
      <c r="E808">
        <v>329.89657592773438</v>
      </c>
      <c r="F808">
        <f t="shared" si="13"/>
        <v>329.74213954380582</v>
      </c>
      <c r="G808">
        <f>Table1[[#This Row],[Smoothing]]-F807</f>
        <v>-6.0255126953125</v>
      </c>
      <c r="H808" t="b">
        <f>IF(Table1[[#This Row],[Change]]&lt;0,TRUE,FALSE)</f>
        <v>1</v>
      </c>
      <c r="I808" t="b">
        <f>Table1[[#This Row],[Increasing_Grade]]=H807</f>
        <v>1</v>
      </c>
      <c r="J808" t="b">
        <v>0</v>
      </c>
      <c r="L808" s="2">
        <f>Table1[[#This Row],[Change]]/528</f>
        <v>-1.141195586233428E-2</v>
      </c>
      <c r="M808">
        <v>-78.652170819999995</v>
      </c>
      <c r="N808">
        <v>35.778298839999998</v>
      </c>
    </row>
    <row r="809" spans="1:14" x14ac:dyDescent="0.2">
      <c r="A809">
        <v>356</v>
      </c>
      <c r="B809">
        <v>1</v>
      </c>
      <c r="C809">
        <v>160473.58927197641</v>
      </c>
      <c r="D809">
        <v>808</v>
      </c>
      <c r="E809">
        <v>323.83187866210938</v>
      </c>
      <c r="F809">
        <f t="shared" si="13"/>
        <v>324.64964512416293</v>
      </c>
      <c r="G809">
        <f>Table1[[#This Row],[Smoothing]]-F808</f>
        <v>-5.0924944196428896</v>
      </c>
      <c r="H809" t="b">
        <f>IF(Table1[[#This Row],[Change]]&lt;0,TRUE,FALSE)</f>
        <v>1</v>
      </c>
      <c r="I809" t="b">
        <f>Table1[[#This Row],[Increasing_Grade]]=H808</f>
        <v>1</v>
      </c>
      <c r="J809" t="b">
        <v>0</v>
      </c>
      <c r="L809" s="2">
        <f>Table1[[#This Row],[Change]]/528</f>
        <v>-9.6448757947782005E-3</v>
      </c>
      <c r="M809">
        <v>-78.650540320000005</v>
      </c>
      <c r="N809">
        <v>35.777706889999997</v>
      </c>
    </row>
    <row r="810" spans="1:14" x14ac:dyDescent="0.2">
      <c r="A810">
        <v>357</v>
      </c>
      <c r="B810">
        <v>1</v>
      </c>
      <c r="C810">
        <v>160672.44130329241</v>
      </c>
      <c r="D810">
        <v>809</v>
      </c>
      <c r="E810">
        <v>317.27044677734381</v>
      </c>
      <c r="F810">
        <f t="shared" si="13"/>
        <v>320.21529715401783</v>
      </c>
      <c r="G810">
        <f>Table1[[#This Row],[Smoothing]]-F809</f>
        <v>-4.4343479701450974</v>
      </c>
      <c r="H810" t="b">
        <f>IF(Table1[[#This Row],[Change]]&lt;0,TRUE,FALSE)</f>
        <v>1</v>
      </c>
      <c r="I810" t="b">
        <f>Table1[[#This Row],[Increasing_Grade]]=H809</f>
        <v>1</v>
      </c>
      <c r="J810" t="b">
        <v>0</v>
      </c>
      <c r="L810" s="2">
        <f>Table1[[#This Row],[Change]]/528</f>
        <v>-8.3983863070929872E-3</v>
      </c>
      <c r="M810">
        <v>-78.648914570000002</v>
      </c>
      <c r="N810">
        <v>35.777107090000001</v>
      </c>
    </row>
    <row r="811" spans="1:14" x14ac:dyDescent="0.2">
      <c r="A811">
        <v>358</v>
      </c>
      <c r="B811">
        <v>1</v>
      </c>
      <c r="C811">
        <v>160871.2933346084</v>
      </c>
      <c r="D811">
        <v>810</v>
      </c>
      <c r="E811">
        <v>311.52346801757812</v>
      </c>
      <c r="F811">
        <f t="shared" si="13"/>
        <v>312.51968819754467</v>
      </c>
      <c r="G811">
        <f>Table1[[#This Row],[Smoothing]]-F810</f>
        <v>-7.6956089564731656</v>
      </c>
      <c r="H811" t="b">
        <f>IF(Table1[[#This Row],[Change]]&lt;0,TRUE,FALSE)</f>
        <v>1</v>
      </c>
      <c r="I811" t="b">
        <f>Table1[[#This Row],[Increasing_Grade]]=H810</f>
        <v>1</v>
      </c>
      <c r="J811" t="b">
        <v>0</v>
      </c>
      <c r="L811" s="2">
        <f>Table1[[#This Row],[Change]]/528</f>
        <v>-1.4575016963017358E-2</v>
      </c>
      <c r="M811">
        <v>-78.64740956</v>
      </c>
      <c r="N811">
        <v>35.77633368</v>
      </c>
    </row>
    <row r="812" spans="1:14" x14ac:dyDescent="0.2">
      <c r="A812">
        <v>359</v>
      </c>
      <c r="B812">
        <v>1</v>
      </c>
      <c r="C812">
        <v>161070.14536592481</v>
      </c>
      <c r="D812">
        <v>811</v>
      </c>
      <c r="E812">
        <v>311.69790649414062</v>
      </c>
      <c r="F812">
        <f t="shared" si="13"/>
        <v>308.08744158063615</v>
      </c>
      <c r="G812">
        <f>Table1[[#This Row],[Smoothing]]-F811</f>
        <v>-4.4322466169085146</v>
      </c>
      <c r="H812" t="b">
        <f>IF(Table1[[#This Row],[Change]]&lt;0,TRUE,FALSE)</f>
        <v>1</v>
      </c>
      <c r="I812" t="b">
        <f>Table1[[#This Row],[Increasing_Grade]]=H811</f>
        <v>1</v>
      </c>
      <c r="J812" t="b">
        <v>0</v>
      </c>
      <c r="L812" s="2">
        <f>Table1[[#This Row],[Change]]/528</f>
        <v>-8.3944064714176411E-3</v>
      </c>
      <c r="M812">
        <v>-78.646066680000004</v>
      </c>
      <c r="N812">
        <v>35.775378400000001</v>
      </c>
    </row>
    <row r="813" spans="1:14" x14ac:dyDescent="0.2">
      <c r="A813">
        <v>276</v>
      </c>
      <c r="B813">
        <v>1</v>
      </c>
      <c r="C813">
        <v>161268.99739723961</v>
      </c>
      <c r="D813">
        <v>812</v>
      </c>
      <c r="E813">
        <v>311.1014404296875</v>
      </c>
      <c r="F813">
        <f t="shared" si="13"/>
        <v>303.91594587053572</v>
      </c>
      <c r="G813">
        <f>Table1[[#This Row],[Smoothing]]-F812</f>
        <v>-4.1714957101004302</v>
      </c>
      <c r="H813" t="b">
        <f>IF(Table1[[#This Row],[Change]]&lt;0,TRUE,FALSE)</f>
        <v>1</v>
      </c>
      <c r="I813" t="b">
        <f>Table1[[#This Row],[Increasing_Grade]]=H812</f>
        <v>1</v>
      </c>
      <c r="J813" t="b">
        <v>0</v>
      </c>
      <c r="L813" s="2">
        <f>Table1[[#This Row],[Change]]/528</f>
        <v>-7.9005600570083902E-3</v>
      </c>
      <c r="M813">
        <v>-78.644920459999994</v>
      </c>
      <c r="N813">
        <v>35.774270700000002</v>
      </c>
    </row>
    <row r="814" spans="1:14" x14ac:dyDescent="0.2">
      <c r="A814">
        <v>277</v>
      </c>
      <c r="B814">
        <v>1</v>
      </c>
      <c r="C814">
        <v>161467.84942855619</v>
      </c>
      <c r="D814">
        <v>813</v>
      </c>
      <c r="E814">
        <v>282.31610107421881</v>
      </c>
      <c r="F814">
        <f t="shared" si="13"/>
        <v>298.08140781947543</v>
      </c>
      <c r="G814">
        <f>Table1[[#This Row],[Smoothing]]-F813</f>
        <v>-5.8345380510602922</v>
      </c>
      <c r="H814" t="b">
        <f>IF(Table1[[#This Row],[Change]]&lt;0,TRUE,FALSE)</f>
        <v>1</v>
      </c>
      <c r="I814" t="b">
        <f>Table1[[#This Row],[Increasing_Grade]]=H813</f>
        <v>1</v>
      </c>
      <c r="J814" t="b">
        <v>0</v>
      </c>
      <c r="L814" s="2">
        <f>Table1[[#This Row],[Change]]/528</f>
        <v>-1.1050261460341463E-2</v>
      </c>
      <c r="M814">
        <v>-78.643923869999995</v>
      </c>
      <c r="N814">
        <v>35.773068690000002</v>
      </c>
    </row>
    <row r="815" spans="1:14" x14ac:dyDescent="0.2">
      <c r="A815">
        <v>278</v>
      </c>
      <c r="B815">
        <v>1</v>
      </c>
      <c r="C815">
        <v>161666.7014598723</v>
      </c>
      <c r="D815">
        <v>814</v>
      </c>
      <c r="E815">
        <v>298.870849609375</v>
      </c>
      <c r="F815">
        <f t="shared" si="13"/>
        <v>293.73026820591519</v>
      </c>
      <c r="G815">
        <f>Table1[[#This Row],[Smoothing]]-F814</f>
        <v>-4.3511396135602354</v>
      </c>
      <c r="H815" t="b">
        <f>IF(Table1[[#This Row],[Change]]&lt;0,TRUE,FALSE)</f>
        <v>1</v>
      </c>
      <c r="I815" t="b">
        <f>Table1[[#This Row],[Increasing_Grade]]=H814</f>
        <v>1</v>
      </c>
      <c r="J815" t="b">
        <v>0</v>
      </c>
      <c r="L815" s="2">
        <f>Table1[[#This Row],[Change]]/528</f>
        <v>-8.2407947226519618E-3</v>
      </c>
      <c r="M815">
        <v>-78.642969129999997</v>
      </c>
      <c r="N815">
        <v>35.771843769999997</v>
      </c>
    </row>
    <row r="816" spans="1:14" x14ac:dyDescent="0.2">
      <c r="A816">
        <v>279</v>
      </c>
      <c r="B816">
        <v>1</v>
      </c>
      <c r="C816">
        <v>161865.55349118789</v>
      </c>
      <c r="D816">
        <v>815</v>
      </c>
      <c r="E816">
        <v>294.63140869140619</v>
      </c>
      <c r="F816">
        <f t="shared" si="13"/>
        <v>288.80649239676342</v>
      </c>
      <c r="G816">
        <f>Table1[[#This Row],[Smoothing]]-F815</f>
        <v>-4.9237758091517776</v>
      </c>
      <c r="H816" t="b">
        <f>IF(Table1[[#This Row],[Change]]&lt;0,TRUE,FALSE)</f>
        <v>1</v>
      </c>
      <c r="I816" t="b">
        <f>Table1[[#This Row],[Increasing_Grade]]=H815</f>
        <v>1</v>
      </c>
      <c r="J816" t="b">
        <v>0</v>
      </c>
      <c r="L816" s="2">
        <f>Table1[[#This Row],[Change]]/528</f>
        <v>-9.3253329718783664E-3</v>
      </c>
      <c r="M816">
        <v>-78.64201018</v>
      </c>
      <c r="N816">
        <v>35.770620970000003</v>
      </c>
    </row>
    <row r="817" spans="1:14" x14ac:dyDescent="0.2">
      <c r="A817">
        <v>280</v>
      </c>
      <c r="B817">
        <v>1</v>
      </c>
      <c r="C817">
        <v>162064.40552250459</v>
      </c>
      <c r="D817">
        <v>816</v>
      </c>
      <c r="E817">
        <v>276.42868041992188</v>
      </c>
      <c r="F817">
        <f t="shared" si="13"/>
        <v>283.18908255440846</v>
      </c>
      <c r="G817">
        <f>Table1[[#This Row],[Smoothing]]-F816</f>
        <v>-5.6174098423549594</v>
      </c>
      <c r="H817" t="b">
        <f>IF(Table1[[#This Row],[Change]]&lt;0,TRUE,FALSE)</f>
        <v>1</v>
      </c>
      <c r="I817" t="b">
        <f>Table1[[#This Row],[Increasing_Grade]]=H816</f>
        <v>1</v>
      </c>
      <c r="J817" t="b">
        <v>0</v>
      </c>
      <c r="L817" s="2">
        <f>Table1[[#This Row],[Change]]/528</f>
        <v>-1.0639033792338938E-2</v>
      </c>
      <c r="M817">
        <v>-78.641068910000001</v>
      </c>
      <c r="N817">
        <v>35.769389230000002</v>
      </c>
    </row>
    <row r="818" spans="1:14" x14ac:dyDescent="0.2">
      <c r="A818">
        <v>281</v>
      </c>
      <c r="B818">
        <v>1</v>
      </c>
      <c r="C818">
        <v>162263.25755381951</v>
      </c>
      <c r="D818">
        <v>817</v>
      </c>
      <c r="E818">
        <v>281.06549072265619</v>
      </c>
      <c r="F818">
        <f t="shared" si="13"/>
        <v>280.85475376674106</v>
      </c>
      <c r="G818">
        <f>Table1[[#This Row],[Smoothing]]-F817</f>
        <v>-2.3343287876674026</v>
      </c>
      <c r="H818" t="b">
        <f>IF(Table1[[#This Row],[Change]]&lt;0,TRUE,FALSE)</f>
        <v>1</v>
      </c>
      <c r="I818" t="b">
        <f>Table1[[#This Row],[Increasing_Grade]]=H817</f>
        <v>1</v>
      </c>
      <c r="J818" t="b">
        <v>0</v>
      </c>
      <c r="L818" s="2">
        <f>Table1[[#This Row],[Change]]/528</f>
        <v>-4.4210772493700808E-3</v>
      </c>
      <c r="M818">
        <v>-78.640147389999996</v>
      </c>
      <c r="N818">
        <v>35.768148879999998</v>
      </c>
    </row>
    <row r="819" spans="1:14" x14ac:dyDescent="0.2">
      <c r="A819">
        <v>282</v>
      </c>
      <c r="B819">
        <v>1</v>
      </c>
      <c r="C819">
        <v>162462.1095851362</v>
      </c>
      <c r="D819">
        <v>818</v>
      </c>
      <c r="E819">
        <v>277.23147583007812</v>
      </c>
      <c r="F819">
        <f t="shared" si="13"/>
        <v>275.46680559430803</v>
      </c>
      <c r="G819">
        <f>Table1[[#This Row],[Smoothing]]-F818</f>
        <v>-5.3879481724330276</v>
      </c>
      <c r="H819" t="b">
        <f>IF(Table1[[#This Row],[Change]]&lt;0,TRUE,FALSE)</f>
        <v>1</v>
      </c>
      <c r="I819" t="b">
        <f>Table1[[#This Row],[Increasing_Grade]]=H818</f>
        <v>1</v>
      </c>
      <c r="J819" t="b">
        <v>0</v>
      </c>
      <c r="L819" s="2">
        <f>Table1[[#This Row],[Change]]/528</f>
        <v>-1.0204447296274673E-2</v>
      </c>
      <c r="M819">
        <v>-78.639358900000005</v>
      </c>
      <c r="N819">
        <v>35.766849049999998</v>
      </c>
    </row>
    <row r="820" spans="1:14" x14ac:dyDescent="0.2">
      <c r="A820">
        <v>283</v>
      </c>
      <c r="B820">
        <v>1</v>
      </c>
      <c r="C820">
        <v>162660.96161645139</v>
      </c>
      <c r="D820">
        <v>819</v>
      </c>
      <c r="E820">
        <v>271.77957153320312</v>
      </c>
      <c r="F820">
        <f t="shared" si="13"/>
        <v>269.87296622140065</v>
      </c>
      <c r="G820">
        <f>Table1[[#This Row],[Smoothing]]-F819</f>
        <v>-5.5938393729073823</v>
      </c>
      <c r="H820" t="b">
        <f>IF(Table1[[#This Row],[Change]]&lt;0,TRUE,FALSE)</f>
        <v>1</v>
      </c>
      <c r="I820" t="b">
        <f>Table1[[#This Row],[Increasing_Grade]]=H819</f>
        <v>1</v>
      </c>
      <c r="J820" t="b">
        <v>0</v>
      </c>
      <c r="L820" s="2">
        <f>Table1[[#This Row],[Change]]/528</f>
        <v>-1.0594392751718527E-2</v>
      </c>
      <c r="M820">
        <v>-78.638629980000005</v>
      </c>
      <c r="N820">
        <v>35.765525969999999</v>
      </c>
    </row>
    <row r="821" spans="1:14" x14ac:dyDescent="0.2">
      <c r="A821">
        <v>284</v>
      </c>
      <c r="B821">
        <v>1</v>
      </c>
      <c r="C821">
        <v>162859.8136477675</v>
      </c>
      <c r="D821">
        <v>820</v>
      </c>
      <c r="E821">
        <v>265.97579956054688</v>
      </c>
      <c r="F821">
        <f t="shared" si="13"/>
        <v>266.14400373186385</v>
      </c>
      <c r="G821">
        <f>Table1[[#This Row],[Smoothing]]-F820</f>
        <v>-3.7289624895367979</v>
      </c>
      <c r="H821" t="b">
        <f>IF(Table1[[#This Row],[Change]]&lt;0,TRUE,FALSE)</f>
        <v>1</v>
      </c>
      <c r="I821" t="b">
        <f>Table1[[#This Row],[Increasing_Grade]]=H820</f>
        <v>1</v>
      </c>
      <c r="J821" t="b">
        <v>0</v>
      </c>
      <c r="L821" s="2">
        <f>Table1[[#This Row],[Change]]/528</f>
        <v>-7.0624289574560562E-3</v>
      </c>
      <c r="M821">
        <v>-78.637907429999998</v>
      </c>
      <c r="N821">
        <v>35.764200379999998</v>
      </c>
    </row>
    <row r="822" spans="1:14" x14ac:dyDescent="0.2">
      <c r="A822">
        <v>285</v>
      </c>
      <c r="B822">
        <v>1</v>
      </c>
      <c r="C822">
        <v>163058.66567908379</v>
      </c>
      <c r="D822">
        <v>821</v>
      </c>
      <c r="E822">
        <v>261.15521240234381</v>
      </c>
      <c r="F822">
        <f t="shared" si="13"/>
        <v>260.64038521902904</v>
      </c>
      <c r="G822">
        <f>Table1[[#This Row],[Smoothing]]-F821</f>
        <v>-5.5036185128348052</v>
      </c>
      <c r="H822" t="b">
        <f>IF(Table1[[#This Row],[Change]]&lt;0,TRUE,FALSE)</f>
        <v>1</v>
      </c>
      <c r="I822" t="b">
        <f>Table1[[#This Row],[Increasing_Grade]]=H821</f>
        <v>1</v>
      </c>
      <c r="J822" t="b">
        <v>0</v>
      </c>
      <c r="L822" s="2">
        <f>Table1[[#This Row],[Change]]/528</f>
        <v>-1.042351991067198E-2</v>
      </c>
      <c r="M822">
        <v>-78.637184880000007</v>
      </c>
      <c r="N822">
        <v>35.762874770000003</v>
      </c>
    </row>
    <row r="823" spans="1:14" x14ac:dyDescent="0.2">
      <c r="A823">
        <v>286</v>
      </c>
      <c r="B823">
        <v>1</v>
      </c>
      <c r="C823">
        <v>163257.51771039929</v>
      </c>
      <c r="D823">
        <v>822</v>
      </c>
      <c r="E823">
        <v>255.47453308105469</v>
      </c>
      <c r="F823">
        <f t="shared" si="13"/>
        <v>255.51432582310267</v>
      </c>
      <c r="G823">
        <f>Table1[[#This Row],[Smoothing]]-F822</f>
        <v>-5.1260593959263758</v>
      </c>
      <c r="H823" t="b">
        <f>IF(Table1[[#This Row],[Change]]&lt;0,TRUE,FALSE)</f>
        <v>1</v>
      </c>
      <c r="I823" t="b">
        <f>Table1[[#This Row],[Increasing_Grade]]=H822</f>
        <v>1</v>
      </c>
      <c r="J823" t="b">
        <v>0</v>
      </c>
      <c r="L823" s="2">
        <f>Table1[[#This Row],[Change]]/528</f>
        <v>-9.7084458256181359E-3</v>
      </c>
      <c r="M823">
        <v>-78.636440960000002</v>
      </c>
      <c r="N823">
        <v>35.761557029999999</v>
      </c>
    </row>
    <row r="824" spans="1:14" x14ac:dyDescent="0.2">
      <c r="A824">
        <v>287</v>
      </c>
      <c r="B824">
        <v>1</v>
      </c>
      <c r="C824">
        <v>163456.36974171581</v>
      </c>
      <c r="D824">
        <v>823</v>
      </c>
      <c r="E824">
        <v>250.32594299316409</v>
      </c>
      <c r="F824">
        <f t="shared" si="13"/>
        <v>251.40487452915735</v>
      </c>
      <c r="G824">
        <f>Table1[[#This Row],[Smoothing]]-F823</f>
        <v>-4.1094512939453125</v>
      </c>
      <c r="H824" t="b">
        <f>IF(Table1[[#This Row],[Change]]&lt;0,TRUE,FALSE)</f>
        <v>1</v>
      </c>
      <c r="I824" t="b">
        <f>Table1[[#This Row],[Increasing_Grade]]=H823</f>
        <v>1</v>
      </c>
      <c r="J824" t="b">
        <v>0</v>
      </c>
      <c r="L824" s="2">
        <f>Table1[[#This Row],[Change]]/528</f>
        <v>-7.7830516930782433E-3</v>
      </c>
      <c r="M824">
        <v>-78.635725699999995</v>
      </c>
      <c r="N824">
        <v>35.760228820000002</v>
      </c>
    </row>
    <row r="825" spans="1:14" x14ac:dyDescent="0.2">
      <c r="A825">
        <v>288</v>
      </c>
      <c r="B825">
        <v>1</v>
      </c>
      <c r="C825">
        <v>163655.2217730314</v>
      </c>
      <c r="D825">
        <v>824</v>
      </c>
      <c r="E825">
        <v>242.5401611328125</v>
      </c>
      <c r="F825">
        <f t="shared" si="13"/>
        <v>248.5783408028739</v>
      </c>
      <c r="G825">
        <f>Table1[[#This Row],[Smoothing]]-F824</f>
        <v>-2.8265337262834578</v>
      </c>
      <c r="H825" t="b">
        <f>IF(Table1[[#This Row],[Change]]&lt;0,TRUE,FALSE)</f>
        <v>1</v>
      </c>
      <c r="I825" t="b">
        <f>Table1[[#This Row],[Increasing_Grade]]=H824</f>
        <v>1</v>
      </c>
      <c r="J825" t="b">
        <v>0</v>
      </c>
      <c r="L825" s="2">
        <f>Table1[[#This Row],[Change]]/528</f>
        <v>-5.3532835725065486E-3</v>
      </c>
      <c r="M825">
        <v>-78.635066749999993</v>
      </c>
      <c r="N825">
        <v>35.758881580000001</v>
      </c>
    </row>
    <row r="826" spans="1:14" x14ac:dyDescent="0.2">
      <c r="A826">
        <v>289</v>
      </c>
      <c r="B826">
        <v>1</v>
      </c>
      <c r="C826">
        <v>163854.07380434719</v>
      </c>
      <c r="D826">
        <v>825</v>
      </c>
      <c r="E826">
        <v>241.34906005859381</v>
      </c>
      <c r="F826">
        <f t="shared" si="13"/>
        <v>247.49212428501673</v>
      </c>
      <c r="G826">
        <f>Table1[[#This Row],[Smoothing]]-F825</f>
        <v>-1.0862165178571672</v>
      </c>
      <c r="H826" t="b">
        <f>IF(Table1[[#This Row],[Change]]&lt;0,TRUE,FALSE)</f>
        <v>1</v>
      </c>
      <c r="I826" t="b">
        <f>Table1[[#This Row],[Increasing_Grade]]=H825</f>
        <v>1</v>
      </c>
      <c r="J826" t="b">
        <v>0</v>
      </c>
      <c r="L826" s="2">
        <f>Table1[[#This Row],[Change]]/528</f>
        <v>-2.057228253517362E-3</v>
      </c>
      <c r="M826">
        <v>-78.634552290000002</v>
      </c>
      <c r="N826">
        <v>35.757497049999998</v>
      </c>
    </row>
    <row r="827" spans="1:14" x14ac:dyDescent="0.2">
      <c r="A827">
        <v>263</v>
      </c>
      <c r="B827">
        <v>1</v>
      </c>
      <c r="C827">
        <v>164052.9258356631</v>
      </c>
      <c r="D827">
        <v>826</v>
      </c>
      <c r="E827">
        <v>243.01341247558591</v>
      </c>
      <c r="F827">
        <f t="shared" si="13"/>
        <v>247.8220432826451</v>
      </c>
      <c r="G827">
        <f>Table1[[#This Row],[Smoothing]]-F826</f>
        <v>0.32991899762836852</v>
      </c>
      <c r="H827" t="b">
        <f>IF(Table1[[#This Row],[Change]]&lt;0,TRUE,FALSE)</f>
        <v>0</v>
      </c>
      <c r="I827" t="b">
        <f>Table1[[#This Row],[Increasing_Grade]]=H826</f>
        <v>0</v>
      </c>
      <c r="J827">
        <v>247.8220432826451</v>
      </c>
      <c r="L827" s="2">
        <f>Table1[[#This Row],[Change]]/528</f>
        <v>6.2484658641736462E-4</v>
      </c>
      <c r="M827">
        <v>-78.634297189999998</v>
      </c>
      <c r="N827">
        <v>35.756062389999997</v>
      </c>
    </row>
    <row r="828" spans="1:14" x14ac:dyDescent="0.2">
      <c r="A828">
        <v>264</v>
      </c>
      <c r="B828">
        <v>1</v>
      </c>
      <c r="C828">
        <v>164251.77786697939</v>
      </c>
      <c r="D828">
        <v>827</v>
      </c>
      <c r="E828">
        <v>246.1900634765625</v>
      </c>
      <c r="F828">
        <f t="shared" si="13"/>
        <v>249.58074733189173</v>
      </c>
      <c r="G828">
        <f>Table1[[#This Row],[Smoothing]]-F827</f>
        <v>1.7587040492466315</v>
      </c>
      <c r="H828" t="b">
        <f>IF(Table1[[#This Row],[Change]]&lt;0,TRUE,FALSE)</f>
        <v>0</v>
      </c>
      <c r="I828" t="b">
        <f>Table1[[#This Row],[Increasing_Grade]]=H827</f>
        <v>1</v>
      </c>
      <c r="J828" t="b">
        <v>0</v>
      </c>
      <c r="L828" s="2">
        <f>Table1[[#This Row],[Change]]/528</f>
        <v>3.3308788811489231E-3</v>
      </c>
      <c r="M828">
        <v>-78.634070840000007</v>
      </c>
      <c r="N828">
        <v>35.754624450000001</v>
      </c>
    </row>
    <row r="829" spans="1:14" x14ac:dyDescent="0.2">
      <c r="A829">
        <v>265</v>
      </c>
      <c r="B829">
        <v>1</v>
      </c>
      <c r="C829">
        <v>164450.62989829539</v>
      </c>
      <c r="D829">
        <v>828</v>
      </c>
      <c r="E829">
        <v>253.55169677734381</v>
      </c>
      <c r="F829">
        <f t="shared" si="13"/>
        <v>253.03776114327567</v>
      </c>
      <c r="G829">
        <f>Table1[[#This Row],[Smoothing]]-F828</f>
        <v>3.4570138113839448</v>
      </c>
      <c r="H829" t="b">
        <f>IF(Table1[[#This Row],[Change]]&lt;0,TRUE,FALSE)</f>
        <v>0</v>
      </c>
      <c r="I829" t="b">
        <f>Table1[[#This Row],[Increasing_Grade]]=H828</f>
        <v>1</v>
      </c>
      <c r="J829" t="b">
        <v>0</v>
      </c>
      <c r="L829" s="2">
        <f>Table1[[#This Row],[Change]]/528</f>
        <v>6.5473746427726224E-3</v>
      </c>
      <c r="M829">
        <v>-78.633995670000004</v>
      </c>
      <c r="N829">
        <v>35.753178810000001</v>
      </c>
    </row>
    <row r="830" spans="1:14" x14ac:dyDescent="0.2">
      <c r="A830">
        <v>266</v>
      </c>
      <c r="B830">
        <v>1</v>
      </c>
      <c r="C830">
        <v>164649.48192961121</v>
      </c>
      <c r="D830">
        <v>829</v>
      </c>
      <c r="E830">
        <v>257.78396606445312</v>
      </c>
      <c r="F830">
        <f t="shared" si="13"/>
        <v>257.22508239746094</v>
      </c>
      <c r="G830">
        <f>Table1[[#This Row],[Smoothing]]-F829</f>
        <v>4.1873212541852638</v>
      </c>
      <c r="H830" t="b">
        <f>IF(Table1[[#This Row],[Change]]&lt;0,TRUE,FALSE)</f>
        <v>0</v>
      </c>
      <c r="I830" t="b">
        <f>Table1[[#This Row],[Increasing_Grade]]=H829</f>
        <v>1</v>
      </c>
      <c r="J830" t="b">
        <v>0</v>
      </c>
      <c r="L830" s="2">
        <f>Table1[[#This Row],[Change]]/528</f>
        <v>7.9305326783811816E-3</v>
      </c>
      <c r="M830">
        <v>-78.634226569999996</v>
      </c>
      <c r="N830">
        <v>35.751743079999997</v>
      </c>
    </row>
    <row r="831" spans="1:14" x14ac:dyDescent="0.2">
      <c r="A831">
        <v>267</v>
      </c>
      <c r="B831">
        <v>1</v>
      </c>
      <c r="C831">
        <v>164848.3339609268</v>
      </c>
      <c r="D831">
        <v>830</v>
      </c>
      <c r="E831">
        <v>262.63687133789062</v>
      </c>
      <c r="F831">
        <f t="shared" si="13"/>
        <v>261.88274274553572</v>
      </c>
      <c r="G831">
        <f>Table1[[#This Row],[Smoothing]]-F830</f>
        <v>4.6576603480747849</v>
      </c>
      <c r="H831" t="b">
        <f>IF(Table1[[#This Row],[Change]]&lt;0,TRUE,FALSE)</f>
        <v>0</v>
      </c>
      <c r="I831" t="b">
        <f>Table1[[#This Row],[Increasing_Grade]]=H830</f>
        <v>1</v>
      </c>
      <c r="J831" t="b">
        <v>0</v>
      </c>
      <c r="L831" s="2">
        <f>Table1[[#This Row],[Change]]/528</f>
        <v>8.821326416808304E-3</v>
      </c>
      <c r="M831">
        <v>-78.634602849999993</v>
      </c>
      <c r="N831">
        <v>35.750325959999998</v>
      </c>
    </row>
    <row r="832" spans="1:14" x14ac:dyDescent="0.2">
      <c r="A832">
        <v>268</v>
      </c>
      <c r="B832">
        <v>1</v>
      </c>
      <c r="C832">
        <v>165047.18599224291</v>
      </c>
      <c r="D832">
        <v>831</v>
      </c>
      <c r="E832">
        <v>266.7392578125</v>
      </c>
      <c r="F832">
        <f t="shared" si="13"/>
        <v>266.44193812779019</v>
      </c>
      <c r="G832">
        <f>Table1[[#This Row],[Smoothing]]-F831</f>
        <v>4.5591953822544724</v>
      </c>
      <c r="H832" t="b">
        <f>IF(Table1[[#This Row],[Change]]&lt;0,TRUE,FALSE)</f>
        <v>0</v>
      </c>
      <c r="I832" t="b">
        <f>Table1[[#This Row],[Increasing_Grade]]=H831</f>
        <v>1</v>
      </c>
      <c r="J832" t="b">
        <v>0</v>
      </c>
      <c r="L832" s="2">
        <f>Table1[[#This Row],[Change]]/528</f>
        <v>8.6348397391183187E-3</v>
      </c>
      <c r="M832">
        <v>-78.63506701</v>
      </c>
      <c r="N832">
        <v>35.748927879999997</v>
      </c>
    </row>
    <row r="833" spans="1:14" x14ac:dyDescent="0.2">
      <c r="A833">
        <v>269</v>
      </c>
      <c r="B833">
        <v>1</v>
      </c>
      <c r="C833">
        <v>165246.03802355871</v>
      </c>
      <c r="D833">
        <v>832</v>
      </c>
      <c r="E833">
        <v>270.66030883789062</v>
      </c>
      <c r="F833">
        <f t="shared" si="13"/>
        <v>270.48956734793529</v>
      </c>
      <c r="G833">
        <f>Table1[[#This Row],[Smoothing]]-F832</f>
        <v>4.0476292201450974</v>
      </c>
      <c r="H833" t="b">
        <f>IF(Table1[[#This Row],[Change]]&lt;0,TRUE,FALSE)</f>
        <v>0</v>
      </c>
      <c r="I833" t="b">
        <f>Table1[[#This Row],[Increasing_Grade]]=H832</f>
        <v>1</v>
      </c>
      <c r="J833" t="b">
        <v>0</v>
      </c>
      <c r="L833" s="2">
        <f>Table1[[#This Row],[Change]]/528</f>
        <v>7.6659644320929872E-3</v>
      </c>
      <c r="M833">
        <v>-78.635813249999998</v>
      </c>
      <c r="N833">
        <v>35.747611730000003</v>
      </c>
    </row>
    <row r="834" spans="1:14" x14ac:dyDescent="0.2">
      <c r="A834">
        <v>270</v>
      </c>
      <c r="B834">
        <v>1</v>
      </c>
      <c r="C834">
        <v>165444.8900548747</v>
      </c>
      <c r="D834">
        <v>833</v>
      </c>
      <c r="E834">
        <v>275.61703491210938</v>
      </c>
      <c r="F834">
        <f t="shared" si="13"/>
        <v>274.95633806501115</v>
      </c>
      <c r="G834">
        <f>Table1[[#This Row],[Smoothing]]-F833</f>
        <v>4.4667707170758604</v>
      </c>
      <c r="H834" t="b">
        <f>IF(Table1[[#This Row],[Change]]&lt;0,TRUE,FALSE)</f>
        <v>0</v>
      </c>
      <c r="I834" t="b">
        <f>Table1[[#This Row],[Increasing_Grade]]=H833</f>
        <v>1</v>
      </c>
      <c r="J834" t="b">
        <v>0</v>
      </c>
      <c r="L834" s="2">
        <f>Table1[[#This Row],[Change]]/528</f>
        <v>8.4597930247648865E-3</v>
      </c>
      <c r="M834">
        <v>-78.636631710000003</v>
      </c>
      <c r="N834">
        <v>35.746323220000001</v>
      </c>
    </row>
    <row r="835" spans="1:14" x14ac:dyDescent="0.2">
      <c r="A835">
        <v>271</v>
      </c>
      <c r="B835">
        <v>1</v>
      </c>
      <c r="C835">
        <v>165643.74208619021</v>
      </c>
      <c r="D835">
        <v>834</v>
      </c>
      <c r="E835">
        <v>278.10443115234381</v>
      </c>
      <c r="F835">
        <f t="shared" si="13"/>
        <v>278.88648768833707</v>
      </c>
      <c r="G835">
        <f>Table1[[#This Row],[Smoothing]]-F834</f>
        <v>3.9301496233259172</v>
      </c>
      <c r="H835" t="b">
        <f>IF(Table1[[#This Row],[Change]]&lt;0,TRUE,FALSE)</f>
        <v>0</v>
      </c>
      <c r="I835" t="b">
        <f>Table1[[#This Row],[Increasing_Grade]]=H834</f>
        <v>1</v>
      </c>
      <c r="J835" t="b">
        <v>0</v>
      </c>
      <c r="L835" s="2">
        <f>Table1[[#This Row],[Change]]/528</f>
        <v>7.443465195693025E-3</v>
      </c>
      <c r="M835">
        <v>-78.63745437</v>
      </c>
      <c r="N835">
        <v>35.745036399999996</v>
      </c>
    </row>
    <row r="836" spans="1:14" x14ac:dyDescent="0.2">
      <c r="A836">
        <v>272</v>
      </c>
      <c r="B836">
        <v>1</v>
      </c>
      <c r="C836">
        <v>165842.59411750731</v>
      </c>
      <c r="D836">
        <v>835</v>
      </c>
      <c r="E836">
        <v>281.88510131835938</v>
      </c>
      <c r="F836">
        <f t="shared" si="13"/>
        <v>282.94150216238842</v>
      </c>
      <c r="G836">
        <f>Table1[[#This Row],[Smoothing]]-F835</f>
        <v>4.0550144740513474</v>
      </c>
      <c r="H836" t="b">
        <f>IF(Table1[[#This Row],[Change]]&lt;0,TRUE,FALSE)</f>
        <v>0</v>
      </c>
      <c r="I836" t="b">
        <f>Table1[[#This Row],[Increasing_Grade]]=H835</f>
        <v>1</v>
      </c>
      <c r="J836" t="b">
        <v>0</v>
      </c>
      <c r="L836" s="2">
        <f>Table1[[#This Row],[Change]]/528</f>
        <v>7.6799516554002792E-3</v>
      </c>
      <c r="M836">
        <v>-78.638221180000002</v>
      </c>
      <c r="N836">
        <v>35.743727630000002</v>
      </c>
    </row>
    <row r="837" spans="1:14" x14ac:dyDescent="0.2">
      <c r="A837">
        <v>273</v>
      </c>
      <c r="B837">
        <v>1</v>
      </c>
      <c r="C837">
        <v>166041.44614882299</v>
      </c>
      <c r="D837">
        <v>836</v>
      </c>
      <c r="E837">
        <v>289.05136108398438</v>
      </c>
      <c r="F837">
        <f t="shared" si="13"/>
        <v>286.87913731166293</v>
      </c>
      <c r="G837">
        <f>Table1[[#This Row],[Smoothing]]-F836</f>
        <v>3.937635149274513</v>
      </c>
      <c r="H837" t="b">
        <f>IF(Table1[[#This Row],[Change]]&lt;0,TRUE,FALSE)</f>
        <v>0</v>
      </c>
      <c r="I837" t="b">
        <f>Table1[[#This Row],[Increasing_Grade]]=H836</f>
        <v>1</v>
      </c>
      <c r="J837" t="b">
        <v>0</v>
      </c>
      <c r="L837" s="2">
        <f>Table1[[#This Row],[Change]]/528</f>
        <v>7.4576423281714262E-3</v>
      </c>
      <c r="M837">
        <v>-78.638542470000004</v>
      </c>
      <c r="N837">
        <v>35.742311809999997</v>
      </c>
    </row>
    <row r="838" spans="1:14" x14ac:dyDescent="0.2">
      <c r="A838">
        <v>274</v>
      </c>
      <c r="B838">
        <v>1</v>
      </c>
      <c r="C838">
        <v>166240.29818013869</v>
      </c>
      <c r="D838">
        <v>837</v>
      </c>
      <c r="E838">
        <v>290.14791870117188</v>
      </c>
      <c r="F838">
        <f t="shared" ref="F838:F901" si="14">AVERAGE(E835:E841)</f>
        <v>290.59301321847096</v>
      </c>
      <c r="G838">
        <f>Table1[[#This Row],[Smoothing]]-F837</f>
        <v>3.7138759068080276</v>
      </c>
      <c r="H838" t="b">
        <f>IF(Table1[[#This Row],[Change]]&lt;0,TRUE,FALSE)</f>
        <v>0</v>
      </c>
      <c r="I838" t="b">
        <f>Table1[[#This Row],[Increasing_Grade]]=H837</f>
        <v>1</v>
      </c>
      <c r="J838" t="b">
        <v>0</v>
      </c>
      <c r="L838" s="2">
        <f>Table1[[#This Row],[Change]]/528</f>
        <v>7.0338558841061133E-3</v>
      </c>
      <c r="M838">
        <v>-78.638341319999995</v>
      </c>
      <c r="N838">
        <v>35.740875580000001</v>
      </c>
    </row>
    <row r="839" spans="1:14" x14ac:dyDescent="0.2">
      <c r="A839">
        <v>275</v>
      </c>
      <c r="B839">
        <v>1</v>
      </c>
      <c r="C839">
        <v>166439.15021145501</v>
      </c>
      <c r="D839">
        <v>838</v>
      </c>
      <c r="E839">
        <v>295.12435913085938</v>
      </c>
      <c r="F839">
        <f t="shared" si="14"/>
        <v>294.81481497628346</v>
      </c>
      <c r="G839">
        <f>Table1[[#This Row],[Smoothing]]-F838</f>
        <v>4.2218017578125</v>
      </c>
      <c r="H839" t="b">
        <f>IF(Table1[[#This Row],[Change]]&lt;0,TRUE,FALSE)</f>
        <v>0</v>
      </c>
      <c r="I839" t="b">
        <f>Table1[[#This Row],[Increasing_Grade]]=H838</f>
        <v>1</v>
      </c>
      <c r="J839" t="b">
        <v>0</v>
      </c>
      <c r="L839" s="2">
        <f>Table1[[#This Row],[Change]]/528</f>
        <v>7.995836662523674E-3</v>
      </c>
      <c r="M839">
        <v>-78.637790980000005</v>
      </c>
      <c r="N839">
        <v>35.739501580000002</v>
      </c>
    </row>
    <row r="840" spans="1:14" x14ac:dyDescent="0.2">
      <c r="A840">
        <v>249</v>
      </c>
      <c r="B840">
        <v>1</v>
      </c>
      <c r="C840">
        <v>166638.0022427708</v>
      </c>
      <c r="D840">
        <v>839</v>
      </c>
      <c r="E840">
        <v>298.2237548828125</v>
      </c>
      <c r="F840">
        <f t="shared" si="14"/>
        <v>299.10062081473217</v>
      </c>
      <c r="G840">
        <f>Table1[[#This Row],[Smoothing]]-F839</f>
        <v>4.2858058384487094</v>
      </c>
      <c r="H840" t="b">
        <f>IF(Table1[[#This Row],[Change]]&lt;0,TRUE,FALSE)</f>
        <v>0</v>
      </c>
      <c r="I840" t="b">
        <f>Table1[[#This Row],[Increasing_Grade]]=H839</f>
        <v>1</v>
      </c>
      <c r="J840" t="b">
        <v>0</v>
      </c>
      <c r="L840" s="2">
        <f>Table1[[#This Row],[Change]]/528</f>
        <v>8.1170565122134653E-3</v>
      </c>
      <c r="M840">
        <v>-78.637002839999994</v>
      </c>
      <c r="N840">
        <v>35.738200509999999</v>
      </c>
    </row>
    <row r="841" spans="1:14" x14ac:dyDescent="0.2">
      <c r="A841">
        <v>250</v>
      </c>
      <c r="B841">
        <v>1</v>
      </c>
      <c r="C841">
        <v>166836.8542740863</v>
      </c>
      <c r="D841">
        <v>840</v>
      </c>
      <c r="E841">
        <v>301.61416625976562</v>
      </c>
      <c r="F841">
        <f t="shared" si="14"/>
        <v>303.26256888253346</v>
      </c>
      <c r="G841">
        <f>Table1[[#This Row],[Smoothing]]-F840</f>
        <v>4.1619480678012906</v>
      </c>
      <c r="H841" t="b">
        <f>IF(Table1[[#This Row],[Change]]&lt;0,TRUE,FALSE)</f>
        <v>0</v>
      </c>
      <c r="I841" t="b">
        <f>Table1[[#This Row],[Increasing_Grade]]=H840</f>
        <v>1</v>
      </c>
      <c r="J841" t="b">
        <v>0</v>
      </c>
      <c r="L841" s="2">
        <f>Table1[[#This Row],[Change]]/528</f>
        <v>7.8824774011388085E-3</v>
      </c>
      <c r="M841">
        <v>-78.636201009999994</v>
      </c>
      <c r="N841">
        <v>35.736904840000001</v>
      </c>
    </row>
    <row r="842" spans="1:14" x14ac:dyDescent="0.2">
      <c r="A842">
        <v>251</v>
      </c>
      <c r="B842">
        <v>1</v>
      </c>
      <c r="C842">
        <v>167035.70630540271</v>
      </c>
      <c r="D842">
        <v>841</v>
      </c>
      <c r="E842">
        <v>307.65704345703119</v>
      </c>
      <c r="F842">
        <f t="shared" si="14"/>
        <v>308.02705165318082</v>
      </c>
      <c r="G842">
        <f>Table1[[#This Row],[Smoothing]]-F841</f>
        <v>4.764482770647362</v>
      </c>
      <c r="H842" t="b">
        <f>IF(Table1[[#This Row],[Change]]&lt;0,TRUE,FALSE)</f>
        <v>0</v>
      </c>
      <c r="I842" t="b">
        <f>Table1[[#This Row],[Increasing_Grade]]=H841</f>
        <v>1</v>
      </c>
      <c r="J842" t="b">
        <v>0</v>
      </c>
      <c r="L842" s="2">
        <f>Table1[[#This Row],[Change]]/528</f>
        <v>9.0236416110745492E-3</v>
      </c>
      <c r="M842">
        <v>-78.635399169999999</v>
      </c>
      <c r="N842">
        <v>35.735609140000001</v>
      </c>
    </row>
    <row r="843" spans="1:14" x14ac:dyDescent="0.2">
      <c r="A843">
        <v>252</v>
      </c>
      <c r="B843">
        <v>1</v>
      </c>
      <c r="C843">
        <v>167234.55833671879</v>
      </c>
      <c r="D843">
        <v>842</v>
      </c>
      <c r="E843">
        <v>311.8857421875</v>
      </c>
      <c r="F843">
        <f t="shared" si="14"/>
        <v>312.58276803152904</v>
      </c>
      <c r="G843">
        <f>Table1[[#This Row],[Smoothing]]-F842</f>
        <v>4.5557163783482224</v>
      </c>
      <c r="H843" t="b">
        <f>IF(Table1[[#This Row],[Change]]&lt;0,TRUE,FALSE)</f>
        <v>0</v>
      </c>
      <c r="I843" t="b">
        <f>Table1[[#This Row],[Increasing_Grade]]=H842</f>
        <v>1</v>
      </c>
      <c r="J843" t="b">
        <v>0</v>
      </c>
      <c r="L843" s="2">
        <f>Table1[[#This Row],[Change]]/528</f>
        <v>8.6282507165686036E-3</v>
      </c>
      <c r="M843">
        <v>-78.634606430000005</v>
      </c>
      <c r="N843">
        <v>35.734309770000003</v>
      </c>
    </row>
    <row r="844" spans="1:14" x14ac:dyDescent="0.2">
      <c r="A844">
        <v>253</v>
      </c>
      <c r="B844">
        <v>1</v>
      </c>
      <c r="C844">
        <v>167433.4103680343</v>
      </c>
      <c r="D844">
        <v>843</v>
      </c>
      <c r="E844">
        <v>318.18499755859381</v>
      </c>
      <c r="F844">
        <f t="shared" si="14"/>
        <v>317.17159598214283</v>
      </c>
      <c r="G844">
        <f>Table1[[#This Row],[Smoothing]]-F843</f>
        <v>4.5888279506137906</v>
      </c>
      <c r="H844" t="b">
        <f>IF(Table1[[#This Row],[Change]]&lt;0,TRUE,FALSE)</f>
        <v>0</v>
      </c>
      <c r="I844" t="b">
        <f>Table1[[#This Row],[Increasing_Grade]]=H843</f>
        <v>1</v>
      </c>
      <c r="J844" t="b">
        <v>0</v>
      </c>
      <c r="L844" s="2">
        <f>Table1[[#This Row],[Change]]/528</f>
        <v>8.6909620276776345E-3</v>
      </c>
      <c r="M844">
        <v>-78.633800359999995</v>
      </c>
      <c r="N844">
        <v>35.733016390000003</v>
      </c>
    </row>
    <row r="845" spans="1:14" x14ac:dyDescent="0.2">
      <c r="A845">
        <v>254</v>
      </c>
      <c r="B845">
        <v>1</v>
      </c>
      <c r="C845">
        <v>167632.2623993507</v>
      </c>
      <c r="D845">
        <v>844</v>
      </c>
      <c r="E845">
        <v>323.49929809570312</v>
      </c>
      <c r="F845">
        <f t="shared" si="14"/>
        <v>322.20191737583707</v>
      </c>
      <c r="G845">
        <f>Table1[[#This Row],[Smoothing]]-F844</f>
        <v>5.030321393694237</v>
      </c>
      <c r="H845" t="b">
        <f>IF(Table1[[#This Row],[Change]]&lt;0,TRUE,FALSE)</f>
        <v>0</v>
      </c>
      <c r="I845" t="b">
        <f>Table1[[#This Row],[Increasing_Grade]]=H844</f>
        <v>1</v>
      </c>
      <c r="J845" t="b">
        <v>0</v>
      </c>
      <c r="L845" s="2">
        <f>Table1[[#This Row],[Change]]/528</f>
        <v>9.5271238516936307E-3</v>
      </c>
      <c r="M845">
        <v>-78.63266548</v>
      </c>
      <c r="N845">
        <v>35.731907550000003</v>
      </c>
    </row>
    <row r="846" spans="1:14" x14ac:dyDescent="0.2">
      <c r="A846">
        <v>255</v>
      </c>
      <c r="B846">
        <v>1</v>
      </c>
      <c r="C846">
        <v>167831.11443066629</v>
      </c>
      <c r="D846">
        <v>845</v>
      </c>
      <c r="E846">
        <v>327.01437377929688</v>
      </c>
      <c r="F846">
        <f t="shared" si="14"/>
        <v>327.10396466936385</v>
      </c>
      <c r="G846">
        <f>Table1[[#This Row],[Smoothing]]-F845</f>
        <v>4.9020472935267776</v>
      </c>
      <c r="H846" t="b">
        <f>IF(Table1[[#This Row],[Change]]&lt;0,TRUE,FALSE)</f>
        <v>0</v>
      </c>
      <c r="I846" t="b">
        <f>Table1[[#This Row],[Increasing_Grade]]=H845</f>
        <v>1</v>
      </c>
      <c r="J846" t="b">
        <v>0</v>
      </c>
      <c r="L846" s="2">
        <f>Table1[[#This Row],[Change]]/528</f>
        <v>9.2841804801643522E-3</v>
      </c>
      <c r="M846">
        <v>-78.631193379999999</v>
      </c>
      <c r="N846">
        <v>35.731089349999998</v>
      </c>
    </row>
    <row r="847" spans="1:14" x14ac:dyDescent="0.2">
      <c r="A847">
        <v>256</v>
      </c>
      <c r="B847">
        <v>1</v>
      </c>
      <c r="C847">
        <v>168029.9664619829</v>
      </c>
      <c r="D847">
        <v>846</v>
      </c>
      <c r="E847">
        <v>330.34555053710938</v>
      </c>
      <c r="F847">
        <f t="shared" si="14"/>
        <v>332.00566755022322</v>
      </c>
      <c r="G847">
        <f>Table1[[#This Row],[Smoothing]]-F846</f>
        <v>4.901702880859375</v>
      </c>
      <c r="H847" t="b">
        <f>IF(Table1[[#This Row],[Change]]&lt;0,TRUE,FALSE)</f>
        <v>0</v>
      </c>
      <c r="I847" t="b">
        <f>Table1[[#This Row],[Increasing_Grade]]=H846</f>
        <v>1</v>
      </c>
      <c r="J847" t="b">
        <v>0</v>
      </c>
      <c r="L847" s="2">
        <f>Table1[[#This Row],[Change]]/528</f>
        <v>9.2835281834457856E-3</v>
      </c>
      <c r="M847">
        <v>-78.629937380000001</v>
      </c>
      <c r="N847">
        <v>35.730069350000001</v>
      </c>
    </row>
    <row r="848" spans="1:14" x14ac:dyDescent="0.2">
      <c r="A848">
        <v>257</v>
      </c>
      <c r="B848">
        <v>1</v>
      </c>
      <c r="C848">
        <v>168228.8184932982</v>
      </c>
      <c r="D848">
        <v>847</v>
      </c>
      <c r="E848">
        <v>336.826416015625</v>
      </c>
      <c r="F848">
        <f t="shared" si="14"/>
        <v>336.45890590122769</v>
      </c>
      <c r="G848">
        <f>Table1[[#This Row],[Smoothing]]-F847</f>
        <v>4.4532383510044724</v>
      </c>
      <c r="H848" t="b">
        <f>IF(Table1[[#This Row],[Change]]&lt;0,TRUE,FALSE)</f>
        <v>0</v>
      </c>
      <c r="I848" t="b">
        <f>Table1[[#This Row],[Increasing_Grade]]=H847</f>
        <v>1</v>
      </c>
      <c r="J848" t="b">
        <v>0</v>
      </c>
      <c r="L848" s="2">
        <f>Table1[[#This Row],[Change]]/528</f>
        <v>8.4341635435690766E-3</v>
      </c>
      <c r="M848">
        <v>-78.628942249999994</v>
      </c>
      <c r="N848">
        <v>35.7288651</v>
      </c>
    </row>
    <row r="849" spans="1:14" x14ac:dyDescent="0.2">
      <c r="A849">
        <v>258</v>
      </c>
      <c r="B849">
        <v>1</v>
      </c>
      <c r="C849">
        <v>168427.6705246139</v>
      </c>
      <c r="D849">
        <v>848</v>
      </c>
      <c r="E849">
        <v>341.97137451171881</v>
      </c>
      <c r="F849">
        <f t="shared" si="14"/>
        <v>340.14616612025668</v>
      </c>
      <c r="G849">
        <f>Table1[[#This Row],[Smoothing]]-F848</f>
        <v>3.6872602190289854</v>
      </c>
      <c r="H849" t="b">
        <f>IF(Table1[[#This Row],[Change]]&lt;0,TRUE,FALSE)</f>
        <v>0</v>
      </c>
      <c r="I849" t="b">
        <f>Table1[[#This Row],[Increasing_Grade]]=H848</f>
        <v>1</v>
      </c>
      <c r="J849" t="b">
        <v>0</v>
      </c>
      <c r="L849" s="2">
        <f>Table1[[#This Row],[Change]]/528</f>
        <v>6.9834473845245939E-3</v>
      </c>
      <c r="M849">
        <v>-78.628078619999997</v>
      </c>
      <c r="N849">
        <v>35.727597269999997</v>
      </c>
    </row>
    <row r="850" spans="1:14" x14ac:dyDescent="0.2">
      <c r="A850">
        <v>259</v>
      </c>
      <c r="B850">
        <v>1</v>
      </c>
      <c r="C850">
        <v>168626.52255593019</v>
      </c>
      <c r="D850">
        <v>849</v>
      </c>
      <c r="E850">
        <v>346.19766235351562</v>
      </c>
      <c r="F850">
        <f t="shared" si="14"/>
        <v>342.9776611328125</v>
      </c>
      <c r="G850">
        <f>Table1[[#This Row],[Smoothing]]-F849</f>
        <v>2.8314950125558198</v>
      </c>
      <c r="H850" t="b">
        <f>IF(Table1[[#This Row],[Change]]&lt;0,TRUE,FALSE)</f>
        <v>0</v>
      </c>
      <c r="I850" t="b">
        <f>Table1[[#This Row],[Increasing_Grade]]=H849</f>
        <v>1</v>
      </c>
      <c r="J850" t="b">
        <v>0</v>
      </c>
      <c r="L850" s="2">
        <f>Table1[[#This Row],[Change]]/528</f>
        <v>5.3626799480223858E-3</v>
      </c>
      <c r="M850">
        <v>-78.627297510000005</v>
      </c>
      <c r="N850">
        <v>35.72629311</v>
      </c>
    </row>
    <row r="851" spans="1:14" x14ac:dyDescent="0.2">
      <c r="A851">
        <v>260</v>
      </c>
      <c r="B851">
        <v>1</v>
      </c>
      <c r="C851">
        <v>168825.37458724581</v>
      </c>
      <c r="D851">
        <v>850</v>
      </c>
      <c r="E851">
        <v>349.357666015625</v>
      </c>
      <c r="F851">
        <f t="shared" si="14"/>
        <v>345.72539411272322</v>
      </c>
      <c r="G851">
        <f>Table1[[#This Row],[Smoothing]]-F850</f>
        <v>2.7477329799107224</v>
      </c>
      <c r="H851" t="b">
        <f>IF(Table1[[#This Row],[Change]]&lt;0,TRUE,FALSE)</f>
        <v>0</v>
      </c>
      <c r="I851" t="b">
        <f>Table1[[#This Row],[Increasing_Grade]]=H850</f>
        <v>1</v>
      </c>
      <c r="J851" t="b">
        <v>0</v>
      </c>
      <c r="L851" s="2">
        <f>Table1[[#This Row],[Change]]/528</f>
        <v>5.2040397346793986E-3</v>
      </c>
      <c r="M851">
        <v>-78.626696100000004</v>
      </c>
      <c r="N851">
        <v>35.724934159999997</v>
      </c>
    </row>
    <row r="852" spans="1:14" x14ac:dyDescent="0.2">
      <c r="A852">
        <v>261</v>
      </c>
      <c r="B852">
        <v>1</v>
      </c>
      <c r="C852">
        <v>169024.22661856181</v>
      </c>
      <c r="D852">
        <v>851</v>
      </c>
      <c r="E852">
        <v>349.31011962890619</v>
      </c>
      <c r="F852">
        <f t="shared" si="14"/>
        <v>348.12001255580356</v>
      </c>
      <c r="G852">
        <f>Table1[[#This Row],[Smoothing]]-F851</f>
        <v>2.3946184430803328</v>
      </c>
      <c r="H852" t="b">
        <f>IF(Table1[[#This Row],[Change]]&lt;0,TRUE,FALSE)</f>
        <v>0</v>
      </c>
      <c r="I852" t="b">
        <f>Table1[[#This Row],[Increasing_Grade]]=H851</f>
        <v>1</v>
      </c>
      <c r="J852" t="b">
        <v>0</v>
      </c>
      <c r="L852" s="2">
        <f>Table1[[#This Row],[Change]]/528</f>
        <v>4.535262202803661E-3</v>
      </c>
      <c r="M852">
        <v>-78.626692410000004</v>
      </c>
      <c r="N852">
        <v>35.723492659999998</v>
      </c>
    </row>
    <row r="853" spans="1:14" x14ac:dyDescent="0.2">
      <c r="A853">
        <v>262</v>
      </c>
      <c r="B853">
        <v>1</v>
      </c>
      <c r="C853">
        <v>169223.07864987789</v>
      </c>
      <c r="D853">
        <v>852</v>
      </c>
      <c r="E853">
        <v>346.8348388671875</v>
      </c>
      <c r="F853">
        <f t="shared" si="14"/>
        <v>350.303955078125</v>
      </c>
      <c r="G853">
        <f>Table1[[#This Row],[Smoothing]]-F852</f>
        <v>2.1839425223214448</v>
      </c>
      <c r="H853" t="b">
        <f>IF(Table1[[#This Row],[Change]]&lt;0,TRUE,FALSE)</f>
        <v>0</v>
      </c>
      <c r="I853" t="b">
        <f>Table1[[#This Row],[Increasing_Grade]]=H852</f>
        <v>1</v>
      </c>
      <c r="J853" t="b">
        <v>0</v>
      </c>
      <c r="L853" s="2">
        <f>Table1[[#This Row],[Change]]/528</f>
        <v>4.1362547771239483E-3</v>
      </c>
      <c r="M853">
        <v>-78.627056879999998</v>
      </c>
      <c r="N853">
        <v>35.72207453</v>
      </c>
    </row>
    <row r="854" spans="1:14" x14ac:dyDescent="0.2">
      <c r="A854">
        <v>228</v>
      </c>
      <c r="B854">
        <v>1</v>
      </c>
      <c r="C854">
        <v>169421.93068119409</v>
      </c>
      <c r="D854">
        <v>853</v>
      </c>
      <c r="E854">
        <v>349.57968139648438</v>
      </c>
      <c r="F854">
        <f t="shared" si="14"/>
        <v>352.65068272181918</v>
      </c>
      <c r="G854">
        <f>Table1[[#This Row],[Smoothing]]-F853</f>
        <v>2.3467276436941802</v>
      </c>
      <c r="H854" t="b">
        <f>IF(Table1[[#This Row],[Change]]&lt;0,TRUE,FALSE)</f>
        <v>0</v>
      </c>
      <c r="I854" t="b">
        <f>Table1[[#This Row],[Increasing_Grade]]=H853</f>
        <v>1</v>
      </c>
      <c r="J854" t="b">
        <v>0</v>
      </c>
      <c r="L854" s="2">
        <f>Table1[[#This Row],[Change]]/528</f>
        <v>4.4445599312389773E-3</v>
      </c>
      <c r="M854">
        <v>-78.626944530000003</v>
      </c>
      <c r="N854">
        <v>35.720636570000003</v>
      </c>
    </row>
    <row r="855" spans="1:14" x14ac:dyDescent="0.2">
      <c r="A855">
        <v>229</v>
      </c>
      <c r="B855">
        <v>1</v>
      </c>
      <c r="C855">
        <v>169620.7827125102</v>
      </c>
      <c r="D855">
        <v>854</v>
      </c>
      <c r="E855">
        <v>353.5887451171875</v>
      </c>
      <c r="F855">
        <f t="shared" si="14"/>
        <v>355.01713344029019</v>
      </c>
      <c r="G855">
        <f>Table1[[#This Row],[Smoothing]]-F854</f>
        <v>2.3664507184710146</v>
      </c>
      <c r="H855" t="b">
        <f>IF(Table1[[#This Row],[Change]]&lt;0,TRUE,FALSE)</f>
        <v>0</v>
      </c>
      <c r="I855" t="b">
        <f>Table1[[#This Row],[Increasing_Grade]]=H854</f>
        <v>1</v>
      </c>
      <c r="J855" t="b">
        <v>0</v>
      </c>
      <c r="L855" s="2">
        <f>Table1[[#This Row],[Change]]/528</f>
        <v>4.4819142395284371E-3</v>
      </c>
      <c r="M855">
        <v>-78.626303849999999</v>
      </c>
      <c r="N855">
        <v>35.719285290000002</v>
      </c>
    </row>
    <row r="856" spans="1:14" x14ac:dyDescent="0.2">
      <c r="A856">
        <v>230</v>
      </c>
      <c r="B856">
        <v>1</v>
      </c>
      <c r="C856">
        <v>169819.63474382591</v>
      </c>
      <c r="D856">
        <v>855</v>
      </c>
      <c r="E856">
        <v>357.25897216796881</v>
      </c>
      <c r="F856">
        <f t="shared" si="14"/>
        <v>357.96281215122769</v>
      </c>
      <c r="G856">
        <f>Table1[[#This Row],[Smoothing]]-F855</f>
        <v>2.9456787109375</v>
      </c>
      <c r="H856" t="b">
        <f>IF(Table1[[#This Row],[Change]]&lt;0,TRUE,FALSE)</f>
        <v>0</v>
      </c>
      <c r="I856" t="b">
        <f>Table1[[#This Row],[Increasing_Grade]]=H855</f>
        <v>1</v>
      </c>
      <c r="J856" t="b">
        <v>0</v>
      </c>
      <c r="L856" s="2">
        <f>Table1[[#This Row],[Change]]/528</f>
        <v>5.578936952533144E-3</v>
      </c>
      <c r="M856">
        <v>-78.625593460000005</v>
      </c>
      <c r="N856">
        <v>35.71795461</v>
      </c>
    </row>
    <row r="857" spans="1:14" x14ac:dyDescent="0.2">
      <c r="A857">
        <v>231</v>
      </c>
      <c r="B857">
        <v>1</v>
      </c>
      <c r="C857">
        <v>170018.48677514211</v>
      </c>
      <c r="D857">
        <v>856</v>
      </c>
      <c r="E857">
        <v>362.624755859375</v>
      </c>
      <c r="F857">
        <f t="shared" si="14"/>
        <v>361.57845197405135</v>
      </c>
      <c r="G857">
        <f>Table1[[#This Row],[Smoothing]]-F856</f>
        <v>3.6156398228236526</v>
      </c>
      <c r="H857" t="b">
        <f>IF(Table1[[#This Row],[Change]]&lt;0,TRUE,FALSE)</f>
        <v>0</v>
      </c>
      <c r="I857" t="b">
        <f>Table1[[#This Row],[Increasing_Grade]]=H856</f>
        <v>1</v>
      </c>
      <c r="J857" t="b">
        <v>0</v>
      </c>
      <c r="L857" s="2">
        <f>Table1[[#This Row],[Change]]/528</f>
        <v>6.8478026947417659E-3</v>
      </c>
      <c r="M857">
        <v>-78.624874079999998</v>
      </c>
      <c r="N857">
        <v>35.716627359999997</v>
      </c>
    </row>
    <row r="858" spans="1:14" x14ac:dyDescent="0.2">
      <c r="A858">
        <v>232</v>
      </c>
      <c r="B858">
        <v>1</v>
      </c>
      <c r="C858">
        <v>170217.33880645741</v>
      </c>
      <c r="D858">
        <v>857</v>
      </c>
      <c r="E858">
        <v>365.92282104492188</v>
      </c>
      <c r="F858">
        <f t="shared" si="14"/>
        <v>365.18151419503346</v>
      </c>
      <c r="G858">
        <f>Table1[[#This Row],[Smoothing]]-F857</f>
        <v>3.6030622209821104</v>
      </c>
      <c r="H858" t="b">
        <f>IF(Table1[[#This Row],[Change]]&lt;0,TRUE,FALSE)</f>
        <v>0</v>
      </c>
      <c r="I858" t="b">
        <f>Table1[[#This Row],[Increasing_Grade]]=H857</f>
        <v>1</v>
      </c>
      <c r="J858" t="b">
        <v>0</v>
      </c>
      <c r="L858" s="2">
        <f>Table1[[#This Row],[Change]]/528</f>
        <v>6.8239814791327845E-3</v>
      </c>
      <c r="M858">
        <v>-78.623986489999993</v>
      </c>
      <c r="N858">
        <v>35.715370900000003</v>
      </c>
    </row>
    <row r="859" spans="1:14" x14ac:dyDescent="0.2">
      <c r="A859">
        <v>233</v>
      </c>
      <c r="B859">
        <v>1</v>
      </c>
      <c r="C859">
        <v>170416.19083777431</v>
      </c>
      <c r="D859">
        <v>858</v>
      </c>
      <c r="E859">
        <v>369.92987060546881</v>
      </c>
      <c r="F859">
        <f t="shared" si="14"/>
        <v>368.09402029854908</v>
      </c>
      <c r="G859">
        <f>Table1[[#This Row],[Smoothing]]-F858</f>
        <v>2.912506103515625</v>
      </c>
      <c r="H859" t="b">
        <f>IF(Table1[[#This Row],[Change]]&lt;0,TRUE,FALSE)</f>
        <v>0</v>
      </c>
      <c r="I859" t="b">
        <f>Table1[[#This Row],[Increasing_Grade]]=H858</f>
        <v>1</v>
      </c>
      <c r="J859" t="b">
        <v>0</v>
      </c>
      <c r="L859" s="2">
        <f>Table1[[#This Row],[Change]]/528</f>
        <v>5.5161100445371685E-3</v>
      </c>
      <c r="M859">
        <v>-78.622832279999997</v>
      </c>
      <c r="N859">
        <v>35.714267159999999</v>
      </c>
    </row>
    <row r="860" spans="1:14" x14ac:dyDescent="0.2">
      <c r="A860">
        <v>234</v>
      </c>
      <c r="B860">
        <v>1</v>
      </c>
      <c r="C860">
        <v>170615.0428690894</v>
      </c>
      <c r="D860">
        <v>859</v>
      </c>
      <c r="E860">
        <v>372.14431762695312</v>
      </c>
      <c r="F860">
        <f t="shared" si="14"/>
        <v>370.18292236328125</v>
      </c>
      <c r="G860">
        <f>Table1[[#This Row],[Smoothing]]-F859</f>
        <v>2.0889020647321672</v>
      </c>
      <c r="H860" t="b">
        <f>IF(Table1[[#This Row],[Change]]&lt;0,TRUE,FALSE)</f>
        <v>0</v>
      </c>
      <c r="I860" t="b">
        <f>Table1[[#This Row],[Increasing_Grade]]=H859</f>
        <v>1</v>
      </c>
      <c r="J860" t="b">
        <v>0</v>
      </c>
      <c r="L860" s="2">
        <f>Table1[[#This Row],[Change]]/528</f>
        <v>3.956253910477589E-3</v>
      </c>
      <c r="M860">
        <v>-78.621442540000004</v>
      </c>
      <c r="N860">
        <v>35.713366739999998</v>
      </c>
    </row>
    <row r="861" spans="1:14" x14ac:dyDescent="0.2">
      <c r="A861">
        <v>235</v>
      </c>
      <c r="B861">
        <v>1</v>
      </c>
      <c r="C861">
        <v>170813.8949004063</v>
      </c>
      <c r="D861">
        <v>860</v>
      </c>
      <c r="E861">
        <v>374.80111694335938</v>
      </c>
      <c r="F861">
        <f t="shared" si="14"/>
        <v>371.16848754882812</v>
      </c>
      <c r="G861">
        <f>Table1[[#This Row],[Smoothing]]-F860</f>
        <v>0.985565185546875</v>
      </c>
      <c r="H861" t="b">
        <f>IF(Table1[[#This Row],[Change]]&lt;0,TRUE,FALSE)</f>
        <v>0</v>
      </c>
      <c r="I861" t="b">
        <f>Table1[[#This Row],[Increasing_Grade]]=H860</f>
        <v>1</v>
      </c>
      <c r="J861" t="b">
        <v>0</v>
      </c>
      <c r="L861" s="2">
        <f>Table1[[#This Row],[Change]]/528</f>
        <v>1.8666007302024148E-3</v>
      </c>
      <c r="M861">
        <v>-78.619854070000002</v>
      </c>
      <c r="N861">
        <v>35.712704449999997</v>
      </c>
    </row>
    <row r="862" spans="1:14" x14ac:dyDescent="0.2">
      <c r="A862">
        <v>236</v>
      </c>
      <c r="B862">
        <v>1</v>
      </c>
      <c r="C862">
        <v>171012.74693172181</v>
      </c>
      <c r="D862">
        <v>861</v>
      </c>
      <c r="E862">
        <v>373.97628784179688</v>
      </c>
      <c r="F862">
        <f t="shared" si="14"/>
        <v>371.65436662946428</v>
      </c>
      <c r="G862">
        <f>Table1[[#This Row],[Smoothing]]-F861</f>
        <v>0.48587908063615259</v>
      </c>
      <c r="H862" t="b">
        <f>IF(Table1[[#This Row],[Change]]&lt;0,TRUE,FALSE)</f>
        <v>0</v>
      </c>
      <c r="I862" t="b">
        <f>Table1[[#This Row],[Increasing_Grade]]=H861</f>
        <v>1</v>
      </c>
      <c r="J862" t="b">
        <v>0</v>
      </c>
      <c r="L862" s="2">
        <f>Table1[[#This Row],[Change]]/528</f>
        <v>9.2022553150786473E-4</v>
      </c>
      <c r="M862">
        <v>-78.61824867</v>
      </c>
      <c r="N862">
        <v>35.712068530000003</v>
      </c>
    </row>
    <row r="863" spans="1:14" x14ac:dyDescent="0.2">
      <c r="A863">
        <v>237</v>
      </c>
      <c r="B863">
        <v>1</v>
      </c>
      <c r="C863">
        <v>171211.59896303801</v>
      </c>
      <c r="D863">
        <v>862</v>
      </c>
      <c r="E863">
        <v>371.88128662109381</v>
      </c>
      <c r="F863">
        <f t="shared" si="14"/>
        <v>371.72590419224332</v>
      </c>
      <c r="G863">
        <f>Table1[[#This Row],[Smoothing]]-F862</f>
        <v>7.1537562779042219E-2</v>
      </c>
      <c r="H863" t="b">
        <f>IF(Table1[[#This Row],[Change]]&lt;0,TRUE,FALSE)</f>
        <v>0</v>
      </c>
      <c r="I863" t="b">
        <f>Table1[[#This Row],[Increasing_Grade]]=H862</f>
        <v>1</v>
      </c>
      <c r="J863" t="b">
        <v>0</v>
      </c>
      <c r="L863" s="2">
        <f>Table1[[#This Row],[Change]]/528</f>
        <v>1.3548780829364057E-4</v>
      </c>
      <c r="M863">
        <v>-78.616643589999995</v>
      </c>
      <c r="N863">
        <v>35.711432129999999</v>
      </c>
    </row>
    <row r="864" spans="1:14" x14ac:dyDescent="0.2">
      <c r="A864">
        <v>238</v>
      </c>
      <c r="B864">
        <v>1</v>
      </c>
      <c r="C864">
        <v>171410.4509943531</v>
      </c>
      <c r="D864">
        <v>863</v>
      </c>
      <c r="E864">
        <v>369.52371215820312</v>
      </c>
      <c r="F864">
        <f t="shared" si="14"/>
        <v>371.50670950753346</v>
      </c>
      <c r="G864">
        <f>Table1[[#This Row],[Smoothing]]-F863</f>
        <v>-0.21919468470986203</v>
      </c>
      <c r="H864" t="b">
        <f>IF(Table1[[#This Row],[Change]]&lt;0,TRUE,FALSE)</f>
        <v>1</v>
      </c>
      <c r="I864" t="b">
        <f>Table1[[#This Row],[Increasing_Grade]]=H863</f>
        <v>0</v>
      </c>
      <c r="J864">
        <v>371.50670950753346</v>
      </c>
      <c r="L864" s="2">
        <f>Table1[[#This Row],[Change]]/528</f>
        <v>-4.1514144831413262E-4</v>
      </c>
      <c r="M864">
        <v>-78.615031369999997</v>
      </c>
      <c r="N864">
        <v>35.71080757</v>
      </c>
    </row>
    <row r="865" spans="1:14" x14ac:dyDescent="0.2">
      <c r="A865">
        <v>239</v>
      </c>
      <c r="B865">
        <v>1</v>
      </c>
      <c r="C865">
        <v>171609.30302567</v>
      </c>
      <c r="D865">
        <v>864</v>
      </c>
      <c r="E865">
        <v>369.323974609375</v>
      </c>
      <c r="F865">
        <f t="shared" si="14"/>
        <v>371.04938616071428</v>
      </c>
      <c r="G865">
        <f>Table1[[#This Row],[Smoothing]]-F864</f>
        <v>-0.45732334681918019</v>
      </c>
      <c r="H865" t="b">
        <f>IF(Table1[[#This Row],[Change]]&lt;0,TRUE,FALSE)</f>
        <v>1</v>
      </c>
      <c r="I865" t="b">
        <f>Table1[[#This Row],[Increasing_Grade]]=H864</f>
        <v>1</v>
      </c>
      <c r="J865" t="b">
        <v>0</v>
      </c>
      <c r="L865" s="2">
        <f>Table1[[#This Row],[Change]]/528</f>
        <v>-8.6614270230905334E-4</v>
      </c>
      <c r="M865">
        <v>-78.61341899</v>
      </c>
      <c r="N865">
        <v>35.71018325</v>
      </c>
    </row>
    <row r="866" spans="1:14" x14ac:dyDescent="0.2">
      <c r="A866">
        <v>240</v>
      </c>
      <c r="B866">
        <v>1</v>
      </c>
      <c r="C866">
        <v>171808.15505698501</v>
      </c>
      <c r="D866">
        <v>865</v>
      </c>
      <c r="E866">
        <v>370.43063354492188</v>
      </c>
      <c r="F866">
        <f t="shared" si="14"/>
        <v>371.25452968052457</v>
      </c>
      <c r="G866">
        <f>Table1[[#This Row],[Smoothing]]-F865</f>
        <v>0.20514351981029222</v>
      </c>
      <c r="H866" t="b">
        <f>IF(Table1[[#This Row],[Change]]&lt;0,TRUE,FALSE)</f>
        <v>0</v>
      </c>
      <c r="I866" t="b">
        <f>Table1[[#This Row],[Increasing_Grade]]=H865</f>
        <v>0</v>
      </c>
      <c r="J866">
        <v>371.25452968052457</v>
      </c>
      <c r="L866" s="2">
        <f>Table1[[#This Row],[Change]]/528</f>
        <v>3.8852939358009888E-4</v>
      </c>
      <c r="M866">
        <v>-78.61180521</v>
      </c>
      <c r="N866">
        <v>35.70956133</v>
      </c>
    </row>
    <row r="867" spans="1:14" x14ac:dyDescent="0.2">
      <c r="A867">
        <v>241</v>
      </c>
      <c r="B867">
        <v>1</v>
      </c>
      <c r="C867">
        <v>172007.00708830141</v>
      </c>
      <c r="D867">
        <v>866</v>
      </c>
      <c r="E867">
        <v>370.60995483398438</v>
      </c>
      <c r="F867">
        <f t="shared" si="14"/>
        <v>372.3272705078125</v>
      </c>
      <c r="G867">
        <f>Table1[[#This Row],[Smoothing]]-F866</f>
        <v>1.0727408272879302</v>
      </c>
      <c r="H867" t="b">
        <f>IF(Table1[[#This Row],[Change]]&lt;0,TRUE,FALSE)</f>
        <v>0</v>
      </c>
      <c r="I867" t="b">
        <f>Table1[[#This Row],[Increasing_Grade]]=H866</f>
        <v>1</v>
      </c>
      <c r="J867" t="b">
        <v>0</v>
      </c>
      <c r="L867" s="2">
        <f>Table1[[#This Row],[Change]]/528</f>
        <v>2.0317061122877467E-3</v>
      </c>
      <c r="M867">
        <v>-78.61019143</v>
      </c>
      <c r="N867">
        <v>35.708939409999999</v>
      </c>
    </row>
    <row r="868" spans="1:14" x14ac:dyDescent="0.2">
      <c r="A868">
        <v>242</v>
      </c>
      <c r="B868">
        <v>1</v>
      </c>
      <c r="C868">
        <v>172205.8591196177</v>
      </c>
      <c r="D868">
        <v>867</v>
      </c>
      <c r="E868">
        <v>371.599853515625</v>
      </c>
      <c r="F868">
        <f t="shared" si="14"/>
        <v>374.40902273995533</v>
      </c>
      <c r="G868">
        <f>Table1[[#This Row],[Smoothing]]-F867</f>
        <v>2.0817522321428328</v>
      </c>
      <c r="H868" t="b">
        <f>IF(Table1[[#This Row],[Change]]&lt;0,TRUE,FALSE)</f>
        <v>0</v>
      </c>
      <c r="I868" t="b">
        <f>Table1[[#This Row],[Increasing_Grade]]=H867</f>
        <v>1</v>
      </c>
      <c r="J868" t="b">
        <v>0</v>
      </c>
      <c r="L868" s="2">
        <f>Table1[[#This Row],[Change]]/528</f>
        <v>3.9427125608765771E-3</v>
      </c>
      <c r="M868">
        <v>-78.608577639999993</v>
      </c>
      <c r="N868">
        <v>35.708317489999999</v>
      </c>
    </row>
    <row r="869" spans="1:14" x14ac:dyDescent="0.2">
      <c r="A869">
        <v>243</v>
      </c>
      <c r="B869">
        <v>1</v>
      </c>
      <c r="C869">
        <v>172404.71115093239</v>
      </c>
      <c r="D869">
        <v>868</v>
      </c>
      <c r="E869">
        <v>375.41229248046881</v>
      </c>
      <c r="F869">
        <f t="shared" si="14"/>
        <v>377.04262869698658</v>
      </c>
      <c r="G869">
        <f>Table1[[#This Row],[Smoothing]]-F868</f>
        <v>2.63360595703125</v>
      </c>
      <c r="H869" t="b">
        <f>IF(Table1[[#This Row],[Change]]&lt;0,TRUE,FALSE)</f>
        <v>0</v>
      </c>
      <c r="I869" t="b">
        <f>Table1[[#This Row],[Increasing_Grade]]=H868</f>
        <v>1</v>
      </c>
      <c r="J869" t="b">
        <v>0</v>
      </c>
      <c r="L869" s="2">
        <f>Table1[[#This Row],[Change]]/528</f>
        <v>4.987890070134943E-3</v>
      </c>
      <c r="M869">
        <v>-78.606963859999993</v>
      </c>
      <c r="N869">
        <v>35.707695559999998</v>
      </c>
    </row>
    <row r="870" spans="1:14" x14ac:dyDescent="0.2">
      <c r="A870">
        <v>244</v>
      </c>
      <c r="B870">
        <v>1</v>
      </c>
      <c r="C870">
        <v>172603.56318224911</v>
      </c>
      <c r="D870">
        <v>869</v>
      </c>
      <c r="E870">
        <v>379.39047241210938</v>
      </c>
      <c r="F870">
        <f t="shared" si="14"/>
        <v>379.70150320870533</v>
      </c>
      <c r="G870">
        <f>Table1[[#This Row],[Smoothing]]-F869</f>
        <v>2.65887451171875</v>
      </c>
      <c r="H870" t="b">
        <f>IF(Table1[[#This Row],[Change]]&lt;0,TRUE,FALSE)</f>
        <v>0</v>
      </c>
      <c r="I870" t="b">
        <f>Table1[[#This Row],[Increasing_Grade]]=H869</f>
        <v>1</v>
      </c>
      <c r="J870" t="b">
        <v>0</v>
      </c>
      <c r="L870" s="2">
        <f>Table1[[#This Row],[Change]]/528</f>
        <v>5.035747181285511E-3</v>
      </c>
      <c r="M870">
        <v>-78.60535007</v>
      </c>
      <c r="N870">
        <v>35.707073629999996</v>
      </c>
    </row>
    <row r="871" spans="1:14" x14ac:dyDescent="0.2">
      <c r="A871">
        <v>245</v>
      </c>
      <c r="B871">
        <v>1</v>
      </c>
      <c r="C871">
        <v>172802.41521356479</v>
      </c>
      <c r="D871">
        <v>870</v>
      </c>
      <c r="E871">
        <v>384.09597778320312</v>
      </c>
      <c r="F871">
        <f t="shared" si="14"/>
        <v>382.03462873186385</v>
      </c>
      <c r="G871">
        <f>Table1[[#This Row],[Smoothing]]-F870</f>
        <v>2.3331255231585146</v>
      </c>
      <c r="H871" t="b">
        <f>IF(Table1[[#This Row],[Change]]&lt;0,TRUE,FALSE)</f>
        <v>0</v>
      </c>
      <c r="I871" t="b">
        <f>Table1[[#This Row],[Increasing_Grade]]=H870</f>
        <v>1</v>
      </c>
      <c r="J871" t="b">
        <v>0</v>
      </c>
      <c r="L871" s="2">
        <f>Table1[[#This Row],[Change]]/528</f>
        <v>4.418798339315369E-3</v>
      </c>
      <c r="M871">
        <v>-78.603736280000007</v>
      </c>
      <c r="N871">
        <v>35.706451710000003</v>
      </c>
    </row>
    <row r="872" spans="1:14" x14ac:dyDescent="0.2">
      <c r="A872">
        <v>246</v>
      </c>
      <c r="B872">
        <v>1</v>
      </c>
      <c r="C872">
        <v>173001.26724488131</v>
      </c>
      <c r="D872">
        <v>871</v>
      </c>
      <c r="E872">
        <v>387.75921630859381</v>
      </c>
      <c r="F872">
        <f t="shared" si="14"/>
        <v>384.12102835518971</v>
      </c>
      <c r="G872">
        <f>Table1[[#This Row],[Smoothing]]-F871</f>
        <v>2.0863996233258604</v>
      </c>
      <c r="H872" t="b">
        <f>IF(Table1[[#This Row],[Change]]&lt;0,TRUE,FALSE)</f>
        <v>0</v>
      </c>
      <c r="I872" t="b">
        <f>Table1[[#This Row],[Increasing_Grade]]=H871</f>
        <v>1</v>
      </c>
      <c r="J872" t="b">
        <v>0</v>
      </c>
      <c r="L872" s="2">
        <f>Table1[[#This Row],[Change]]/528</f>
        <v>3.9515144381171595E-3</v>
      </c>
      <c r="M872">
        <v>-78.602122489999999</v>
      </c>
      <c r="N872">
        <v>35.705829780000002</v>
      </c>
    </row>
    <row r="873" spans="1:14" x14ac:dyDescent="0.2">
      <c r="A873">
        <v>247</v>
      </c>
      <c r="B873">
        <v>1</v>
      </c>
      <c r="C873">
        <v>173200.11927619699</v>
      </c>
      <c r="D873">
        <v>872</v>
      </c>
      <c r="E873">
        <v>389.04275512695312</v>
      </c>
      <c r="F873">
        <f t="shared" si="14"/>
        <v>385.28274972098217</v>
      </c>
      <c r="G873">
        <f>Table1[[#This Row],[Smoothing]]-F872</f>
        <v>1.1617213657924594</v>
      </c>
      <c r="H873" t="b">
        <f>IF(Table1[[#This Row],[Change]]&lt;0,TRUE,FALSE)</f>
        <v>0</v>
      </c>
      <c r="I873" t="b">
        <f>Table1[[#This Row],[Increasing_Grade]]=H872</f>
        <v>1</v>
      </c>
      <c r="J873" t="b">
        <v>0</v>
      </c>
      <c r="L873" s="2">
        <f>Table1[[#This Row],[Change]]/528</f>
        <v>2.2002298594554154E-3</v>
      </c>
      <c r="M873">
        <v>-78.600508689999998</v>
      </c>
      <c r="N873">
        <v>35.705207850000001</v>
      </c>
    </row>
    <row r="874" spans="1:14" x14ac:dyDescent="0.2">
      <c r="A874">
        <v>248</v>
      </c>
      <c r="B874">
        <v>1</v>
      </c>
      <c r="C874">
        <v>173398.97130751281</v>
      </c>
      <c r="D874">
        <v>873</v>
      </c>
      <c r="E874">
        <v>386.94183349609381</v>
      </c>
      <c r="F874">
        <f t="shared" si="14"/>
        <v>385.77133178710938</v>
      </c>
      <c r="G874">
        <f>Table1[[#This Row],[Smoothing]]-F873</f>
        <v>0.48858206612720778</v>
      </c>
      <c r="H874" t="b">
        <f>IF(Table1[[#This Row],[Change]]&lt;0,TRUE,FALSE)</f>
        <v>0</v>
      </c>
      <c r="I874" t="b">
        <f>Table1[[#This Row],[Increasing_Grade]]=H873</f>
        <v>1</v>
      </c>
      <c r="J874" t="b">
        <v>0</v>
      </c>
      <c r="L874" s="2">
        <f>Table1[[#This Row],[Change]]/528</f>
        <v>9.253448222106208E-4</v>
      </c>
      <c r="M874">
        <v>-78.598894889999997</v>
      </c>
      <c r="N874">
        <v>35.70458593</v>
      </c>
    </row>
    <row r="875" spans="1:14" x14ac:dyDescent="0.2">
      <c r="A875">
        <v>187</v>
      </c>
      <c r="B875">
        <v>1</v>
      </c>
      <c r="C875">
        <v>173597.82333882849</v>
      </c>
      <c r="D875">
        <v>874</v>
      </c>
      <c r="E875">
        <v>386.20465087890619</v>
      </c>
      <c r="F875">
        <f t="shared" si="14"/>
        <v>386.17852783203125</v>
      </c>
      <c r="G875">
        <f>Table1[[#This Row],[Smoothing]]-F874</f>
        <v>0.407196044921875</v>
      </c>
      <c r="H875" t="b">
        <f>IF(Table1[[#This Row],[Change]]&lt;0,TRUE,FALSE)</f>
        <v>0</v>
      </c>
      <c r="I875" t="b">
        <f>Table1[[#This Row],[Increasing_Grade]]=H874</f>
        <v>1</v>
      </c>
      <c r="J875" t="b">
        <v>0</v>
      </c>
      <c r="L875" s="2">
        <f>Table1[[#This Row],[Change]]/528</f>
        <v>7.7120463053385413E-4</v>
      </c>
      <c r="M875">
        <v>-78.597281089999996</v>
      </c>
      <c r="N875">
        <v>35.703963999999999</v>
      </c>
    </row>
    <row r="876" spans="1:14" x14ac:dyDescent="0.2">
      <c r="A876">
        <v>188</v>
      </c>
      <c r="B876">
        <v>1</v>
      </c>
      <c r="C876">
        <v>173796.6753701455</v>
      </c>
      <c r="D876">
        <v>875</v>
      </c>
      <c r="E876">
        <v>383.54434204101562</v>
      </c>
      <c r="F876">
        <f t="shared" si="14"/>
        <v>386.30906459263394</v>
      </c>
      <c r="G876">
        <f>Table1[[#This Row],[Smoothing]]-F875</f>
        <v>0.13053676060269481</v>
      </c>
      <c r="H876" t="b">
        <f>IF(Table1[[#This Row],[Change]]&lt;0,TRUE,FALSE)</f>
        <v>0</v>
      </c>
      <c r="I876" t="b">
        <f>Table1[[#This Row],[Increasing_Grade]]=H875</f>
        <v>1</v>
      </c>
      <c r="J876" t="b">
        <v>0</v>
      </c>
      <c r="L876" s="2">
        <f>Table1[[#This Row],[Change]]/528</f>
        <v>2.4722871326267955E-4</v>
      </c>
      <c r="M876">
        <v>-78.595667280000001</v>
      </c>
      <c r="N876">
        <v>35.703342069999998</v>
      </c>
    </row>
    <row r="877" spans="1:14" x14ac:dyDescent="0.2">
      <c r="A877">
        <v>189</v>
      </c>
      <c r="B877">
        <v>1</v>
      </c>
      <c r="C877">
        <v>173995.5274014613</v>
      </c>
      <c r="D877">
        <v>876</v>
      </c>
      <c r="E877">
        <v>382.810546875</v>
      </c>
      <c r="F877">
        <f t="shared" si="14"/>
        <v>387.06415666852678</v>
      </c>
      <c r="G877">
        <f>Table1[[#This Row],[Smoothing]]-F876</f>
        <v>0.75509207589283278</v>
      </c>
      <c r="H877" t="b">
        <f>IF(Table1[[#This Row],[Change]]&lt;0,TRUE,FALSE)</f>
        <v>0</v>
      </c>
      <c r="I877" t="b">
        <f>Table1[[#This Row],[Increasing_Grade]]=H876</f>
        <v>1</v>
      </c>
      <c r="J877" t="b">
        <v>0</v>
      </c>
      <c r="L877" s="2">
        <f>Table1[[#This Row],[Change]]/528</f>
        <v>1.4300986285849106E-3</v>
      </c>
      <c r="M877">
        <v>-78.594053479999999</v>
      </c>
      <c r="N877">
        <v>35.702720139999997</v>
      </c>
    </row>
    <row r="878" spans="1:14" x14ac:dyDescent="0.2">
      <c r="A878">
        <v>190</v>
      </c>
      <c r="B878">
        <v>1</v>
      </c>
      <c r="C878">
        <v>174194.37943277639</v>
      </c>
      <c r="D878">
        <v>877</v>
      </c>
      <c r="E878">
        <v>386.94635009765619</v>
      </c>
      <c r="F878">
        <f t="shared" si="14"/>
        <v>388.61022077287947</v>
      </c>
      <c r="G878">
        <f>Table1[[#This Row],[Smoothing]]-F877</f>
        <v>1.5460641043526948</v>
      </c>
      <c r="H878" t="b">
        <f>IF(Table1[[#This Row],[Change]]&lt;0,TRUE,FALSE)</f>
        <v>0</v>
      </c>
      <c r="I878" t="b">
        <f>Table1[[#This Row],[Increasing_Grade]]=H877</f>
        <v>1</v>
      </c>
      <c r="J878" t="b">
        <v>0</v>
      </c>
      <c r="L878" s="2">
        <f>Table1[[#This Row],[Change]]/528</f>
        <v>2.9281517127891948E-3</v>
      </c>
      <c r="M878">
        <v>-78.592439229999997</v>
      </c>
      <c r="N878">
        <v>35.702098970000002</v>
      </c>
    </row>
    <row r="879" spans="1:14" x14ac:dyDescent="0.2">
      <c r="A879">
        <v>191</v>
      </c>
      <c r="B879">
        <v>1</v>
      </c>
      <c r="C879">
        <v>174393.23146409291</v>
      </c>
      <c r="D879">
        <v>878</v>
      </c>
      <c r="E879">
        <v>388.6729736328125</v>
      </c>
      <c r="F879">
        <f t="shared" si="14"/>
        <v>390.39798845563615</v>
      </c>
      <c r="G879">
        <f>Table1[[#This Row],[Smoothing]]-F878</f>
        <v>1.7877676827566802</v>
      </c>
      <c r="H879" t="b">
        <f>IF(Table1[[#This Row],[Change]]&lt;0,TRUE,FALSE)</f>
        <v>0</v>
      </c>
      <c r="I879" t="b">
        <f>Table1[[#This Row],[Increasing_Grade]]=H878</f>
        <v>1</v>
      </c>
      <c r="J879" t="b">
        <v>0</v>
      </c>
      <c r="L879" s="2">
        <f>Table1[[#This Row],[Change]]/528</f>
        <v>3.3859236415846217E-3</v>
      </c>
      <c r="M879">
        <v>-78.590825910000007</v>
      </c>
      <c r="N879">
        <v>35.701476300000003</v>
      </c>
    </row>
    <row r="880" spans="1:14" x14ac:dyDescent="0.2">
      <c r="A880">
        <v>192</v>
      </c>
      <c r="B880">
        <v>1</v>
      </c>
      <c r="C880">
        <v>174592.0834954083</v>
      </c>
      <c r="D880">
        <v>879</v>
      </c>
      <c r="E880">
        <v>394.32839965820312</v>
      </c>
      <c r="F880">
        <f t="shared" si="14"/>
        <v>392.35760498046875</v>
      </c>
      <c r="G880">
        <f>Table1[[#This Row],[Smoothing]]-F879</f>
        <v>1.9596165248325974</v>
      </c>
      <c r="H880" t="b">
        <f>IF(Table1[[#This Row],[Change]]&lt;0,TRUE,FALSE)</f>
        <v>0</v>
      </c>
      <c r="I880" t="b">
        <f>Table1[[#This Row],[Increasing_Grade]]=H879</f>
        <v>1</v>
      </c>
      <c r="J880" t="b">
        <v>0</v>
      </c>
      <c r="L880" s="2">
        <f>Table1[[#This Row],[Change]]/528</f>
        <v>3.7113949333950707E-3</v>
      </c>
      <c r="M880">
        <v>-78.589217140000002</v>
      </c>
      <c r="N880">
        <v>35.700845809999997</v>
      </c>
    </row>
    <row r="881" spans="1:14" x14ac:dyDescent="0.2">
      <c r="A881">
        <v>193</v>
      </c>
      <c r="B881">
        <v>1</v>
      </c>
      <c r="C881">
        <v>174790.9355267247</v>
      </c>
      <c r="D881">
        <v>880</v>
      </c>
      <c r="E881">
        <v>397.7642822265625</v>
      </c>
      <c r="F881">
        <f t="shared" si="14"/>
        <v>393.86962454659596</v>
      </c>
      <c r="G881">
        <f>Table1[[#This Row],[Smoothing]]-F880</f>
        <v>1.5120195661272078</v>
      </c>
      <c r="H881" t="b">
        <f>IF(Table1[[#This Row],[Change]]&lt;0,TRUE,FALSE)</f>
        <v>0</v>
      </c>
      <c r="I881" t="b">
        <f>Table1[[#This Row],[Increasing_Grade]]=H880</f>
        <v>1</v>
      </c>
      <c r="J881" t="b">
        <v>0</v>
      </c>
      <c r="L881" s="2">
        <f>Table1[[#This Row],[Change]]/528</f>
        <v>2.8636734206954691E-3</v>
      </c>
      <c r="M881">
        <v>-78.587608369999998</v>
      </c>
      <c r="N881">
        <v>35.700215319999998</v>
      </c>
    </row>
    <row r="882" spans="1:14" x14ac:dyDescent="0.2">
      <c r="A882">
        <v>194</v>
      </c>
      <c r="B882">
        <v>1</v>
      </c>
      <c r="C882">
        <v>174989.78755804009</v>
      </c>
      <c r="D882">
        <v>881</v>
      </c>
      <c r="E882">
        <v>398.71902465820312</v>
      </c>
      <c r="F882">
        <f t="shared" si="14"/>
        <v>394.05437360491072</v>
      </c>
      <c r="G882">
        <f>Table1[[#This Row],[Smoothing]]-F881</f>
        <v>0.18474905831476462</v>
      </c>
      <c r="H882" t="b">
        <f>IF(Table1[[#This Row],[Change]]&lt;0,TRUE,FALSE)</f>
        <v>0</v>
      </c>
      <c r="I882" t="b">
        <f>Table1[[#This Row],[Increasing_Grade]]=H881</f>
        <v>1</v>
      </c>
      <c r="J882" t="b">
        <v>0</v>
      </c>
      <c r="L882" s="2">
        <f>Table1[[#This Row],[Change]]/528</f>
        <v>3.4990351953553909E-4</v>
      </c>
      <c r="M882">
        <v>-78.585996600000001</v>
      </c>
      <c r="N882">
        <v>35.699589899999999</v>
      </c>
    </row>
    <row r="883" spans="1:14" x14ac:dyDescent="0.2">
      <c r="A883">
        <v>195</v>
      </c>
      <c r="B883">
        <v>1</v>
      </c>
      <c r="C883">
        <v>175188.6395893576</v>
      </c>
      <c r="D883">
        <v>882</v>
      </c>
      <c r="E883">
        <v>397.26165771484381</v>
      </c>
      <c r="F883">
        <f t="shared" si="14"/>
        <v>393.21709769112721</v>
      </c>
      <c r="G883">
        <f>Table1[[#This Row],[Smoothing]]-F882</f>
        <v>-0.83727591378351462</v>
      </c>
      <c r="H883" t="b">
        <f>IF(Table1[[#This Row],[Change]]&lt;0,TRUE,FALSE)</f>
        <v>1</v>
      </c>
      <c r="I883" t="b">
        <f>Table1[[#This Row],[Increasing_Grade]]=H882</f>
        <v>0</v>
      </c>
      <c r="J883">
        <v>393.21709769112721</v>
      </c>
      <c r="L883" s="2">
        <f>Table1[[#This Row],[Change]]/528</f>
        <v>-1.5857498367112019E-3</v>
      </c>
      <c r="M883">
        <v>-78.584323650000002</v>
      </c>
      <c r="N883">
        <v>35.69908994</v>
      </c>
    </row>
    <row r="884" spans="1:14" x14ac:dyDescent="0.2">
      <c r="A884">
        <v>196</v>
      </c>
      <c r="B884">
        <v>1</v>
      </c>
      <c r="C884">
        <v>175387.49162067231</v>
      </c>
      <c r="D884">
        <v>883</v>
      </c>
      <c r="E884">
        <v>393.39468383789062</v>
      </c>
      <c r="F884">
        <f t="shared" si="14"/>
        <v>390.85471888950894</v>
      </c>
      <c r="G884">
        <f>Table1[[#This Row],[Smoothing]]-F883</f>
        <v>-2.362378801618263</v>
      </c>
      <c r="H884" t="b">
        <f>IF(Table1[[#This Row],[Change]]&lt;0,TRUE,FALSE)</f>
        <v>1</v>
      </c>
      <c r="I884" t="b">
        <f>Table1[[#This Row],[Increasing_Grade]]=H883</f>
        <v>1</v>
      </c>
      <c r="J884" t="b">
        <v>0</v>
      </c>
      <c r="L884" s="2">
        <f>Table1[[#This Row],[Change]]/528</f>
        <v>-4.4742022757921643E-3</v>
      </c>
      <c r="M884">
        <v>-78.582549540000002</v>
      </c>
      <c r="N884">
        <v>35.698980689999999</v>
      </c>
    </row>
    <row r="885" spans="1:14" x14ac:dyDescent="0.2">
      <c r="A885">
        <v>197</v>
      </c>
      <c r="B885">
        <v>1</v>
      </c>
      <c r="C885">
        <v>175586.34365198939</v>
      </c>
      <c r="D885">
        <v>884</v>
      </c>
      <c r="E885">
        <v>388.23959350585938</v>
      </c>
      <c r="F885">
        <f t="shared" si="14"/>
        <v>387.13690185546875</v>
      </c>
      <c r="G885">
        <f>Table1[[#This Row],[Smoothing]]-F884</f>
        <v>-3.7178170340401948</v>
      </c>
      <c r="H885" t="b">
        <f>IF(Table1[[#This Row],[Change]]&lt;0,TRUE,FALSE)</f>
        <v>1</v>
      </c>
      <c r="I885" t="b">
        <f>Table1[[#This Row],[Increasing_Grade]]=H884</f>
        <v>1</v>
      </c>
      <c r="J885" t="b">
        <v>0</v>
      </c>
      <c r="L885" s="2">
        <f>Table1[[#This Row],[Change]]/528</f>
        <v>-7.0413201402276413E-3</v>
      </c>
      <c r="M885">
        <v>-78.580804999999998</v>
      </c>
      <c r="N885">
        <v>35.699274510000002</v>
      </c>
    </row>
    <row r="886" spans="1:14" x14ac:dyDescent="0.2">
      <c r="A886">
        <v>198</v>
      </c>
      <c r="B886">
        <v>1</v>
      </c>
      <c r="C886">
        <v>175785.1956833048</v>
      </c>
      <c r="D886">
        <v>885</v>
      </c>
      <c r="E886">
        <v>382.81204223632812</v>
      </c>
      <c r="F886">
        <f t="shared" si="14"/>
        <v>382.75535365513394</v>
      </c>
      <c r="G886">
        <f>Table1[[#This Row],[Smoothing]]-F885</f>
        <v>-4.3815482003348052</v>
      </c>
      <c r="H886" t="b">
        <f>IF(Table1[[#This Row],[Change]]&lt;0,TRUE,FALSE)</f>
        <v>1</v>
      </c>
      <c r="I886" t="b">
        <f>Table1[[#This Row],[Increasing_Grade]]=H885</f>
        <v>1</v>
      </c>
      <c r="J886" t="b">
        <v>0</v>
      </c>
      <c r="L886" s="2">
        <f>Table1[[#This Row],[Change]]/528</f>
        <v>-8.2983867430583436E-3</v>
      </c>
      <c r="M886">
        <v>-78.579095929999994</v>
      </c>
      <c r="N886">
        <v>35.699696350000004</v>
      </c>
    </row>
    <row r="887" spans="1:14" x14ac:dyDescent="0.2">
      <c r="A887">
        <v>199</v>
      </c>
      <c r="B887">
        <v>1</v>
      </c>
      <c r="C887">
        <v>175984.04771462129</v>
      </c>
      <c r="D887">
        <v>886</v>
      </c>
      <c r="E887">
        <v>377.791748046875</v>
      </c>
      <c r="F887">
        <f t="shared" si="14"/>
        <v>377.97572544642856</v>
      </c>
      <c r="G887">
        <f>Table1[[#This Row],[Smoothing]]-F886</f>
        <v>-4.7796282087053896</v>
      </c>
      <c r="H887" t="b">
        <f>IF(Table1[[#This Row],[Change]]&lt;0,TRUE,FALSE)</f>
        <v>1</v>
      </c>
      <c r="I887" t="b">
        <f>Table1[[#This Row],[Increasing_Grade]]=H886</f>
        <v>1</v>
      </c>
      <c r="J887" t="b">
        <v>0</v>
      </c>
      <c r="L887" s="2">
        <f>Table1[[#This Row],[Change]]/528</f>
        <v>-9.0523261528511166E-3</v>
      </c>
      <c r="M887">
        <v>-78.577384749999993</v>
      </c>
      <c r="N887">
        <v>35.700112590000003</v>
      </c>
    </row>
    <row r="888" spans="1:14" x14ac:dyDescent="0.2">
      <c r="A888">
        <v>200</v>
      </c>
      <c r="B888">
        <v>1</v>
      </c>
      <c r="C888">
        <v>176182.89974593601</v>
      </c>
      <c r="D888">
        <v>887</v>
      </c>
      <c r="E888">
        <v>371.73956298828119</v>
      </c>
      <c r="F888">
        <f t="shared" si="14"/>
        <v>373.26525442940846</v>
      </c>
      <c r="G888">
        <f>Table1[[#This Row],[Smoothing]]-F887</f>
        <v>-4.7104710170200974</v>
      </c>
      <c r="H888" t="b">
        <f>IF(Table1[[#This Row],[Change]]&lt;0,TRUE,FALSE)</f>
        <v>1</v>
      </c>
      <c r="I888" t="b">
        <f>Table1[[#This Row],[Increasing_Grade]]=H887</f>
        <v>1</v>
      </c>
      <c r="J888" t="b">
        <v>0</v>
      </c>
      <c r="L888" s="2">
        <f>Table1[[#This Row],[Change]]/528</f>
        <v>-8.9213466231441232E-3</v>
      </c>
      <c r="M888">
        <v>-78.575671209999996</v>
      </c>
      <c r="N888">
        <v>35.700522309999997</v>
      </c>
    </row>
    <row r="889" spans="1:14" x14ac:dyDescent="0.2">
      <c r="A889">
        <v>201</v>
      </c>
      <c r="B889">
        <v>1</v>
      </c>
      <c r="C889">
        <v>176381.75177725311</v>
      </c>
      <c r="D889">
        <v>888</v>
      </c>
      <c r="E889">
        <v>368.04818725585938</v>
      </c>
      <c r="F889">
        <f t="shared" si="14"/>
        <v>368.62985229492188</v>
      </c>
      <c r="G889">
        <f>Table1[[#This Row],[Smoothing]]-F888</f>
        <v>-4.6354021344865828</v>
      </c>
      <c r="H889" t="b">
        <f>IF(Table1[[#This Row],[Change]]&lt;0,TRUE,FALSE)</f>
        <v>1</v>
      </c>
      <c r="I889" t="b">
        <f>Table1[[#This Row],[Increasing_Grade]]=H888</f>
        <v>1</v>
      </c>
      <c r="J889" t="b">
        <v>0</v>
      </c>
      <c r="L889" s="2">
        <f>Table1[[#This Row],[Change]]/528</f>
        <v>-8.779170709254892E-3</v>
      </c>
      <c r="M889">
        <v>-78.573939089999996</v>
      </c>
      <c r="N889">
        <v>35.700866150000003</v>
      </c>
    </row>
    <row r="890" spans="1:14" x14ac:dyDescent="0.2">
      <c r="A890">
        <v>202</v>
      </c>
      <c r="B890">
        <v>1</v>
      </c>
      <c r="C890">
        <v>176580.60380856859</v>
      </c>
      <c r="D890">
        <v>889</v>
      </c>
      <c r="E890">
        <v>363.80426025390619</v>
      </c>
      <c r="F890">
        <f t="shared" si="14"/>
        <v>364.07057407924106</v>
      </c>
      <c r="G890">
        <f>Table1[[#This Row],[Smoothing]]-F889</f>
        <v>-4.5592782156808198</v>
      </c>
      <c r="H890" t="b">
        <f>IF(Table1[[#This Row],[Change]]&lt;0,TRUE,FALSE)</f>
        <v>1</v>
      </c>
      <c r="I890" t="b">
        <f>Table1[[#This Row],[Increasing_Grade]]=H889</f>
        <v>1</v>
      </c>
      <c r="J890" t="b">
        <v>0</v>
      </c>
      <c r="L890" s="2">
        <f>Table1[[#This Row],[Change]]/528</f>
        <v>-8.6349966206076129E-3</v>
      </c>
      <c r="M890">
        <v>-78.572162590000005</v>
      </c>
      <c r="N890">
        <v>35.700812720000002</v>
      </c>
    </row>
    <row r="891" spans="1:14" x14ac:dyDescent="0.2">
      <c r="A891">
        <v>203</v>
      </c>
      <c r="B891">
        <v>1</v>
      </c>
      <c r="C891">
        <v>176779.45583988351</v>
      </c>
      <c r="D891">
        <v>890</v>
      </c>
      <c r="E891">
        <v>360.42138671875</v>
      </c>
      <c r="F891">
        <f t="shared" si="14"/>
        <v>359.33561924525668</v>
      </c>
      <c r="G891">
        <f>Table1[[#This Row],[Smoothing]]-F890</f>
        <v>-4.734954833984375</v>
      </c>
      <c r="H891" t="b">
        <f>IF(Table1[[#This Row],[Change]]&lt;0,TRUE,FALSE)</f>
        <v>1</v>
      </c>
      <c r="I891" t="b">
        <f>Table1[[#This Row],[Increasing_Grade]]=H890</f>
        <v>1</v>
      </c>
      <c r="J891" t="b">
        <v>0</v>
      </c>
      <c r="L891" s="2">
        <f>Table1[[#This Row],[Change]]/528</f>
        <v>-8.9677174886067714E-3</v>
      </c>
      <c r="M891">
        <v>-78.570455260000003</v>
      </c>
      <c r="N891">
        <v>35.700393390000002</v>
      </c>
    </row>
    <row r="892" spans="1:14" x14ac:dyDescent="0.2">
      <c r="A892">
        <v>204</v>
      </c>
      <c r="B892">
        <v>1</v>
      </c>
      <c r="C892">
        <v>176978.30787120009</v>
      </c>
      <c r="D892">
        <v>891</v>
      </c>
      <c r="E892">
        <v>355.79177856445312</v>
      </c>
      <c r="F892">
        <f t="shared" si="14"/>
        <v>354.53007725306918</v>
      </c>
      <c r="G892">
        <f>Table1[[#This Row],[Smoothing]]-F891</f>
        <v>-4.8055419921875</v>
      </c>
      <c r="H892" t="b">
        <f>IF(Table1[[#This Row],[Change]]&lt;0,TRUE,FALSE)</f>
        <v>1</v>
      </c>
      <c r="I892" t="b">
        <f>Table1[[#This Row],[Increasing_Grade]]=H891</f>
        <v>1</v>
      </c>
      <c r="J892" t="b">
        <v>0</v>
      </c>
      <c r="L892" s="2">
        <f>Table1[[#This Row],[Change]]/528</f>
        <v>-9.1014052882339019E-3</v>
      </c>
      <c r="M892">
        <v>-78.568788060000003</v>
      </c>
      <c r="N892">
        <v>35.69987295</v>
      </c>
    </row>
    <row r="893" spans="1:14" x14ac:dyDescent="0.2">
      <c r="A893">
        <v>205</v>
      </c>
      <c r="B893">
        <v>1</v>
      </c>
      <c r="C893">
        <v>177177.1599025157</v>
      </c>
      <c r="D893">
        <v>892</v>
      </c>
      <c r="E893">
        <v>350.8970947265625</v>
      </c>
      <c r="F893">
        <f t="shared" si="14"/>
        <v>349.79802594866072</v>
      </c>
      <c r="G893">
        <f>Table1[[#This Row],[Smoothing]]-F892</f>
        <v>-4.7320513044084578</v>
      </c>
      <c r="H893" t="b">
        <f>IF(Table1[[#This Row],[Change]]&lt;0,TRUE,FALSE)</f>
        <v>1</v>
      </c>
      <c r="I893" t="b">
        <f>Table1[[#This Row],[Increasing_Grade]]=H892</f>
        <v>1</v>
      </c>
      <c r="J893" t="b">
        <v>0</v>
      </c>
      <c r="L893" s="2">
        <f>Table1[[#This Row],[Change]]/528</f>
        <v>-8.9622183795614735E-3</v>
      </c>
      <c r="M893">
        <v>-78.567127049999996</v>
      </c>
      <c r="N893">
        <v>35.699339199999997</v>
      </c>
    </row>
    <row r="894" spans="1:14" x14ac:dyDescent="0.2">
      <c r="A894">
        <v>206</v>
      </c>
      <c r="B894">
        <v>1</v>
      </c>
      <c r="C894">
        <v>177376.01193383179</v>
      </c>
      <c r="D894">
        <v>893</v>
      </c>
      <c r="E894">
        <v>344.64706420898438</v>
      </c>
      <c r="F894">
        <f t="shared" si="14"/>
        <v>345.3071071079799</v>
      </c>
      <c r="G894">
        <f>Table1[[#This Row],[Smoothing]]-F893</f>
        <v>-4.4909188406808198</v>
      </c>
      <c r="H894" t="b">
        <f>IF(Table1[[#This Row],[Change]]&lt;0,TRUE,FALSE)</f>
        <v>1</v>
      </c>
      <c r="I894" t="b">
        <f>Table1[[#This Row],[Increasing_Grade]]=H893</f>
        <v>1</v>
      </c>
      <c r="J894" t="b">
        <v>0</v>
      </c>
      <c r="L894" s="2">
        <f>Table1[[#This Row],[Change]]/528</f>
        <v>-8.5055281073500369E-3</v>
      </c>
      <c r="M894">
        <v>-78.565466040000004</v>
      </c>
      <c r="N894">
        <v>35.698805440000001</v>
      </c>
    </row>
    <row r="895" spans="1:14" x14ac:dyDescent="0.2">
      <c r="A895">
        <v>207</v>
      </c>
      <c r="B895">
        <v>1</v>
      </c>
      <c r="C895">
        <v>177574.86396514799</v>
      </c>
      <c r="D895">
        <v>894</v>
      </c>
      <c r="E895">
        <v>338.10076904296881</v>
      </c>
      <c r="F895">
        <f t="shared" si="14"/>
        <v>340.82967703683033</v>
      </c>
      <c r="G895">
        <f>Table1[[#This Row],[Smoothing]]-F894</f>
        <v>-4.4774300711495698</v>
      </c>
      <c r="H895" t="b">
        <f>IF(Table1[[#This Row],[Change]]&lt;0,TRUE,FALSE)</f>
        <v>1</v>
      </c>
      <c r="I895" t="b">
        <f>Table1[[#This Row],[Increasing_Grade]]=H894</f>
        <v>1</v>
      </c>
      <c r="J895" t="b">
        <v>0</v>
      </c>
      <c r="L895" s="2">
        <f>Table1[[#This Row],[Change]]/528</f>
        <v>-8.4799811953590338E-3</v>
      </c>
      <c r="M895">
        <v>-78.563807560000001</v>
      </c>
      <c r="N895">
        <v>35.698266570000001</v>
      </c>
    </row>
    <row r="896" spans="1:14" x14ac:dyDescent="0.2">
      <c r="A896">
        <v>208</v>
      </c>
      <c r="B896">
        <v>1</v>
      </c>
      <c r="C896">
        <v>177773.71599646451</v>
      </c>
      <c r="D896">
        <v>895</v>
      </c>
      <c r="E896">
        <v>334.923828125</v>
      </c>
      <c r="F896">
        <f t="shared" si="14"/>
        <v>337.23832048688615</v>
      </c>
      <c r="G896">
        <f>Table1[[#This Row],[Smoothing]]-F895</f>
        <v>-3.5913565499441802</v>
      </c>
      <c r="H896" t="b">
        <f>IF(Table1[[#This Row],[Change]]&lt;0,TRUE,FALSE)</f>
        <v>1</v>
      </c>
      <c r="I896" t="b">
        <f>Table1[[#This Row],[Increasing_Grade]]=H895</f>
        <v>1</v>
      </c>
      <c r="J896" t="b">
        <v>0</v>
      </c>
      <c r="L896" s="2">
        <f>Table1[[#This Row],[Change]]/528</f>
        <v>-6.8018116476215532E-3</v>
      </c>
      <c r="M896">
        <v>-78.56216637</v>
      </c>
      <c r="N896">
        <v>35.697694839999997</v>
      </c>
    </row>
    <row r="897" spans="1:14" x14ac:dyDescent="0.2">
      <c r="A897">
        <v>209</v>
      </c>
      <c r="B897">
        <v>1</v>
      </c>
      <c r="C897">
        <v>177972.56802778019</v>
      </c>
      <c r="D897">
        <v>896</v>
      </c>
      <c r="E897">
        <v>332.36782836914062</v>
      </c>
      <c r="F897">
        <f t="shared" si="14"/>
        <v>335.09761265345981</v>
      </c>
      <c r="G897">
        <f>Table1[[#This Row],[Smoothing]]-F896</f>
        <v>-2.1407078334263474</v>
      </c>
      <c r="H897" t="b">
        <f>IF(Table1[[#This Row],[Change]]&lt;0,TRUE,FALSE)</f>
        <v>1</v>
      </c>
      <c r="I897" t="b">
        <f>Table1[[#This Row],[Increasing_Grade]]=H896</f>
        <v>1</v>
      </c>
      <c r="J897" t="b">
        <v>0</v>
      </c>
      <c r="L897" s="2">
        <f>Table1[[#This Row],[Change]]/528</f>
        <v>-4.0543708966408092E-3</v>
      </c>
      <c r="M897">
        <v>-78.560604170000005</v>
      </c>
      <c r="N897">
        <v>35.696994629999999</v>
      </c>
    </row>
    <row r="898" spans="1:14" x14ac:dyDescent="0.2">
      <c r="A898">
        <v>210</v>
      </c>
      <c r="B898">
        <v>1</v>
      </c>
      <c r="C898">
        <v>178171.42005909639</v>
      </c>
      <c r="D898">
        <v>897</v>
      </c>
      <c r="E898">
        <v>329.07937622070312</v>
      </c>
      <c r="F898">
        <f t="shared" si="14"/>
        <v>334.38994925362721</v>
      </c>
      <c r="G898">
        <f>Table1[[#This Row],[Smoothing]]-F897</f>
        <v>-0.70766339983259741</v>
      </c>
      <c r="H898" t="b">
        <f>IF(Table1[[#This Row],[Change]]&lt;0,TRUE,FALSE)</f>
        <v>1</v>
      </c>
      <c r="I898" t="b">
        <f>Table1[[#This Row],[Increasing_Grade]]=H897</f>
        <v>1</v>
      </c>
      <c r="J898" t="b">
        <v>0</v>
      </c>
      <c r="L898" s="2">
        <f>Table1[[#This Row],[Change]]/528</f>
        <v>-1.3402715905920406E-3</v>
      </c>
      <c r="M898">
        <v>-78.559138439999998</v>
      </c>
      <c r="N898">
        <v>35.696167529999997</v>
      </c>
    </row>
    <row r="899" spans="1:14" x14ac:dyDescent="0.2">
      <c r="A899">
        <v>211</v>
      </c>
      <c r="B899">
        <v>1</v>
      </c>
      <c r="C899">
        <v>178370.27209041169</v>
      </c>
      <c r="D899">
        <v>898</v>
      </c>
      <c r="E899">
        <v>330.65228271484381</v>
      </c>
      <c r="F899">
        <f t="shared" si="14"/>
        <v>335.18256923130582</v>
      </c>
      <c r="G899">
        <f>Table1[[#This Row],[Smoothing]]-F898</f>
        <v>0.79261997767861203</v>
      </c>
      <c r="H899" t="b">
        <f>IF(Table1[[#This Row],[Change]]&lt;0,TRUE,FALSE)</f>
        <v>0</v>
      </c>
      <c r="I899" t="b">
        <f>Table1[[#This Row],[Increasing_Grade]]=H898</f>
        <v>0</v>
      </c>
      <c r="J899">
        <v>335.18256923130582</v>
      </c>
      <c r="L899" s="2">
        <f>Table1[[#This Row],[Change]]/528</f>
        <v>1.5011742001488865E-3</v>
      </c>
      <c r="M899">
        <v>-78.557777959999996</v>
      </c>
      <c r="N899">
        <v>35.695227719999998</v>
      </c>
    </row>
    <row r="900" spans="1:14" x14ac:dyDescent="0.2">
      <c r="A900">
        <v>212</v>
      </c>
      <c r="B900">
        <v>1</v>
      </c>
      <c r="C900">
        <v>178569.12412172719</v>
      </c>
      <c r="D900">
        <v>899</v>
      </c>
      <c r="E900">
        <v>335.91213989257812</v>
      </c>
      <c r="F900">
        <f t="shared" si="14"/>
        <v>336.24447631835938</v>
      </c>
      <c r="G900">
        <f>Table1[[#This Row],[Smoothing]]-F899</f>
        <v>1.0619070870535552</v>
      </c>
      <c r="H900" t="b">
        <f>IF(Table1[[#This Row],[Change]]&lt;0,TRUE,FALSE)</f>
        <v>0</v>
      </c>
      <c r="I900" t="b">
        <f>Table1[[#This Row],[Increasing_Grade]]=H899</f>
        <v>1</v>
      </c>
      <c r="J900" t="b">
        <v>0</v>
      </c>
      <c r="L900" s="2">
        <f>Table1[[#This Row],[Change]]/528</f>
        <v>2.0111876648741577E-3</v>
      </c>
      <c r="M900">
        <v>-78.556485330000001</v>
      </c>
      <c r="N900">
        <v>35.694226870000001</v>
      </c>
    </row>
    <row r="901" spans="1:14" x14ac:dyDescent="0.2">
      <c r="A901">
        <v>213</v>
      </c>
      <c r="B901">
        <v>1</v>
      </c>
      <c r="C901">
        <v>178767.97615304359</v>
      </c>
      <c r="D901">
        <v>900</v>
      </c>
      <c r="E901">
        <v>339.69342041015619</v>
      </c>
      <c r="F901">
        <f t="shared" si="14"/>
        <v>336.96581159319197</v>
      </c>
      <c r="G901">
        <f>Table1[[#This Row],[Smoothing]]-F900</f>
        <v>0.72133527483259741</v>
      </c>
      <c r="H901" t="b">
        <f>IF(Table1[[#This Row],[Change]]&lt;0,TRUE,FALSE)</f>
        <v>0</v>
      </c>
      <c r="I901" t="b">
        <f>Table1[[#This Row],[Increasing_Grade]]=H900</f>
        <v>1</v>
      </c>
      <c r="J901" t="b">
        <v>0</v>
      </c>
      <c r="L901" s="2">
        <f>Table1[[#This Row],[Change]]/528</f>
        <v>1.3661652932435557E-3</v>
      </c>
      <c r="M901">
        <v>-78.555220869999999</v>
      </c>
      <c r="N901">
        <v>35.693202149999998</v>
      </c>
    </row>
    <row r="902" spans="1:14" x14ac:dyDescent="0.2">
      <c r="A902">
        <v>214</v>
      </c>
      <c r="B902">
        <v>1</v>
      </c>
      <c r="C902">
        <v>178966.82818435979</v>
      </c>
      <c r="D902">
        <v>901</v>
      </c>
      <c r="E902">
        <v>343.64910888671881</v>
      </c>
      <c r="F902">
        <f t="shared" ref="F902:F965" si="15">AVERAGE(E899:E905)</f>
        <v>337.40923200334822</v>
      </c>
      <c r="G902">
        <f>Table1[[#This Row],[Smoothing]]-F901</f>
        <v>0.44342041015625</v>
      </c>
      <c r="H902" t="b">
        <f>IF(Table1[[#This Row],[Change]]&lt;0,TRUE,FALSE)</f>
        <v>0</v>
      </c>
      <c r="I902" t="b">
        <f>Table1[[#This Row],[Increasing_Grade]]=H901</f>
        <v>1</v>
      </c>
      <c r="J902" t="b">
        <v>0</v>
      </c>
      <c r="L902" s="2">
        <f>Table1[[#This Row],[Change]]/528</f>
        <v>8.3981138287168562E-4</v>
      </c>
      <c r="M902">
        <v>-78.553919289999996</v>
      </c>
      <c r="N902">
        <v>35.692209060000003</v>
      </c>
    </row>
    <row r="903" spans="1:14" x14ac:dyDescent="0.2">
      <c r="A903">
        <v>215</v>
      </c>
      <c r="B903">
        <v>1</v>
      </c>
      <c r="C903">
        <v>179165.68021567579</v>
      </c>
      <c r="D903">
        <v>902</v>
      </c>
      <c r="E903">
        <v>342.357177734375</v>
      </c>
      <c r="F903">
        <f t="shared" si="15"/>
        <v>336.88841901506697</v>
      </c>
      <c r="G903">
        <f>Table1[[#This Row],[Smoothing]]-F902</f>
        <v>-0.52081298828125</v>
      </c>
      <c r="H903" t="b">
        <f>IF(Table1[[#This Row],[Change]]&lt;0,TRUE,FALSE)</f>
        <v>1</v>
      </c>
      <c r="I903" t="b">
        <f>Table1[[#This Row],[Increasing_Grade]]=H902</f>
        <v>0</v>
      </c>
      <c r="J903">
        <v>336.88841901506697</v>
      </c>
      <c r="L903" s="2">
        <f>Table1[[#This Row],[Change]]/528</f>
        <v>-9.8638823538115526E-4</v>
      </c>
      <c r="M903">
        <v>-78.552375170000005</v>
      </c>
      <c r="N903">
        <v>35.691498199999998</v>
      </c>
    </row>
    <row r="904" spans="1:14" x14ac:dyDescent="0.2">
      <c r="A904">
        <v>216</v>
      </c>
      <c r="B904">
        <v>1</v>
      </c>
      <c r="C904">
        <v>179364.53224699231</v>
      </c>
      <c r="D904">
        <v>903</v>
      </c>
      <c r="E904">
        <v>337.41717529296881</v>
      </c>
      <c r="F904">
        <f t="shared" si="15"/>
        <v>334.96748570033481</v>
      </c>
      <c r="G904">
        <f>Table1[[#This Row],[Smoothing]]-F903</f>
        <v>-1.9209333147321672</v>
      </c>
      <c r="H904" t="b">
        <f>IF(Table1[[#This Row],[Change]]&lt;0,TRUE,FALSE)</f>
        <v>1</v>
      </c>
      <c r="I904" t="b">
        <f>Table1[[#This Row],[Increasing_Grade]]=H903</f>
        <v>1</v>
      </c>
      <c r="J904" t="b">
        <v>0</v>
      </c>
      <c r="L904" s="2">
        <f>Table1[[#This Row],[Change]]/528</f>
        <v>-3.6381312779018319E-3</v>
      </c>
      <c r="M904">
        <v>-78.550635279999995</v>
      </c>
      <c r="N904">
        <v>35.691188820000001</v>
      </c>
    </row>
    <row r="905" spans="1:14" x14ac:dyDescent="0.2">
      <c r="A905">
        <v>217</v>
      </c>
      <c r="B905">
        <v>1</v>
      </c>
      <c r="C905">
        <v>179563.38427830761</v>
      </c>
      <c r="D905">
        <v>904</v>
      </c>
      <c r="E905">
        <v>332.18331909179688</v>
      </c>
      <c r="F905">
        <f t="shared" si="15"/>
        <v>331.60229056222096</v>
      </c>
      <c r="G905">
        <f>Table1[[#This Row],[Smoothing]]-F904</f>
        <v>-3.3651951381138474</v>
      </c>
      <c r="H905" t="b">
        <f>IF(Table1[[#This Row],[Change]]&lt;0,TRUE,FALSE)</f>
        <v>1</v>
      </c>
      <c r="I905" t="b">
        <f>Table1[[#This Row],[Increasing_Grade]]=H904</f>
        <v>1</v>
      </c>
      <c r="J905" t="b">
        <v>0</v>
      </c>
      <c r="L905" s="2">
        <f>Table1[[#This Row],[Change]]/528</f>
        <v>-6.3734756403671352E-3</v>
      </c>
      <c r="M905">
        <v>-78.548855869999997</v>
      </c>
      <c r="N905">
        <v>35.691071919999999</v>
      </c>
    </row>
    <row r="906" spans="1:14" x14ac:dyDescent="0.2">
      <c r="A906">
        <v>218</v>
      </c>
      <c r="B906">
        <v>1</v>
      </c>
      <c r="C906">
        <v>179762.2363096239</v>
      </c>
      <c r="D906">
        <v>905</v>
      </c>
      <c r="E906">
        <v>327.006591796875</v>
      </c>
      <c r="F906">
        <f t="shared" si="15"/>
        <v>327.58503941127231</v>
      </c>
      <c r="G906">
        <f>Table1[[#This Row],[Smoothing]]-F905</f>
        <v>-4.0172511509486526</v>
      </c>
      <c r="H906" t="b">
        <f>IF(Table1[[#This Row],[Change]]&lt;0,TRUE,FALSE)</f>
        <v>1</v>
      </c>
      <c r="I906" t="b">
        <f>Table1[[#This Row],[Increasing_Grade]]=H905</f>
        <v>1</v>
      </c>
      <c r="J906" t="b">
        <v>0</v>
      </c>
      <c r="L906" s="2">
        <f>Table1[[#This Row],[Change]]/528</f>
        <v>-7.6084302101300239E-3</v>
      </c>
      <c r="M906">
        <v>-78.547087450000006</v>
      </c>
      <c r="N906">
        <v>35.690912849999997</v>
      </c>
    </row>
    <row r="907" spans="1:14" x14ac:dyDescent="0.2">
      <c r="A907">
        <v>219</v>
      </c>
      <c r="B907">
        <v>1</v>
      </c>
      <c r="C907">
        <v>179961.0883409392</v>
      </c>
      <c r="D907">
        <v>906</v>
      </c>
      <c r="E907">
        <v>322.46560668945312</v>
      </c>
      <c r="F907">
        <f t="shared" si="15"/>
        <v>323.82198660714283</v>
      </c>
      <c r="G907">
        <f>Table1[[#This Row],[Smoothing]]-F906</f>
        <v>-3.7630528041294724</v>
      </c>
      <c r="H907" t="b">
        <f>IF(Table1[[#This Row],[Change]]&lt;0,TRUE,FALSE)</f>
        <v>1</v>
      </c>
      <c r="I907" t="b">
        <f>Table1[[#This Row],[Increasing_Grade]]=H906</f>
        <v>1</v>
      </c>
      <c r="J907" t="b">
        <v>0</v>
      </c>
      <c r="L907" s="2">
        <f>Table1[[#This Row],[Change]]/528</f>
        <v>-7.1269939472149097E-3</v>
      </c>
      <c r="M907">
        <v>-78.54530733</v>
      </c>
      <c r="N907">
        <v>35.690792020000004</v>
      </c>
    </row>
    <row r="908" spans="1:14" x14ac:dyDescent="0.2">
      <c r="A908">
        <v>220</v>
      </c>
      <c r="B908">
        <v>1</v>
      </c>
      <c r="C908">
        <v>180159.94037225499</v>
      </c>
      <c r="D908">
        <v>907</v>
      </c>
      <c r="E908">
        <v>316.13705444335938</v>
      </c>
      <c r="F908">
        <f t="shared" si="15"/>
        <v>320.85861206054688</v>
      </c>
      <c r="G908">
        <f>Table1[[#This Row],[Smoothing]]-F907</f>
        <v>-2.9633745465959578</v>
      </c>
      <c r="H908" t="b">
        <f>IF(Table1[[#This Row],[Change]]&lt;0,TRUE,FALSE)</f>
        <v>1</v>
      </c>
      <c r="I908" t="b">
        <f>Table1[[#This Row],[Increasing_Grade]]=H907</f>
        <v>1</v>
      </c>
      <c r="J908" t="b">
        <v>0</v>
      </c>
      <c r="L908" s="2">
        <f>Table1[[#This Row],[Change]]/528</f>
        <v>-5.6124517927953746E-3</v>
      </c>
      <c r="M908">
        <v>-78.543529770000006</v>
      </c>
      <c r="N908">
        <v>35.690649780000001</v>
      </c>
    </row>
    <row r="909" spans="1:14" x14ac:dyDescent="0.2">
      <c r="A909">
        <v>221</v>
      </c>
      <c r="B909">
        <v>1</v>
      </c>
      <c r="C909">
        <v>180358.79240357081</v>
      </c>
      <c r="D909">
        <v>908</v>
      </c>
      <c r="E909">
        <v>315.52835083007812</v>
      </c>
      <c r="F909">
        <f t="shared" si="15"/>
        <v>319.24782889229908</v>
      </c>
      <c r="G909">
        <f>Table1[[#This Row],[Smoothing]]-F908</f>
        <v>-1.6107831682477922</v>
      </c>
      <c r="H909" t="b">
        <f>IF(Table1[[#This Row],[Change]]&lt;0,TRUE,FALSE)</f>
        <v>1</v>
      </c>
      <c r="I909" t="b">
        <f>Table1[[#This Row],[Increasing_Grade]]=H908</f>
        <v>1</v>
      </c>
      <c r="J909" t="b">
        <v>0</v>
      </c>
      <c r="L909" s="2">
        <f>Table1[[#This Row],[Change]]/528</f>
        <v>-3.0507256974390004E-3</v>
      </c>
      <c r="M909">
        <v>-78.541756559999996</v>
      </c>
      <c r="N909">
        <v>35.690482289999998</v>
      </c>
    </row>
    <row r="910" spans="1:14" x14ac:dyDescent="0.2">
      <c r="A910">
        <v>222</v>
      </c>
      <c r="B910">
        <v>1</v>
      </c>
      <c r="C910">
        <v>180557.64443488719</v>
      </c>
      <c r="D910">
        <v>909</v>
      </c>
      <c r="E910">
        <v>316.01580810546881</v>
      </c>
      <c r="F910">
        <f t="shared" si="15"/>
        <v>319.25455147879467</v>
      </c>
      <c r="G910">
        <f>Table1[[#This Row],[Smoothing]]-F909</f>
        <v>6.7225864955844372E-3</v>
      </c>
      <c r="H910" t="b">
        <f>IF(Table1[[#This Row],[Change]]&lt;0,TRUE,FALSE)</f>
        <v>0</v>
      </c>
      <c r="I910" t="b">
        <f>Table1[[#This Row],[Increasing_Grade]]=H909</f>
        <v>0</v>
      </c>
      <c r="J910">
        <v>319.25455147879467</v>
      </c>
      <c r="L910" s="2">
        <f>Table1[[#This Row],[Change]]/528</f>
        <v>1.2732171393152344E-5</v>
      </c>
      <c r="M910">
        <v>-78.540045320000004</v>
      </c>
      <c r="N910">
        <v>35.690080539999997</v>
      </c>
    </row>
    <row r="911" spans="1:14" x14ac:dyDescent="0.2">
      <c r="A911">
        <v>223</v>
      </c>
      <c r="B911">
        <v>1</v>
      </c>
      <c r="C911">
        <v>180756.49646620391</v>
      </c>
      <c r="D911">
        <v>910</v>
      </c>
      <c r="E911">
        <v>316.67355346679688</v>
      </c>
      <c r="F911">
        <f t="shared" si="15"/>
        <v>320.64722551618303</v>
      </c>
      <c r="G911">
        <f>Table1[[#This Row],[Smoothing]]-F910</f>
        <v>1.3926740373883604</v>
      </c>
      <c r="H911" t="b">
        <f>IF(Table1[[#This Row],[Change]]&lt;0,TRUE,FALSE)</f>
        <v>0</v>
      </c>
      <c r="I911" t="b">
        <f>Table1[[#This Row],[Increasing_Grade]]=H910</f>
        <v>1</v>
      </c>
      <c r="J911" t="b">
        <v>0</v>
      </c>
      <c r="L911" s="2">
        <f>Table1[[#This Row],[Change]]/528</f>
        <v>2.6376402223264399E-3</v>
      </c>
      <c r="M911">
        <v>-78.538446449999995</v>
      </c>
      <c r="N911">
        <v>35.689435170000003</v>
      </c>
    </row>
    <row r="912" spans="1:14" x14ac:dyDescent="0.2">
      <c r="A912">
        <v>224</v>
      </c>
      <c r="B912">
        <v>1</v>
      </c>
      <c r="C912">
        <v>180955.3484975188</v>
      </c>
      <c r="D912">
        <v>911</v>
      </c>
      <c r="E912">
        <v>320.9078369140625</v>
      </c>
      <c r="F912">
        <f t="shared" si="15"/>
        <v>323.66936383928572</v>
      </c>
      <c r="G912">
        <f>Table1[[#This Row],[Smoothing]]-F911</f>
        <v>3.0221383231026948</v>
      </c>
      <c r="H912" t="b">
        <f>IF(Table1[[#This Row],[Change]]&lt;0,TRUE,FALSE)</f>
        <v>0</v>
      </c>
      <c r="I912" t="b">
        <f>Table1[[#This Row],[Increasing_Grade]]=H911</f>
        <v>1</v>
      </c>
      <c r="J912" t="b">
        <v>0</v>
      </c>
      <c r="L912" s="2">
        <f>Table1[[#This Row],[Change]]/528</f>
        <v>5.7237468240581343E-3</v>
      </c>
      <c r="M912">
        <v>-78.536864879999996</v>
      </c>
      <c r="N912">
        <v>35.688760760000001</v>
      </c>
    </row>
    <row r="913" spans="1:14" x14ac:dyDescent="0.2">
      <c r="A913">
        <v>225</v>
      </c>
      <c r="B913">
        <v>1</v>
      </c>
      <c r="C913">
        <v>181154.20052883541</v>
      </c>
      <c r="D913">
        <v>912</v>
      </c>
      <c r="E913">
        <v>327.05364990234381</v>
      </c>
      <c r="F913">
        <f t="shared" si="15"/>
        <v>327.45295933314731</v>
      </c>
      <c r="G913">
        <f>Table1[[#This Row],[Smoothing]]-F912</f>
        <v>3.7835954938615828</v>
      </c>
      <c r="H913" t="b">
        <f>IF(Table1[[#This Row],[Change]]&lt;0,TRUE,FALSE)</f>
        <v>0</v>
      </c>
      <c r="I913" t="b">
        <f>Table1[[#This Row],[Increasing_Grade]]=H912</f>
        <v>1</v>
      </c>
      <c r="J913" t="b">
        <v>0</v>
      </c>
      <c r="L913" s="2">
        <f>Table1[[#This Row],[Change]]/528</f>
        <v>7.165900556556028E-3</v>
      </c>
      <c r="M913">
        <v>-78.535292720000001</v>
      </c>
      <c r="N913">
        <v>35.688071950000001</v>
      </c>
    </row>
    <row r="914" spans="1:14" x14ac:dyDescent="0.2">
      <c r="A914">
        <v>226</v>
      </c>
      <c r="B914">
        <v>1</v>
      </c>
      <c r="C914">
        <v>181353.0525601503</v>
      </c>
      <c r="D914">
        <v>913</v>
      </c>
      <c r="E914">
        <v>332.21432495117188</v>
      </c>
      <c r="F914">
        <f t="shared" si="15"/>
        <v>331.99676077706471</v>
      </c>
      <c r="G914">
        <f>Table1[[#This Row],[Smoothing]]-F913</f>
        <v>4.5438014439174026</v>
      </c>
      <c r="H914" t="b">
        <f>IF(Table1[[#This Row],[Change]]&lt;0,TRUE,FALSE)</f>
        <v>0</v>
      </c>
      <c r="I914" t="b">
        <f>Table1[[#This Row],[Increasing_Grade]]=H913</f>
        <v>1</v>
      </c>
      <c r="J914" t="b">
        <v>0</v>
      </c>
      <c r="L914" s="2">
        <f>Table1[[#This Row],[Change]]/528</f>
        <v>8.6056845528738688E-3</v>
      </c>
      <c r="M914">
        <v>-78.533720560000006</v>
      </c>
      <c r="N914">
        <v>35.68738312</v>
      </c>
    </row>
    <row r="915" spans="1:14" x14ac:dyDescent="0.2">
      <c r="A915">
        <v>227</v>
      </c>
      <c r="B915">
        <v>1</v>
      </c>
      <c r="C915">
        <v>181551.90459146691</v>
      </c>
      <c r="D915">
        <v>914</v>
      </c>
      <c r="E915">
        <v>337.29202270507812</v>
      </c>
      <c r="F915">
        <f t="shared" si="15"/>
        <v>337.02121407645092</v>
      </c>
      <c r="G915">
        <f>Table1[[#This Row],[Smoothing]]-F914</f>
        <v>5.0244532993862094</v>
      </c>
      <c r="H915" t="b">
        <f>IF(Table1[[#This Row],[Change]]&lt;0,TRUE,FALSE)</f>
        <v>0</v>
      </c>
      <c r="I915" t="b">
        <f>Table1[[#This Row],[Increasing_Grade]]=H914</f>
        <v>1</v>
      </c>
      <c r="J915" t="b">
        <v>0</v>
      </c>
      <c r="L915" s="2">
        <f>Table1[[#This Row],[Change]]/528</f>
        <v>9.5160100367163054E-3</v>
      </c>
      <c r="M915">
        <v>-78.532148399999997</v>
      </c>
      <c r="N915">
        <v>35.686694299999999</v>
      </c>
    </row>
    <row r="916" spans="1:14" x14ac:dyDescent="0.2">
      <c r="A916">
        <v>155</v>
      </c>
      <c r="B916">
        <v>1</v>
      </c>
      <c r="C916">
        <v>181750.75662278361</v>
      </c>
      <c r="D916">
        <v>915</v>
      </c>
      <c r="E916">
        <v>342.01351928710938</v>
      </c>
      <c r="F916">
        <f t="shared" si="15"/>
        <v>341.69915771484375</v>
      </c>
      <c r="G916">
        <f>Table1[[#This Row],[Smoothing]]-F915</f>
        <v>4.6779436383928328</v>
      </c>
      <c r="H916" t="b">
        <f>IF(Table1[[#This Row],[Change]]&lt;0,TRUE,FALSE)</f>
        <v>0</v>
      </c>
      <c r="I916" t="b">
        <f>Table1[[#This Row],[Increasing_Grade]]=H915</f>
        <v>1</v>
      </c>
      <c r="J916" t="b">
        <v>0</v>
      </c>
      <c r="L916" s="2">
        <f>Table1[[#This Row],[Change]]/528</f>
        <v>8.8597417393803651E-3</v>
      </c>
      <c r="M916">
        <v>-78.530577260000001</v>
      </c>
      <c r="N916">
        <v>35.686003919999997</v>
      </c>
    </row>
    <row r="917" spans="1:14" x14ac:dyDescent="0.2">
      <c r="A917">
        <v>156</v>
      </c>
      <c r="B917">
        <v>1</v>
      </c>
      <c r="C917">
        <v>181949.60865409879</v>
      </c>
      <c r="D917">
        <v>916</v>
      </c>
      <c r="E917">
        <v>347.82241821289062</v>
      </c>
      <c r="F917">
        <f t="shared" si="15"/>
        <v>346.62884085518971</v>
      </c>
      <c r="G917">
        <f>Table1[[#This Row],[Smoothing]]-F916</f>
        <v>4.9296831403459578</v>
      </c>
      <c r="H917" t="b">
        <f>IF(Table1[[#This Row],[Change]]&lt;0,TRUE,FALSE)</f>
        <v>0</v>
      </c>
      <c r="I917" t="b">
        <f>Table1[[#This Row],[Increasing_Grade]]=H916</f>
        <v>1</v>
      </c>
      <c r="J917" t="b">
        <v>0</v>
      </c>
      <c r="L917" s="2">
        <f>Table1[[#This Row],[Change]]/528</f>
        <v>9.3365210991400716E-3</v>
      </c>
      <c r="M917">
        <v>-78.52902512</v>
      </c>
      <c r="N917">
        <v>35.685287690000003</v>
      </c>
    </row>
    <row r="918" spans="1:14" x14ac:dyDescent="0.2">
      <c r="A918">
        <v>157</v>
      </c>
      <c r="B918">
        <v>1</v>
      </c>
      <c r="C918">
        <v>182148.46068541531</v>
      </c>
      <c r="D918">
        <v>917</v>
      </c>
      <c r="E918">
        <v>351.8447265625</v>
      </c>
      <c r="F918">
        <f t="shared" si="15"/>
        <v>351.45744977678572</v>
      </c>
      <c r="G918">
        <f>Table1[[#This Row],[Smoothing]]-F917</f>
        <v>4.8286089215960146</v>
      </c>
      <c r="H918" t="b">
        <f>IF(Table1[[#This Row],[Change]]&lt;0,TRUE,FALSE)</f>
        <v>0</v>
      </c>
      <c r="I918" t="b">
        <f>Table1[[#This Row],[Increasing_Grade]]=H917</f>
        <v>1</v>
      </c>
      <c r="J918" t="b">
        <v>0</v>
      </c>
      <c r="L918" s="2">
        <f>Table1[[#This Row],[Change]]/528</f>
        <v>9.145092654537907E-3</v>
      </c>
      <c r="M918">
        <v>-78.527639500000006</v>
      </c>
      <c r="N918">
        <v>35.684374650000002</v>
      </c>
    </row>
    <row r="919" spans="1:14" x14ac:dyDescent="0.2">
      <c r="A919">
        <v>158</v>
      </c>
      <c r="B919">
        <v>1</v>
      </c>
      <c r="C919">
        <v>182347.31271673081</v>
      </c>
      <c r="D919">
        <v>918</v>
      </c>
      <c r="E919">
        <v>353.6534423828125</v>
      </c>
      <c r="F919">
        <f t="shared" si="15"/>
        <v>355.16281563895092</v>
      </c>
      <c r="G919">
        <f>Table1[[#This Row],[Smoothing]]-F918</f>
        <v>3.7053658621651948</v>
      </c>
      <c r="H919" t="b">
        <f>IF(Table1[[#This Row],[Change]]&lt;0,TRUE,FALSE)</f>
        <v>0</v>
      </c>
      <c r="I919" t="b">
        <f>Table1[[#This Row],[Increasing_Grade]]=H918</f>
        <v>1</v>
      </c>
      <c r="J919" t="b">
        <v>0</v>
      </c>
      <c r="L919" s="2">
        <f>Table1[[#This Row],[Change]]/528</f>
        <v>7.0177383753128693E-3</v>
      </c>
      <c r="M919">
        <v>-78.526419989999994</v>
      </c>
      <c r="N919">
        <v>35.683315450000002</v>
      </c>
    </row>
    <row r="920" spans="1:14" x14ac:dyDescent="0.2">
      <c r="A920">
        <v>159</v>
      </c>
      <c r="B920">
        <v>1</v>
      </c>
      <c r="C920">
        <v>182546.16474804719</v>
      </c>
      <c r="D920">
        <v>919</v>
      </c>
      <c r="E920">
        <v>361.56143188476562</v>
      </c>
      <c r="F920">
        <f t="shared" si="15"/>
        <v>357.68779209681918</v>
      </c>
      <c r="G920">
        <f>Table1[[#This Row],[Smoothing]]-F919</f>
        <v>2.524976457868263</v>
      </c>
      <c r="H920" t="b">
        <f>IF(Table1[[#This Row],[Change]]&lt;0,TRUE,FALSE)</f>
        <v>0</v>
      </c>
      <c r="I920" t="b">
        <f>Table1[[#This Row],[Increasing_Grade]]=H919</f>
        <v>1</v>
      </c>
      <c r="J920" t="b">
        <v>0</v>
      </c>
      <c r="L920" s="2">
        <f>Table1[[#This Row],[Change]]/528</f>
        <v>4.7821523823262553E-3</v>
      </c>
      <c r="M920">
        <v>-78.525143119999996</v>
      </c>
      <c r="N920">
        <v>35.682301019999997</v>
      </c>
    </row>
    <row r="921" spans="1:14" x14ac:dyDescent="0.2">
      <c r="A921">
        <v>160</v>
      </c>
      <c r="B921">
        <v>1</v>
      </c>
      <c r="C921">
        <v>182745.0167793619</v>
      </c>
      <c r="D921">
        <v>920</v>
      </c>
      <c r="E921">
        <v>366.01458740234381</v>
      </c>
      <c r="F921">
        <f t="shared" si="15"/>
        <v>359.30777413504467</v>
      </c>
      <c r="G921">
        <f>Table1[[#This Row],[Smoothing]]-F920</f>
        <v>1.619982038225487</v>
      </c>
      <c r="H921" t="b">
        <f>IF(Table1[[#This Row],[Change]]&lt;0,TRUE,FALSE)</f>
        <v>0</v>
      </c>
      <c r="I921" t="b">
        <f>Table1[[#This Row],[Increasing_Grade]]=H920</f>
        <v>1</v>
      </c>
      <c r="J921" t="b">
        <v>0</v>
      </c>
      <c r="L921" s="2">
        <f>Table1[[#This Row],[Change]]/528</f>
        <v>3.0681477996694832E-3</v>
      </c>
      <c r="M921">
        <v>-78.523881029999998</v>
      </c>
      <c r="N921">
        <v>35.681274520000002</v>
      </c>
    </row>
    <row r="922" spans="1:14" x14ac:dyDescent="0.2">
      <c r="A922">
        <v>161</v>
      </c>
      <c r="B922">
        <v>1</v>
      </c>
      <c r="C922">
        <v>182943.86881067799</v>
      </c>
      <c r="D922">
        <v>921</v>
      </c>
      <c r="E922">
        <v>363.22958374023438</v>
      </c>
      <c r="F922">
        <f t="shared" si="15"/>
        <v>360.43523297991072</v>
      </c>
      <c r="G922">
        <f>Table1[[#This Row],[Smoothing]]-F921</f>
        <v>1.1274588448660552</v>
      </c>
      <c r="H922" t="b">
        <f>IF(Table1[[#This Row],[Change]]&lt;0,TRUE,FALSE)</f>
        <v>0</v>
      </c>
      <c r="I922" t="b">
        <f>Table1[[#This Row],[Increasing_Grade]]=H921</f>
        <v>1</v>
      </c>
      <c r="J922" t="b">
        <v>0</v>
      </c>
      <c r="L922" s="2">
        <f>Table1[[#This Row],[Change]]/528</f>
        <v>2.1353387213372257E-3</v>
      </c>
      <c r="M922">
        <v>-78.522539589999994</v>
      </c>
      <c r="N922">
        <v>35.680318659999998</v>
      </c>
    </row>
    <row r="923" spans="1:14" x14ac:dyDescent="0.2">
      <c r="A923">
        <v>162</v>
      </c>
      <c r="B923">
        <v>1</v>
      </c>
      <c r="C923">
        <v>183142.72084199489</v>
      </c>
      <c r="D923">
        <v>922</v>
      </c>
      <c r="E923">
        <v>359.6883544921875</v>
      </c>
      <c r="F923">
        <f t="shared" si="15"/>
        <v>361.4139404296875</v>
      </c>
      <c r="G923">
        <f>Table1[[#This Row],[Smoothing]]-F922</f>
        <v>0.97870744977677759</v>
      </c>
      <c r="H923" t="b">
        <f>IF(Table1[[#This Row],[Change]]&lt;0,TRUE,FALSE)</f>
        <v>0</v>
      </c>
      <c r="I923" t="b">
        <f>Table1[[#This Row],[Increasing_Grade]]=H922</f>
        <v>1</v>
      </c>
      <c r="J923" t="b">
        <v>0</v>
      </c>
      <c r="L923" s="2">
        <f>Table1[[#This Row],[Change]]/528</f>
        <v>1.8536125942742001E-3</v>
      </c>
      <c r="M923">
        <v>-78.520995740000004</v>
      </c>
      <c r="N923">
        <v>35.679594860000002</v>
      </c>
    </row>
    <row r="924" spans="1:14" x14ac:dyDescent="0.2">
      <c r="A924">
        <v>163</v>
      </c>
      <c r="B924">
        <v>1</v>
      </c>
      <c r="C924">
        <v>183341.5728733112</v>
      </c>
      <c r="D924">
        <v>923</v>
      </c>
      <c r="E924">
        <v>359.16229248046881</v>
      </c>
      <c r="F924">
        <f t="shared" si="15"/>
        <v>361.9154052734375</v>
      </c>
      <c r="G924">
        <f>Table1[[#This Row],[Smoothing]]-F923</f>
        <v>0.50146484375</v>
      </c>
      <c r="H924" t="b">
        <f>IF(Table1[[#This Row],[Change]]&lt;0,TRUE,FALSE)</f>
        <v>0</v>
      </c>
      <c r="I924" t="b">
        <f>Table1[[#This Row],[Increasing_Grade]]=H923</f>
        <v>1</v>
      </c>
      <c r="J924" t="b">
        <v>0</v>
      </c>
      <c r="L924" s="2">
        <f>Table1[[#This Row],[Change]]/528</f>
        <v>9.4974402225378788E-4</v>
      </c>
      <c r="M924">
        <v>-78.519376399999999</v>
      </c>
      <c r="N924">
        <v>35.678982429999998</v>
      </c>
    </row>
    <row r="925" spans="1:14" x14ac:dyDescent="0.2">
      <c r="A925">
        <v>164</v>
      </c>
      <c r="B925">
        <v>1</v>
      </c>
      <c r="C925">
        <v>183540.42490462691</v>
      </c>
      <c r="D925">
        <v>924</v>
      </c>
      <c r="E925">
        <v>359.7369384765625</v>
      </c>
      <c r="F925">
        <f t="shared" si="15"/>
        <v>361.97264753069197</v>
      </c>
      <c r="G925">
        <f>Table1[[#This Row],[Smoothing]]-F924</f>
        <v>5.7242257254472406E-2</v>
      </c>
      <c r="H925" t="b">
        <f>IF(Table1[[#This Row],[Change]]&lt;0,TRUE,FALSE)</f>
        <v>0</v>
      </c>
      <c r="I925" t="b">
        <f>Table1[[#This Row],[Increasing_Grade]]=H924</f>
        <v>1</v>
      </c>
      <c r="J925" t="b">
        <v>0</v>
      </c>
      <c r="L925" s="2">
        <f>Table1[[#This Row],[Change]]/528</f>
        <v>1.0841336601225835E-4</v>
      </c>
      <c r="M925">
        <v>-78.517758270000002</v>
      </c>
      <c r="N925">
        <v>35.678368020000001</v>
      </c>
    </row>
    <row r="926" spans="1:14" x14ac:dyDescent="0.2">
      <c r="A926">
        <v>165</v>
      </c>
      <c r="B926">
        <v>1</v>
      </c>
      <c r="C926">
        <v>183739.27693594189</v>
      </c>
      <c r="D926">
        <v>925</v>
      </c>
      <c r="E926">
        <v>360.50439453125</v>
      </c>
      <c r="F926">
        <f t="shared" si="15"/>
        <v>361.98411778041293</v>
      </c>
      <c r="G926">
        <f>Table1[[#This Row],[Smoothing]]-F925</f>
        <v>1.1470249720957781E-2</v>
      </c>
      <c r="H926" t="b">
        <f>IF(Table1[[#This Row],[Change]]&lt;0,TRUE,FALSE)</f>
        <v>0</v>
      </c>
      <c r="I926" t="b">
        <f>Table1[[#This Row],[Increasing_Grade]]=H925</f>
        <v>1</v>
      </c>
      <c r="J926" t="b">
        <v>0</v>
      </c>
      <c r="L926" s="2">
        <f>Table1[[#This Row],[Change]]/528</f>
        <v>2.1723957804844282E-5</v>
      </c>
      <c r="M926">
        <v>-78.516139159999994</v>
      </c>
      <c r="N926">
        <v>35.677755050000002</v>
      </c>
    </row>
    <row r="927" spans="1:14" x14ac:dyDescent="0.2">
      <c r="A927">
        <v>166</v>
      </c>
      <c r="B927">
        <v>1</v>
      </c>
      <c r="C927">
        <v>183938.1289672589</v>
      </c>
      <c r="D927">
        <v>926</v>
      </c>
      <c r="E927">
        <v>365.07168579101562</v>
      </c>
      <c r="F927">
        <f t="shared" si="15"/>
        <v>361.98047310965404</v>
      </c>
      <c r="G927">
        <f>Table1[[#This Row],[Smoothing]]-F926</f>
        <v>-3.644670758887969E-3</v>
      </c>
      <c r="H927" t="b">
        <f>IF(Table1[[#This Row],[Change]]&lt;0,TRUE,FALSE)</f>
        <v>1</v>
      </c>
      <c r="I927" t="b">
        <f>Table1[[#This Row],[Increasing_Grade]]=H926</f>
        <v>0</v>
      </c>
      <c r="J927">
        <v>361.98047310965404</v>
      </c>
      <c r="L927" s="2">
        <f>Table1[[#This Row],[Change]]/528</f>
        <v>-6.9027855281969108E-6</v>
      </c>
      <c r="M927">
        <v>-78.514520059999995</v>
      </c>
      <c r="N927">
        <v>35.677142070000002</v>
      </c>
    </row>
    <row r="928" spans="1:14" x14ac:dyDescent="0.2">
      <c r="A928">
        <v>167</v>
      </c>
      <c r="B928">
        <v>1</v>
      </c>
      <c r="C928">
        <v>184136.98099857429</v>
      </c>
      <c r="D928">
        <v>927</v>
      </c>
      <c r="E928">
        <v>366.415283203125</v>
      </c>
      <c r="F928">
        <f t="shared" si="15"/>
        <v>361.91429792131697</v>
      </c>
      <c r="G928">
        <f>Table1[[#This Row],[Smoothing]]-F927</f>
        <v>-6.6175188337069812E-2</v>
      </c>
      <c r="H928" t="b">
        <f>IF(Table1[[#This Row],[Change]]&lt;0,TRUE,FALSE)</f>
        <v>1</v>
      </c>
      <c r="I928" t="b">
        <f>Table1[[#This Row],[Increasing_Grade]]=H927</f>
        <v>1</v>
      </c>
      <c r="J928" t="b">
        <v>0</v>
      </c>
      <c r="L928" s="2">
        <f>Table1[[#This Row],[Change]]/528</f>
        <v>-1.2533179609293526E-4</v>
      </c>
      <c r="M928">
        <v>-78.512900939999994</v>
      </c>
      <c r="N928">
        <v>35.676529109999997</v>
      </c>
    </row>
    <row r="929" spans="1:14" x14ac:dyDescent="0.2">
      <c r="A929">
        <v>168</v>
      </c>
      <c r="B929">
        <v>1</v>
      </c>
      <c r="C929">
        <v>184335.83302988941</v>
      </c>
      <c r="D929">
        <v>928</v>
      </c>
      <c r="E929">
        <v>363.30987548828119</v>
      </c>
      <c r="F929">
        <f t="shared" si="15"/>
        <v>361.88170514787947</v>
      </c>
      <c r="G929">
        <f>Table1[[#This Row],[Smoothing]]-F928</f>
        <v>-3.25927734375E-2</v>
      </c>
      <c r="H929" t="b">
        <f>IF(Table1[[#This Row],[Change]]&lt;0,TRUE,FALSE)</f>
        <v>1</v>
      </c>
      <c r="I929" t="b">
        <f>Table1[[#This Row],[Increasing_Grade]]=H928</f>
        <v>1</v>
      </c>
      <c r="J929" t="b">
        <v>0</v>
      </c>
      <c r="L929" s="2">
        <f>Table1[[#This Row],[Change]]/528</f>
        <v>-6.1728737571022733E-5</v>
      </c>
      <c r="M929">
        <v>-78.511281830000001</v>
      </c>
      <c r="N929">
        <v>35.675916129999997</v>
      </c>
    </row>
    <row r="930" spans="1:14" x14ac:dyDescent="0.2">
      <c r="A930">
        <v>169</v>
      </c>
      <c r="B930">
        <v>1</v>
      </c>
      <c r="C930">
        <v>184534.68506120579</v>
      </c>
      <c r="D930">
        <v>929</v>
      </c>
      <c r="E930">
        <v>359.662841796875</v>
      </c>
      <c r="F930">
        <f t="shared" si="15"/>
        <v>361.91990443638394</v>
      </c>
      <c r="G930">
        <f>Table1[[#This Row],[Smoothing]]-F929</f>
        <v>3.8199288504472406E-2</v>
      </c>
      <c r="H930" t="b">
        <f>IF(Table1[[#This Row],[Change]]&lt;0,TRUE,FALSE)</f>
        <v>0</v>
      </c>
      <c r="I930" t="b">
        <f>Table1[[#This Row],[Increasing_Grade]]=H929</f>
        <v>0</v>
      </c>
      <c r="J930">
        <v>361.91990443638394</v>
      </c>
      <c r="L930" s="2">
        <f>Table1[[#This Row],[Change]]/528</f>
        <v>7.2347137319076524E-5</v>
      </c>
      <c r="M930">
        <v>-78.509662759999998</v>
      </c>
      <c r="N930">
        <v>35.675303079999999</v>
      </c>
    </row>
    <row r="931" spans="1:14" x14ac:dyDescent="0.2">
      <c r="A931">
        <v>170</v>
      </c>
      <c r="B931">
        <v>1</v>
      </c>
      <c r="C931">
        <v>184733.5370925215</v>
      </c>
      <c r="D931">
        <v>930</v>
      </c>
      <c r="E931">
        <v>358.69906616210938</v>
      </c>
      <c r="F931">
        <f t="shared" si="15"/>
        <v>361.15117100306918</v>
      </c>
      <c r="G931">
        <f>Table1[[#This Row],[Smoothing]]-F930</f>
        <v>-0.76873343331476462</v>
      </c>
      <c r="H931" t="b">
        <f>IF(Table1[[#This Row],[Change]]&lt;0,TRUE,FALSE)</f>
        <v>1</v>
      </c>
      <c r="I931" t="b">
        <f>Table1[[#This Row],[Increasing_Grade]]=H930</f>
        <v>0</v>
      </c>
      <c r="J931">
        <v>361.15117100306918</v>
      </c>
      <c r="L931" s="2">
        <f>Table1[[#This Row],[Change]]/528</f>
        <v>-1.4559345327931148E-3</v>
      </c>
      <c r="M931">
        <v>-78.508045390000007</v>
      </c>
      <c r="N931">
        <v>35.674687069999997</v>
      </c>
    </row>
    <row r="932" spans="1:14" x14ac:dyDescent="0.2">
      <c r="A932">
        <v>171</v>
      </c>
      <c r="B932">
        <v>1</v>
      </c>
      <c r="C932">
        <v>184932.38912383831</v>
      </c>
      <c r="D932">
        <v>931</v>
      </c>
      <c r="E932">
        <v>359.5087890625</v>
      </c>
      <c r="F932">
        <f t="shared" si="15"/>
        <v>359.78744942801342</v>
      </c>
      <c r="G932">
        <f>Table1[[#This Row],[Smoothing]]-F931</f>
        <v>-1.363721575055763</v>
      </c>
      <c r="H932" t="b">
        <f>IF(Table1[[#This Row],[Change]]&lt;0,TRUE,FALSE)</f>
        <v>1</v>
      </c>
      <c r="I932" t="b">
        <f>Table1[[#This Row],[Increasing_Grade]]=H931</f>
        <v>1</v>
      </c>
      <c r="J932" t="b">
        <v>0</v>
      </c>
      <c r="L932" s="2">
        <f>Table1[[#This Row],[Change]]/528</f>
        <v>-2.5828060133631873E-3</v>
      </c>
      <c r="M932">
        <v>-78.506427049999999</v>
      </c>
      <c r="N932">
        <v>35.674072760000001</v>
      </c>
    </row>
    <row r="933" spans="1:14" x14ac:dyDescent="0.2">
      <c r="A933">
        <v>172</v>
      </c>
      <c r="B933">
        <v>1</v>
      </c>
      <c r="C933">
        <v>185131.24115515401</v>
      </c>
      <c r="D933">
        <v>932</v>
      </c>
      <c r="E933">
        <v>360.77178955078119</v>
      </c>
      <c r="F933">
        <f t="shared" si="15"/>
        <v>358.53889683314731</v>
      </c>
      <c r="G933">
        <f>Table1[[#This Row],[Smoothing]]-F932</f>
        <v>-1.248552594866112</v>
      </c>
      <c r="H933" t="b">
        <f>IF(Table1[[#This Row],[Change]]&lt;0,TRUE,FALSE)</f>
        <v>1</v>
      </c>
      <c r="I933" t="b">
        <f>Table1[[#This Row],[Increasing_Grade]]=H932</f>
        <v>1</v>
      </c>
      <c r="J933" t="b">
        <v>0</v>
      </c>
      <c r="L933" s="2">
        <f>Table1[[#This Row],[Change]]/528</f>
        <v>-2.3646829448221818E-3</v>
      </c>
      <c r="M933">
        <v>-78.504802150000003</v>
      </c>
      <c r="N933">
        <v>35.673469959999998</v>
      </c>
    </row>
    <row r="934" spans="1:14" x14ac:dyDescent="0.2">
      <c r="A934">
        <v>173</v>
      </c>
      <c r="B934">
        <v>1</v>
      </c>
      <c r="C934">
        <v>185330.09318646981</v>
      </c>
      <c r="D934">
        <v>933</v>
      </c>
      <c r="E934">
        <v>359.6905517578125</v>
      </c>
      <c r="F934">
        <f t="shared" si="15"/>
        <v>357.22655814034596</v>
      </c>
      <c r="G934">
        <f>Table1[[#This Row],[Smoothing]]-F933</f>
        <v>-1.3123386928013474</v>
      </c>
      <c r="H934" t="b">
        <f>IF(Table1[[#This Row],[Change]]&lt;0,TRUE,FALSE)</f>
        <v>1</v>
      </c>
      <c r="I934" t="b">
        <f>Table1[[#This Row],[Increasing_Grade]]=H933</f>
        <v>1</v>
      </c>
      <c r="J934" t="b">
        <v>0</v>
      </c>
      <c r="L934" s="2">
        <f>Table1[[#This Row],[Change]]/528</f>
        <v>-2.4854899484874002E-3</v>
      </c>
      <c r="M934">
        <v>-78.503181089999998</v>
      </c>
      <c r="N934">
        <v>35.672860399999998</v>
      </c>
    </row>
    <row r="935" spans="1:14" x14ac:dyDescent="0.2">
      <c r="A935">
        <v>174</v>
      </c>
      <c r="B935">
        <v>1</v>
      </c>
      <c r="C935">
        <v>185528.94521778659</v>
      </c>
      <c r="D935">
        <v>934</v>
      </c>
      <c r="E935">
        <v>356.86923217773438</v>
      </c>
      <c r="F935">
        <f t="shared" si="15"/>
        <v>355.39128766741072</v>
      </c>
      <c r="G935">
        <f>Table1[[#This Row],[Smoothing]]-F934</f>
        <v>-1.8352704729352354</v>
      </c>
      <c r="H935" t="b">
        <f>IF(Table1[[#This Row],[Change]]&lt;0,TRUE,FALSE)</f>
        <v>1</v>
      </c>
      <c r="I935" t="b">
        <f>Table1[[#This Row],[Increasing_Grade]]=H934</f>
        <v>1</v>
      </c>
      <c r="J935" t="b">
        <v>0</v>
      </c>
      <c r="L935" s="2">
        <f>Table1[[#This Row],[Change]]/528</f>
        <v>-3.4758910472258244E-3</v>
      </c>
      <c r="M935">
        <v>-78.50152258</v>
      </c>
      <c r="N935">
        <v>35.672325690000001</v>
      </c>
    </row>
    <row r="936" spans="1:14" x14ac:dyDescent="0.2">
      <c r="A936">
        <v>175</v>
      </c>
      <c r="B936">
        <v>1</v>
      </c>
      <c r="C936">
        <v>185727.7972491018</v>
      </c>
      <c r="D936">
        <v>935</v>
      </c>
      <c r="E936">
        <v>354.57000732421881</v>
      </c>
      <c r="F936">
        <f t="shared" si="15"/>
        <v>352.79833548409596</v>
      </c>
      <c r="G936">
        <f>Table1[[#This Row],[Smoothing]]-F935</f>
        <v>-2.5929521833147646</v>
      </c>
      <c r="H936" t="b">
        <f>IF(Table1[[#This Row],[Change]]&lt;0,TRUE,FALSE)</f>
        <v>1</v>
      </c>
      <c r="I936" t="b">
        <f>Table1[[#This Row],[Increasing_Grade]]=H935</f>
        <v>1</v>
      </c>
      <c r="J936" t="b">
        <v>0</v>
      </c>
      <c r="L936" s="2">
        <f>Table1[[#This Row],[Change]]/528</f>
        <v>-4.910894286580994E-3</v>
      </c>
      <c r="M936">
        <v>-78.499801090000005</v>
      </c>
      <c r="N936">
        <v>35.671941820000001</v>
      </c>
    </row>
    <row r="937" spans="1:14" x14ac:dyDescent="0.2">
      <c r="A937">
        <v>176</v>
      </c>
      <c r="B937">
        <v>1</v>
      </c>
      <c r="C937">
        <v>185926.64928041809</v>
      </c>
      <c r="D937">
        <v>936</v>
      </c>
      <c r="E937">
        <v>350.47647094726562</v>
      </c>
      <c r="F937">
        <f t="shared" si="15"/>
        <v>349.37576293945312</v>
      </c>
      <c r="G937">
        <f>Table1[[#This Row],[Smoothing]]-F936</f>
        <v>-3.4225725446428328</v>
      </c>
      <c r="H937" t="b">
        <f>IF(Table1[[#This Row],[Change]]&lt;0,TRUE,FALSE)</f>
        <v>1</v>
      </c>
      <c r="I937" t="b">
        <f>Table1[[#This Row],[Increasing_Grade]]=H936</f>
        <v>1</v>
      </c>
      <c r="J937" t="b">
        <v>0</v>
      </c>
      <c r="L937" s="2">
        <f>Table1[[#This Row],[Change]]/528</f>
        <v>-6.4821449709144561E-3</v>
      </c>
      <c r="M937">
        <v>-78.498040810000006</v>
      </c>
      <c r="N937">
        <v>35.671697979999998</v>
      </c>
    </row>
    <row r="938" spans="1:14" x14ac:dyDescent="0.2">
      <c r="A938">
        <v>177</v>
      </c>
      <c r="B938">
        <v>1</v>
      </c>
      <c r="C938">
        <v>186125.50131173379</v>
      </c>
      <c r="D938">
        <v>937</v>
      </c>
      <c r="E938">
        <v>345.8521728515625</v>
      </c>
      <c r="F938">
        <f t="shared" si="15"/>
        <v>345.30739920479908</v>
      </c>
      <c r="G938">
        <f>Table1[[#This Row],[Smoothing]]-F937</f>
        <v>-4.0683637346540422</v>
      </c>
      <c r="H938" t="b">
        <f>IF(Table1[[#This Row],[Change]]&lt;0,TRUE,FALSE)</f>
        <v>1</v>
      </c>
      <c r="I938" t="b">
        <f>Table1[[#This Row],[Increasing_Grade]]=H937</f>
        <v>1</v>
      </c>
      <c r="J938" t="b">
        <v>0</v>
      </c>
      <c r="L938" s="2">
        <f>Table1[[#This Row],[Change]]/528</f>
        <v>-7.7052343459356864E-3</v>
      </c>
      <c r="M938">
        <v>-78.496276660000007</v>
      </c>
      <c r="N938">
        <v>35.67147009</v>
      </c>
    </row>
    <row r="939" spans="1:14" x14ac:dyDescent="0.2">
      <c r="A939">
        <v>178</v>
      </c>
      <c r="B939">
        <v>1</v>
      </c>
      <c r="C939">
        <v>186324.35334305069</v>
      </c>
      <c r="D939">
        <v>938</v>
      </c>
      <c r="E939">
        <v>341.35812377929688</v>
      </c>
      <c r="F939">
        <f t="shared" si="15"/>
        <v>340.75592476981029</v>
      </c>
      <c r="G939">
        <f>Table1[[#This Row],[Smoothing]]-F938</f>
        <v>-4.5514744349887906</v>
      </c>
      <c r="H939" t="b">
        <f>IF(Table1[[#This Row],[Change]]&lt;0,TRUE,FALSE)</f>
        <v>1</v>
      </c>
      <c r="I939" t="b">
        <f>Table1[[#This Row],[Increasing_Grade]]=H938</f>
        <v>1</v>
      </c>
      <c r="J939" t="b">
        <v>0</v>
      </c>
      <c r="L939" s="2">
        <f>Table1[[#This Row],[Change]]/528</f>
        <v>-8.6202167329333147E-3</v>
      </c>
      <c r="M939">
        <v>-78.494512549999996</v>
      </c>
      <c r="N939">
        <v>35.671241969999997</v>
      </c>
    </row>
    <row r="940" spans="1:14" x14ac:dyDescent="0.2">
      <c r="A940">
        <v>179</v>
      </c>
      <c r="B940">
        <v>1</v>
      </c>
      <c r="C940">
        <v>186523.20537436611</v>
      </c>
      <c r="D940">
        <v>939</v>
      </c>
      <c r="E940">
        <v>336.81378173828119</v>
      </c>
      <c r="F940">
        <f t="shared" si="15"/>
        <v>336.12715366908481</v>
      </c>
      <c r="G940">
        <f>Table1[[#This Row],[Smoothing]]-F939</f>
        <v>-4.628771100725487</v>
      </c>
      <c r="H940" t="b">
        <f>IF(Table1[[#This Row],[Change]]&lt;0,TRUE,FALSE)</f>
        <v>1</v>
      </c>
      <c r="I940" t="b">
        <f>Table1[[#This Row],[Increasing_Grade]]=H939</f>
        <v>1</v>
      </c>
      <c r="J940" t="b">
        <v>0</v>
      </c>
      <c r="L940" s="2">
        <f>Table1[[#This Row],[Change]]/528</f>
        <v>-8.7666119331922098E-3</v>
      </c>
      <c r="M940">
        <v>-78.492747499999993</v>
      </c>
      <c r="N940">
        <v>35.671019010000002</v>
      </c>
    </row>
    <row r="941" spans="1:14" x14ac:dyDescent="0.2">
      <c r="A941">
        <v>180</v>
      </c>
      <c r="B941">
        <v>1</v>
      </c>
      <c r="C941">
        <v>186722.05740568109</v>
      </c>
      <c r="D941">
        <v>940</v>
      </c>
      <c r="E941">
        <v>331.21200561523438</v>
      </c>
      <c r="F941">
        <f t="shared" si="15"/>
        <v>332.75060599190846</v>
      </c>
      <c r="G941">
        <f>Table1[[#This Row],[Smoothing]]-F940</f>
        <v>-3.3765476771763474</v>
      </c>
      <c r="H941" t="b">
        <f>IF(Table1[[#This Row],[Change]]&lt;0,TRUE,FALSE)</f>
        <v>1</v>
      </c>
      <c r="I941" t="b">
        <f>Table1[[#This Row],[Increasing_Grade]]=H940</f>
        <v>1</v>
      </c>
      <c r="J941" t="b">
        <v>0</v>
      </c>
      <c r="L941" s="2">
        <f>Table1[[#This Row],[Change]]/528</f>
        <v>-6.3949766613188401E-3</v>
      </c>
      <c r="M941">
        <v>-78.490974769999994</v>
      </c>
      <c r="N941">
        <v>35.67086346</v>
      </c>
    </row>
    <row r="942" spans="1:14" x14ac:dyDescent="0.2">
      <c r="A942">
        <v>181</v>
      </c>
      <c r="B942">
        <v>1</v>
      </c>
      <c r="C942">
        <v>186920.9094369972</v>
      </c>
      <c r="D942">
        <v>941</v>
      </c>
      <c r="E942">
        <v>325.0089111328125</v>
      </c>
      <c r="F942">
        <f t="shared" si="15"/>
        <v>330.82771083286832</v>
      </c>
      <c r="G942">
        <f>Table1[[#This Row],[Smoothing]]-F941</f>
        <v>-1.922895159040138</v>
      </c>
      <c r="H942" t="b">
        <f>IF(Table1[[#This Row],[Change]]&lt;0,TRUE,FALSE)</f>
        <v>1</v>
      </c>
      <c r="I942" t="b">
        <f>Table1[[#This Row],[Increasing_Grade]]=H941</f>
        <v>1</v>
      </c>
      <c r="J942" t="b">
        <v>0</v>
      </c>
      <c r="L942" s="2">
        <f>Table1[[#This Row],[Change]]/528</f>
        <v>-3.6418468921214733E-3</v>
      </c>
      <c r="M942">
        <v>-78.489209759999994</v>
      </c>
      <c r="N942">
        <v>35.670640239999997</v>
      </c>
    </row>
    <row r="943" spans="1:14" x14ac:dyDescent="0.2">
      <c r="A943">
        <v>182</v>
      </c>
      <c r="B943">
        <v>1</v>
      </c>
      <c r="C943">
        <v>187119.7614683127</v>
      </c>
      <c r="D943">
        <v>942</v>
      </c>
      <c r="E943">
        <v>322.16860961914062</v>
      </c>
      <c r="F943">
        <f t="shared" si="15"/>
        <v>329.61170305524553</v>
      </c>
      <c r="G943">
        <f>Table1[[#This Row],[Smoothing]]-F942</f>
        <v>-1.2160077776227922</v>
      </c>
      <c r="H943" t="b">
        <f>IF(Table1[[#This Row],[Change]]&lt;0,TRUE,FALSE)</f>
        <v>1</v>
      </c>
      <c r="I943" t="b">
        <f>Table1[[#This Row],[Increasing_Grade]]=H942</f>
        <v>1</v>
      </c>
      <c r="J943" t="b">
        <v>0</v>
      </c>
      <c r="L943" s="2">
        <f>Table1[[#This Row],[Change]]/528</f>
        <v>-2.3030450333765004E-3</v>
      </c>
      <c r="M943">
        <v>-78.487445489999999</v>
      </c>
      <c r="N943">
        <v>35.670412919999997</v>
      </c>
    </row>
    <row r="944" spans="1:14" x14ac:dyDescent="0.2">
      <c r="A944">
        <v>183</v>
      </c>
      <c r="B944">
        <v>1</v>
      </c>
      <c r="C944">
        <v>187318.61349963001</v>
      </c>
      <c r="D944">
        <v>943</v>
      </c>
      <c r="E944">
        <v>326.84063720703119</v>
      </c>
      <c r="F944">
        <f t="shared" si="15"/>
        <v>329.88043648856029</v>
      </c>
      <c r="G944">
        <f>Table1[[#This Row],[Smoothing]]-F943</f>
        <v>0.26873343331476462</v>
      </c>
      <c r="H944" t="b">
        <f>IF(Table1[[#This Row],[Change]]&lt;0,TRUE,FALSE)</f>
        <v>0</v>
      </c>
      <c r="I944" t="b">
        <f>Table1[[#This Row],[Increasing_Grade]]=H943</f>
        <v>0</v>
      </c>
      <c r="J944">
        <v>329.88043648856029</v>
      </c>
      <c r="L944" s="2">
        <f>Table1[[#This Row],[Change]]/528</f>
        <v>5.0896483582341784E-4</v>
      </c>
      <c r="M944">
        <v>-78.485681229999997</v>
      </c>
      <c r="N944">
        <v>35.670185590000003</v>
      </c>
    </row>
    <row r="945" spans="1:14" x14ac:dyDescent="0.2">
      <c r="A945">
        <v>184</v>
      </c>
      <c r="B945">
        <v>1</v>
      </c>
      <c r="C945">
        <v>187517.46553094569</v>
      </c>
      <c r="D945">
        <v>944</v>
      </c>
      <c r="E945">
        <v>332.39190673828119</v>
      </c>
      <c r="F945">
        <f t="shared" si="15"/>
        <v>331.59344046456471</v>
      </c>
      <c r="G945">
        <f>Table1[[#This Row],[Smoothing]]-F944</f>
        <v>1.7130039760044156</v>
      </c>
      <c r="H945" t="b">
        <f>IF(Table1[[#This Row],[Change]]&lt;0,TRUE,FALSE)</f>
        <v>0</v>
      </c>
      <c r="I945" t="b">
        <f>Table1[[#This Row],[Increasing_Grade]]=H944</f>
        <v>1</v>
      </c>
      <c r="J945" t="b">
        <v>0</v>
      </c>
      <c r="L945" s="2">
        <f>Table1[[#This Row],[Change]]/528</f>
        <v>3.2443257121295751E-3</v>
      </c>
      <c r="M945">
        <v>-78.483919850000007</v>
      </c>
      <c r="N945">
        <v>35.669944020000003</v>
      </c>
    </row>
    <row r="946" spans="1:14" x14ac:dyDescent="0.2">
      <c r="A946">
        <v>185</v>
      </c>
      <c r="B946">
        <v>1</v>
      </c>
      <c r="C946">
        <v>187716.3175622609</v>
      </c>
      <c r="D946">
        <v>945</v>
      </c>
      <c r="E946">
        <v>332.8460693359375</v>
      </c>
      <c r="F946">
        <f t="shared" si="15"/>
        <v>334.34077671595981</v>
      </c>
      <c r="G946">
        <f>Table1[[#This Row],[Smoothing]]-F945</f>
        <v>2.7473362513950974</v>
      </c>
      <c r="H946" t="b">
        <f>IF(Table1[[#This Row],[Change]]&lt;0,TRUE,FALSE)</f>
        <v>0</v>
      </c>
      <c r="I946" t="b">
        <f>Table1[[#This Row],[Increasing_Grade]]=H945</f>
        <v>1</v>
      </c>
      <c r="J946" t="b">
        <v>0</v>
      </c>
      <c r="L946" s="2">
        <f>Table1[[#This Row],[Change]]/528</f>
        <v>5.2032883549149572E-3</v>
      </c>
      <c r="M946">
        <v>-78.482159440000004</v>
      </c>
      <c r="N946">
        <v>35.669697800000002</v>
      </c>
    </row>
    <row r="947" spans="1:14" x14ac:dyDescent="0.2">
      <c r="A947">
        <v>186</v>
      </c>
      <c r="B947">
        <v>1</v>
      </c>
      <c r="C947">
        <v>187915.1695935766</v>
      </c>
      <c r="D947">
        <v>946</v>
      </c>
      <c r="E947">
        <v>338.69491577148438</v>
      </c>
      <c r="F947">
        <f t="shared" si="15"/>
        <v>337.13330950055803</v>
      </c>
      <c r="G947">
        <f>Table1[[#This Row],[Smoothing]]-F946</f>
        <v>2.7925327845982224</v>
      </c>
      <c r="H947" t="b">
        <f>IF(Table1[[#This Row],[Change]]&lt;0,TRUE,FALSE)</f>
        <v>0</v>
      </c>
      <c r="I947" t="b">
        <f>Table1[[#This Row],[Increasing_Grade]]=H946</f>
        <v>1</v>
      </c>
      <c r="J947" t="b">
        <v>0</v>
      </c>
      <c r="L947" s="2">
        <f>Table1[[#This Row],[Change]]/528</f>
        <v>5.2888878496178456E-3</v>
      </c>
      <c r="M947">
        <v>-78.480400790000004</v>
      </c>
      <c r="N947">
        <v>35.669443979999997</v>
      </c>
    </row>
    <row r="948" spans="1:14" x14ac:dyDescent="0.2">
      <c r="A948">
        <v>137</v>
      </c>
      <c r="B948">
        <v>1</v>
      </c>
      <c r="C948">
        <v>188114.02162489379</v>
      </c>
      <c r="D948">
        <v>947</v>
      </c>
      <c r="E948">
        <v>343.20303344726562</v>
      </c>
      <c r="F948">
        <f t="shared" si="15"/>
        <v>338.71946498325894</v>
      </c>
      <c r="G948">
        <f>Table1[[#This Row],[Smoothing]]-F947</f>
        <v>1.5861554827009172</v>
      </c>
      <c r="H948" t="b">
        <f>IF(Table1[[#This Row],[Change]]&lt;0,TRUE,FALSE)</f>
        <v>0</v>
      </c>
      <c r="I948" t="b">
        <f>Table1[[#This Row],[Increasing_Grade]]=H947</f>
        <v>1</v>
      </c>
      <c r="J948" t="b">
        <v>0</v>
      </c>
      <c r="L948" s="2">
        <f>Table1[[#This Row],[Change]]/528</f>
        <v>3.004082353600222E-3</v>
      </c>
      <c r="M948">
        <v>-78.478716500000004</v>
      </c>
      <c r="N948">
        <v>35.668965129999997</v>
      </c>
    </row>
    <row r="949" spans="1:14" x14ac:dyDescent="0.2">
      <c r="A949">
        <v>138</v>
      </c>
      <c r="B949">
        <v>1</v>
      </c>
      <c r="C949">
        <v>188312.87365620959</v>
      </c>
      <c r="D949">
        <v>948</v>
      </c>
      <c r="E949">
        <v>344.24026489257812</v>
      </c>
      <c r="F949">
        <f t="shared" si="15"/>
        <v>338.97668021065846</v>
      </c>
      <c r="G949">
        <f>Table1[[#This Row],[Smoothing]]-F948</f>
        <v>0.25721522739951297</v>
      </c>
      <c r="H949" t="b">
        <f>IF(Table1[[#This Row],[Change]]&lt;0,TRUE,FALSE)</f>
        <v>0</v>
      </c>
      <c r="I949" t="b">
        <f>Table1[[#This Row],[Increasing_Grade]]=H948</f>
        <v>1</v>
      </c>
      <c r="J949" t="b">
        <v>0</v>
      </c>
      <c r="L949" s="2">
        <f>Table1[[#This Row],[Change]]/528</f>
        <v>4.8715005189301701E-4</v>
      </c>
      <c r="M949">
        <v>-78.477157539999993</v>
      </c>
      <c r="N949">
        <v>35.668263330000002</v>
      </c>
    </row>
    <row r="950" spans="1:14" x14ac:dyDescent="0.2">
      <c r="A950">
        <v>139</v>
      </c>
      <c r="B950">
        <v>1</v>
      </c>
      <c r="C950">
        <v>188511.72568752611</v>
      </c>
      <c r="D950">
        <v>949</v>
      </c>
      <c r="E950">
        <v>341.71633911132812</v>
      </c>
      <c r="F950">
        <f t="shared" si="15"/>
        <v>338.73654610770092</v>
      </c>
      <c r="G950">
        <f>Table1[[#This Row],[Smoothing]]-F949</f>
        <v>-0.24013410295754056</v>
      </c>
      <c r="H950" t="b">
        <f>IF(Table1[[#This Row],[Change]]&lt;0,TRUE,FALSE)</f>
        <v>1</v>
      </c>
      <c r="I950" t="b">
        <f>Table1[[#This Row],[Increasing_Grade]]=H949</f>
        <v>0</v>
      </c>
      <c r="J950">
        <v>338.73654610770092</v>
      </c>
      <c r="L950" s="2">
        <f>Table1[[#This Row],[Change]]/528</f>
        <v>-4.5479943741958442E-4</v>
      </c>
      <c r="M950">
        <v>-78.475845759999999</v>
      </c>
      <c r="N950">
        <v>35.667279479999998</v>
      </c>
    </row>
    <row r="951" spans="1:14" x14ac:dyDescent="0.2">
      <c r="A951">
        <v>140</v>
      </c>
      <c r="B951">
        <v>1</v>
      </c>
      <c r="C951">
        <v>188710.57771884039</v>
      </c>
      <c r="D951">
        <v>950</v>
      </c>
      <c r="E951">
        <v>337.9437255859375</v>
      </c>
      <c r="F951">
        <f t="shared" si="15"/>
        <v>337.53466796875</v>
      </c>
      <c r="G951">
        <f>Table1[[#This Row],[Smoothing]]-F950</f>
        <v>-1.2018781389509172</v>
      </c>
      <c r="H951" t="b">
        <f>IF(Table1[[#This Row],[Change]]&lt;0,TRUE,FALSE)</f>
        <v>1</v>
      </c>
      <c r="I951" t="b">
        <f>Table1[[#This Row],[Increasing_Grade]]=H950</f>
        <v>1</v>
      </c>
      <c r="J951" t="b">
        <v>0</v>
      </c>
      <c r="L951" s="2">
        <f>Table1[[#This Row],[Change]]/528</f>
        <v>-2.2762843540737069E-3</v>
      </c>
      <c r="M951">
        <v>-78.474566809999999</v>
      </c>
      <c r="N951">
        <v>35.666266380000003</v>
      </c>
    </row>
    <row r="952" spans="1:14" x14ac:dyDescent="0.2">
      <c r="A952">
        <v>141</v>
      </c>
      <c r="B952">
        <v>1</v>
      </c>
      <c r="C952">
        <v>188909.4297501574</v>
      </c>
      <c r="D952">
        <v>951</v>
      </c>
      <c r="E952">
        <v>334.19241333007812</v>
      </c>
      <c r="F952">
        <f t="shared" si="15"/>
        <v>335.8449489048549</v>
      </c>
      <c r="G952">
        <f>Table1[[#This Row],[Smoothing]]-F951</f>
        <v>-1.6897190638950974</v>
      </c>
      <c r="H952" t="b">
        <f>IF(Table1[[#This Row],[Change]]&lt;0,TRUE,FALSE)</f>
        <v>1</v>
      </c>
      <c r="I952" t="b">
        <f>Table1[[#This Row],[Increasing_Grade]]=H951</f>
        <v>1</v>
      </c>
      <c r="J952" t="b">
        <v>0</v>
      </c>
      <c r="L952" s="2">
        <f>Table1[[#This Row],[Change]]/528</f>
        <v>-3.2002254998013207E-3</v>
      </c>
      <c r="M952">
        <v>-78.473295699999994</v>
      </c>
      <c r="N952">
        <v>35.665246830000001</v>
      </c>
    </row>
    <row r="953" spans="1:14" x14ac:dyDescent="0.2">
      <c r="A953">
        <v>142</v>
      </c>
      <c r="B953">
        <v>1</v>
      </c>
      <c r="C953">
        <v>189108.28178147331</v>
      </c>
      <c r="D953">
        <v>952</v>
      </c>
      <c r="E953">
        <v>331.16513061523438</v>
      </c>
      <c r="F953">
        <f t="shared" si="15"/>
        <v>334.45067923409596</v>
      </c>
      <c r="G953">
        <f>Table1[[#This Row],[Smoothing]]-F952</f>
        <v>-1.3942696707589448</v>
      </c>
      <c r="H953" t="b">
        <f>IF(Table1[[#This Row],[Change]]&lt;0,TRUE,FALSE)</f>
        <v>1</v>
      </c>
      <c r="I953" t="b">
        <f>Table1[[#This Row],[Increasing_Grade]]=H952</f>
        <v>1</v>
      </c>
      <c r="J953" t="b">
        <v>0</v>
      </c>
      <c r="L953" s="2">
        <f>Table1[[#This Row],[Change]]/528</f>
        <v>-2.6406622552252743E-3</v>
      </c>
      <c r="M953">
        <v>-78.472026389999996</v>
      </c>
      <c r="N953">
        <v>35.664225819999999</v>
      </c>
    </row>
    <row r="954" spans="1:14" x14ac:dyDescent="0.2">
      <c r="A954">
        <v>143</v>
      </c>
      <c r="B954">
        <v>1</v>
      </c>
      <c r="C954">
        <v>189307.1338127894</v>
      </c>
      <c r="D954">
        <v>953</v>
      </c>
      <c r="E954">
        <v>330.28176879882812</v>
      </c>
      <c r="F954">
        <f t="shared" si="15"/>
        <v>333.43392944335938</v>
      </c>
      <c r="G954">
        <f>Table1[[#This Row],[Smoothing]]-F953</f>
        <v>-1.0167497907365828</v>
      </c>
      <c r="H954" t="b">
        <f>IF(Table1[[#This Row],[Change]]&lt;0,TRUE,FALSE)</f>
        <v>1</v>
      </c>
      <c r="I954" t="b">
        <f>Table1[[#This Row],[Increasing_Grade]]=H953</f>
        <v>1</v>
      </c>
      <c r="J954" t="b">
        <v>0</v>
      </c>
      <c r="L954" s="2">
        <f>Table1[[#This Row],[Change]]/528</f>
        <v>-1.9256624824556493E-3</v>
      </c>
      <c r="M954">
        <v>-78.470753900000005</v>
      </c>
      <c r="N954">
        <v>35.663207290000003</v>
      </c>
    </row>
    <row r="955" spans="1:14" x14ac:dyDescent="0.2">
      <c r="A955">
        <v>144</v>
      </c>
      <c r="B955">
        <v>1</v>
      </c>
      <c r="C955">
        <v>189505.98584410499</v>
      </c>
      <c r="D955">
        <v>954</v>
      </c>
      <c r="E955">
        <v>331.375</v>
      </c>
      <c r="F955">
        <f t="shared" si="15"/>
        <v>332.67098563058033</v>
      </c>
      <c r="G955">
        <f>Table1[[#This Row],[Smoothing]]-F954</f>
        <v>-0.76294381277904222</v>
      </c>
      <c r="H955" t="b">
        <f>IF(Table1[[#This Row],[Change]]&lt;0,TRUE,FALSE)</f>
        <v>1</v>
      </c>
      <c r="I955" t="b">
        <f>Table1[[#This Row],[Increasing_Grade]]=H954</f>
        <v>1</v>
      </c>
      <c r="J955" t="b">
        <v>0</v>
      </c>
      <c r="L955" s="2">
        <f>Table1[[#This Row],[Change]]/528</f>
        <v>-1.4449693423845497E-3</v>
      </c>
      <c r="M955">
        <v>-78.469483890000006</v>
      </c>
      <c r="N955">
        <v>35.662186679999998</v>
      </c>
    </row>
    <row r="956" spans="1:14" x14ac:dyDescent="0.2">
      <c r="A956">
        <v>145</v>
      </c>
      <c r="B956">
        <v>1</v>
      </c>
      <c r="C956">
        <v>189704.8378754209</v>
      </c>
      <c r="D956">
        <v>955</v>
      </c>
      <c r="E956">
        <v>334.48037719726562</v>
      </c>
      <c r="F956">
        <f t="shared" si="15"/>
        <v>332.61239624023438</v>
      </c>
      <c r="G956">
        <f>Table1[[#This Row],[Smoothing]]-F955</f>
        <v>-5.8589390345957781E-2</v>
      </c>
      <c r="H956" t="b">
        <f>IF(Table1[[#This Row],[Change]]&lt;0,TRUE,FALSE)</f>
        <v>1</v>
      </c>
      <c r="I956" t="b">
        <f>Table1[[#This Row],[Increasing_Grade]]=H955</f>
        <v>1</v>
      </c>
      <c r="J956" t="b">
        <v>0</v>
      </c>
      <c r="L956" s="2">
        <f>Table1[[#This Row],[Change]]/528</f>
        <v>-1.1096475444310185E-4</v>
      </c>
      <c r="M956">
        <v>-78.468213860000006</v>
      </c>
      <c r="N956">
        <v>35.661166080000001</v>
      </c>
    </row>
    <row r="957" spans="1:14" x14ac:dyDescent="0.2">
      <c r="A957">
        <v>146</v>
      </c>
      <c r="B957">
        <v>1</v>
      </c>
      <c r="C957">
        <v>189903.68990673681</v>
      </c>
      <c r="D957">
        <v>956</v>
      </c>
      <c r="E957">
        <v>334.59909057617188</v>
      </c>
      <c r="F957">
        <f t="shared" si="15"/>
        <v>333.53695242745533</v>
      </c>
      <c r="G957">
        <f>Table1[[#This Row],[Smoothing]]-F956</f>
        <v>0.92455618722095778</v>
      </c>
      <c r="H957" t="b">
        <f>IF(Table1[[#This Row],[Change]]&lt;0,TRUE,FALSE)</f>
        <v>0</v>
      </c>
      <c r="I957" t="b">
        <f>Table1[[#This Row],[Increasing_Grade]]=H956</f>
        <v>0</v>
      </c>
      <c r="J957">
        <v>333.53695242745533</v>
      </c>
      <c r="L957" s="2">
        <f>Table1[[#This Row],[Change]]/528</f>
        <v>1.7510533848881776E-3</v>
      </c>
      <c r="M957">
        <v>-78.466943819999997</v>
      </c>
      <c r="N957">
        <v>35.660145470000003</v>
      </c>
    </row>
    <row r="958" spans="1:14" x14ac:dyDescent="0.2">
      <c r="A958">
        <v>147</v>
      </c>
      <c r="B958">
        <v>1</v>
      </c>
      <c r="C958">
        <v>190102.54193805339</v>
      </c>
      <c r="D958">
        <v>957</v>
      </c>
      <c r="E958">
        <v>332.60311889648438</v>
      </c>
      <c r="F958">
        <f t="shared" si="15"/>
        <v>334.63482230050221</v>
      </c>
      <c r="G958">
        <f>Table1[[#This Row],[Smoothing]]-F957</f>
        <v>1.097869873046875</v>
      </c>
      <c r="H958" t="b">
        <f>IF(Table1[[#This Row],[Change]]&lt;0,TRUE,FALSE)</f>
        <v>0</v>
      </c>
      <c r="I958" t="b">
        <f>Table1[[#This Row],[Increasing_Grade]]=H957</f>
        <v>1</v>
      </c>
      <c r="J958" t="b">
        <v>0</v>
      </c>
      <c r="L958" s="2">
        <f>Table1[[#This Row],[Change]]/528</f>
        <v>2.079299001982718E-3</v>
      </c>
      <c r="M958">
        <v>-78.465673789999997</v>
      </c>
      <c r="N958">
        <v>35.659124839999997</v>
      </c>
    </row>
    <row r="959" spans="1:14" x14ac:dyDescent="0.2">
      <c r="A959">
        <v>148</v>
      </c>
      <c r="B959">
        <v>1</v>
      </c>
      <c r="C959">
        <v>190301.39396936921</v>
      </c>
      <c r="D959">
        <v>958</v>
      </c>
      <c r="E959">
        <v>333.78228759765619</v>
      </c>
      <c r="F959">
        <f t="shared" si="15"/>
        <v>335.64289202008928</v>
      </c>
      <c r="G959">
        <f>Table1[[#This Row],[Smoothing]]-F958</f>
        <v>1.0080697195870698</v>
      </c>
      <c r="H959" t="b">
        <f>IF(Table1[[#This Row],[Change]]&lt;0,TRUE,FALSE)</f>
        <v>0</v>
      </c>
      <c r="I959" t="b">
        <f>Table1[[#This Row],[Increasing_Grade]]=H958</f>
        <v>1</v>
      </c>
      <c r="J959" t="b">
        <v>0</v>
      </c>
      <c r="L959" s="2">
        <f>Table1[[#This Row],[Change]]/528</f>
        <v>1.9092229537633898E-3</v>
      </c>
      <c r="M959">
        <v>-78.464403750000002</v>
      </c>
      <c r="N959">
        <v>35.658104199999997</v>
      </c>
    </row>
    <row r="960" spans="1:14" x14ac:dyDescent="0.2">
      <c r="A960">
        <v>149</v>
      </c>
      <c r="B960">
        <v>1</v>
      </c>
      <c r="C960">
        <v>190500.24600068451</v>
      </c>
      <c r="D960">
        <v>959</v>
      </c>
      <c r="E960">
        <v>337.63702392578119</v>
      </c>
      <c r="F960">
        <f t="shared" si="15"/>
        <v>336.45228794642856</v>
      </c>
      <c r="G960">
        <f>Table1[[#This Row],[Smoothing]]-F959</f>
        <v>0.80939592633927759</v>
      </c>
      <c r="H960" t="b">
        <f>IF(Table1[[#This Row],[Change]]&lt;0,TRUE,FALSE)</f>
        <v>0</v>
      </c>
      <c r="I960" t="b">
        <f>Table1[[#This Row],[Increasing_Grade]]=H959</f>
        <v>1</v>
      </c>
      <c r="J960" t="b">
        <v>0</v>
      </c>
      <c r="L960" s="2">
        <f>Table1[[#This Row],[Change]]/528</f>
        <v>1.5329468301880258E-3</v>
      </c>
      <c r="M960">
        <v>-78.463133720000002</v>
      </c>
      <c r="N960">
        <v>35.657083550000003</v>
      </c>
    </row>
    <row r="961" spans="1:14" x14ac:dyDescent="0.2">
      <c r="A961">
        <v>150</v>
      </c>
      <c r="B961">
        <v>1</v>
      </c>
      <c r="C961">
        <v>190699.0980320001</v>
      </c>
      <c r="D961">
        <v>960</v>
      </c>
      <c r="E961">
        <v>337.96685791015619</v>
      </c>
      <c r="F961">
        <f t="shared" si="15"/>
        <v>336.56260463169644</v>
      </c>
      <c r="G961">
        <f>Table1[[#This Row],[Smoothing]]-F960</f>
        <v>0.11031668526788962</v>
      </c>
      <c r="H961" t="b">
        <f>IF(Table1[[#This Row],[Change]]&lt;0,TRUE,FALSE)</f>
        <v>0</v>
      </c>
      <c r="I961" t="b">
        <f>Table1[[#This Row],[Increasing_Grade]]=H960</f>
        <v>1</v>
      </c>
      <c r="J961" t="b">
        <v>0</v>
      </c>
      <c r="L961" s="2">
        <f>Table1[[#This Row],[Change]]/528</f>
        <v>2.0893311603766975E-4</v>
      </c>
      <c r="M961">
        <v>-78.461863679999993</v>
      </c>
      <c r="N961">
        <v>35.656062890000001</v>
      </c>
    </row>
    <row r="962" spans="1:14" x14ac:dyDescent="0.2">
      <c r="A962">
        <v>151</v>
      </c>
      <c r="B962">
        <v>1</v>
      </c>
      <c r="C962">
        <v>190897.95006331621</v>
      </c>
      <c r="D962">
        <v>961</v>
      </c>
      <c r="E962">
        <v>338.43148803710938</v>
      </c>
      <c r="F962">
        <f t="shared" si="15"/>
        <v>336.38029261997769</v>
      </c>
      <c r="G962">
        <f>Table1[[#This Row],[Smoothing]]-F961</f>
        <v>-0.18231201171875</v>
      </c>
      <c r="H962" t="b">
        <f>IF(Table1[[#This Row],[Change]]&lt;0,TRUE,FALSE)</f>
        <v>1</v>
      </c>
      <c r="I962" t="b">
        <f>Table1[[#This Row],[Increasing_Grade]]=H961</f>
        <v>0</v>
      </c>
      <c r="J962">
        <v>336.38029261997769</v>
      </c>
      <c r="L962" s="2">
        <f>Table1[[#This Row],[Change]]/528</f>
        <v>-3.4528790098248106E-4</v>
      </c>
      <c r="M962">
        <v>-78.460593610000004</v>
      </c>
      <c r="N962">
        <v>35.65504224</v>
      </c>
    </row>
    <row r="963" spans="1:14" x14ac:dyDescent="0.2">
      <c r="A963">
        <v>152</v>
      </c>
      <c r="B963">
        <v>1</v>
      </c>
      <c r="C963">
        <v>191096.80209463221</v>
      </c>
      <c r="D963">
        <v>962</v>
      </c>
      <c r="E963">
        <v>340.14614868164062</v>
      </c>
      <c r="F963">
        <f t="shared" si="15"/>
        <v>336.42114693777904</v>
      </c>
      <c r="G963">
        <f>Table1[[#This Row],[Smoothing]]-F962</f>
        <v>4.0854317801347406E-2</v>
      </c>
      <c r="H963" t="b">
        <f>IF(Table1[[#This Row],[Change]]&lt;0,TRUE,FALSE)</f>
        <v>0</v>
      </c>
      <c r="I963" t="b">
        <f>Table1[[#This Row],[Increasing_Grade]]=H962</f>
        <v>0</v>
      </c>
      <c r="J963">
        <v>336.42114693777904</v>
      </c>
      <c r="L963" s="2">
        <f>Table1[[#This Row],[Change]]/528</f>
        <v>7.7375601896491304E-5</v>
      </c>
      <c r="M963">
        <v>-78.45932354</v>
      </c>
      <c r="N963">
        <v>35.654021579999998</v>
      </c>
    </row>
    <row r="964" spans="1:14" x14ac:dyDescent="0.2">
      <c r="A964">
        <v>153</v>
      </c>
      <c r="B964">
        <v>1</v>
      </c>
      <c r="C964">
        <v>191295.65412594879</v>
      </c>
      <c r="D964">
        <v>963</v>
      </c>
      <c r="E964">
        <v>335.37130737304688</v>
      </c>
      <c r="F964">
        <f t="shared" si="15"/>
        <v>335.89950125558033</v>
      </c>
      <c r="G964">
        <f>Table1[[#This Row],[Smoothing]]-F963</f>
        <v>-0.52164568219870944</v>
      </c>
      <c r="H964" t="b">
        <f>IF(Table1[[#This Row],[Change]]&lt;0,TRUE,FALSE)</f>
        <v>1</v>
      </c>
      <c r="I964" t="b">
        <f>Table1[[#This Row],[Increasing_Grade]]=H963</f>
        <v>0</v>
      </c>
      <c r="J964">
        <v>335.89950125558033</v>
      </c>
      <c r="L964" s="2">
        <f>Table1[[#This Row],[Change]]/528</f>
        <v>-9.879653071945254E-4</v>
      </c>
      <c r="M964">
        <v>-78.458066259999995</v>
      </c>
      <c r="N964">
        <v>35.652990520000003</v>
      </c>
    </row>
    <row r="965" spans="1:14" x14ac:dyDescent="0.2">
      <c r="A965">
        <v>154</v>
      </c>
      <c r="B965">
        <v>1</v>
      </c>
      <c r="C965">
        <v>191494.5061572644</v>
      </c>
      <c r="D965">
        <v>964</v>
      </c>
      <c r="E965">
        <v>331.32693481445312</v>
      </c>
      <c r="F965">
        <f t="shared" si="15"/>
        <v>334.63371058872769</v>
      </c>
      <c r="G965">
        <f>Table1[[#This Row],[Smoothing]]-F964</f>
        <v>-1.265790666852638</v>
      </c>
      <c r="H965" t="b">
        <f>IF(Table1[[#This Row],[Change]]&lt;0,TRUE,FALSE)</f>
        <v>1</v>
      </c>
      <c r="I965" t="b">
        <f>Table1[[#This Row],[Increasing_Grade]]=H964</f>
        <v>1</v>
      </c>
      <c r="J965" t="b">
        <v>0</v>
      </c>
      <c r="L965" s="2">
        <f>Table1[[#This Row],[Change]]/528</f>
        <v>-2.3973308084330263E-3</v>
      </c>
      <c r="M965">
        <v>-78.456810809999993</v>
      </c>
      <c r="N965">
        <v>35.651957959999997</v>
      </c>
    </row>
    <row r="966" spans="1:14" x14ac:dyDescent="0.2">
      <c r="A966">
        <v>120</v>
      </c>
      <c r="B966">
        <v>1</v>
      </c>
      <c r="C966">
        <v>191693.35818858101</v>
      </c>
      <c r="D966">
        <v>965</v>
      </c>
      <c r="E966">
        <v>334.06826782226562</v>
      </c>
      <c r="F966">
        <f t="shared" ref="F966:F1029" si="16">AVERAGE(E963:E969)</f>
        <v>333.6023951939174</v>
      </c>
      <c r="G966">
        <f>Table1[[#This Row],[Smoothing]]-F965</f>
        <v>-1.0313153948102922</v>
      </c>
      <c r="H966" t="b">
        <f>IF(Table1[[#This Row],[Change]]&lt;0,TRUE,FALSE)</f>
        <v>1</v>
      </c>
      <c r="I966" t="b">
        <f>Table1[[#This Row],[Increasing_Grade]]=H965</f>
        <v>1</v>
      </c>
      <c r="J966" t="b">
        <v>0</v>
      </c>
      <c r="L966" s="2">
        <f>Table1[[#This Row],[Change]]/528</f>
        <v>-1.9532488538073715E-3</v>
      </c>
      <c r="M966">
        <v>-78.455532779999999</v>
      </c>
      <c r="N966">
        <v>35.65094397</v>
      </c>
    </row>
    <row r="967" spans="1:14" x14ac:dyDescent="0.2">
      <c r="A967">
        <v>121</v>
      </c>
      <c r="B967">
        <v>1</v>
      </c>
      <c r="C967">
        <v>191892.21021989619</v>
      </c>
      <c r="D967">
        <v>966</v>
      </c>
      <c r="E967">
        <v>333.98550415039062</v>
      </c>
      <c r="F967">
        <f t="shared" si="16"/>
        <v>332.52013724190846</v>
      </c>
      <c r="G967">
        <f>Table1[[#This Row],[Smoothing]]-F966</f>
        <v>-1.0822579520089448</v>
      </c>
      <c r="H967" t="b">
        <f>IF(Table1[[#This Row],[Change]]&lt;0,TRUE,FALSE)</f>
        <v>1</v>
      </c>
      <c r="I967" t="b">
        <f>Table1[[#This Row],[Increasing_Grade]]=H966</f>
        <v>1</v>
      </c>
      <c r="J967" t="b">
        <v>0</v>
      </c>
      <c r="L967" s="2">
        <f>Table1[[#This Row],[Change]]/528</f>
        <v>-2.0497309697139108E-3</v>
      </c>
      <c r="M967">
        <v>-78.454287620000002</v>
      </c>
      <c r="N967">
        <v>35.649903379999998</v>
      </c>
    </row>
    <row r="968" spans="1:14" x14ac:dyDescent="0.2">
      <c r="A968">
        <v>122</v>
      </c>
      <c r="B968">
        <v>1</v>
      </c>
      <c r="C968">
        <v>192091.06225121181</v>
      </c>
      <c r="D968">
        <v>967</v>
      </c>
      <c r="E968">
        <v>329.1063232421875</v>
      </c>
      <c r="F968">
        <f t="shared" si="16"/>
        <v>331.3337620326451</v>
      </c>
      <c r="G968">
        <f>Table1[[#This Row],[Smoothing]]-F967</f>
        <v>-1.1863752092633604</v>
      </c>
      <c r="H968" t="b">
        <f>IF(Table1[[#This Row],[Change]]&lt;0,TRUE,FALSE)</f>
        <v>1</v>
      </c>
      <c r="I968" t="b">
        <f>Table1[[#This Row],[Increasing_Grade]]=H967</f>
        <v>1</v>
      </c>
      <c r="J968" t="b">
        <v>0</v>
      </c>
      <c r="L968" s="2">
        <f>Table1[[#This Row],[Change]]/528</f>
        <v>-2.2469227448169704E-3</v>
      </c>
      <c r="M968">
        <v>-78.453305189999995</v>
      </c>
      <c r="N968">
        <v>35.64869728</v>
      </c>
    </row>
    <row r="969" spans="1:14" x14ac:dyDescent="0.2">
      <c r="A969">
        <v>123</v>
      </c>
      <c r="B969">
        <v>1</v>
      </c>
      <c r="C969">
        <v>192289.91428252871</v>
      </c>
      <c r="D969">
        <v>968</v>
      </c>
      <c r="E969">
        <v>331.2122802734375</v>
      </c>
      <c r="F969">
        <f t="shared" si="16"/>
        <v>329.58702305385043</v>
      </c>
      <c r="G969">
        <f>Table1[[#This Row],[Smoothing]]-F968</f>
        <v>-1.7467389787946672</v>
      </c>
      <c r="H969" t="b">
        <f>IF(Table1[[#This Row],[Change]]&lt;0,TRUE,FALSE)</f>
        <v>1</v>
      </c>
      <c r="I969" t="b">
        <f>Table1[[#This Row],[Increasing_Grade]]=H968</f>
        <v>1</v>
      </c>
      <c r="J969" t="b">
        <v>0</v>
      </c>
      <c r="L969" s="2">
        <f>Table1[[#This Row],[Change]]/528</f>
        <v>-3.3082177628686879E-3</v>
      </c>
      <c r="M969">
        <v>-78.452596700000001</v>
      </c>
      <c r="N969">
        <v>35.647364930000002</v>
      </c>
    </row>
    <row r="970" spans="1:14" x14ac:dyDescent="0.2">
      <c r="A970">
        <v>124</v>
      </c>
      <c r="B970">
        <v>1</v>
      </c>
      <c r="C970">
        <v>192488.76631384439</v>
      </c>
      <c r="D970">
        <v>969</v>
      </c>
      <c r="E970">
        <v>332.57034301757812</v>
      </c>
      <c r="F970">
        <f t="shared" si="16"/>
        <v>327.57996041434154</v>
      </c>
      <c r="G970">
        <f>Table1[[#This Row],[Smoothing]]-F969</f>
        <v>-2.007062639508888</v>
      </c>
      <c r="H970" t="b">
        <f>IF(Table1[[#This Row],[Change]]&lt;0,TRUE,FALSE)</f>
        <v>1</v>
      </c>
      <c r="I970" t="b">
        <f>Table1[[#This Row],[Increasing_Grade]]=H969</f>
        <v>1</v>
      </c>
      <c r="J970" t="b">
        <v>0</v>
      </c>
      <c r="L970" s="2">
        <f>Table1[[#This Row],[Change]]/528</f>
        <v>-3.8012549990698637E-3</v>
      </c>
      <c r="M970">
        <v>-78.451952320000004</v>
      </c>
      <c r="N970">
        <v>35.646011129999998</v>
      </c>
    </row>
    <row r="971" spans="1:14" x14ac:dyDescent="0.2">
      <c r="A971">
        <v>125</v>
      </c>
      <c r="B971">
        <v>1</v>
      </c>
      <c r="C971">
        <v>192687.6183451601</v>
      </c>
      <c r="D971">
        <v>970</v>
      </c>
      <c r="E971">
        <v>327.06668090820312</v>
      </c>
      <c r="F971">
        <f t="shared" si="16"/>
        <v>325.56210763113842</v>
      </c>
      <c r="G971">
        <f>Table1[[#This Row],[Smoothing]]-F970</f>
        <v>-2.017852783203125</v>
      </c>
      <c r="H971" t="b">
        <f>IF(Table1[[#This Row],[Change]]&lt;0,TRUE,FALSE)</f>
        <v>1</v>
      </c>
      <c r="I971" t="b">
        <f>Table1[[#This Row],[Increasing_Grade]]=H970</f>
        <v>1</v>
      </c>
      <c r="J971" t="b">
        <v>0</v>
      </c>
      <c r="L971" s="2">
        <f>Table1[[#This Row],[Change]]/528</f>
        <v>-3.821690877278646E-3</v>
      </c>
      <c r="M971">
        <v>-78.451315289999997</v>
      </c>
      <c r="N971">
        <v>35.644654940000002</v>
      </c>
    </row>
    <row r="972" spans="1:14" x14ac:dyDescent="0.2">
      <c r="A972">
        <v>126</v>
      </c>
      <c r="B972">
        <v>1</v>
      </c>
      <c r="C972">
        <v>192886.47037647621</v>
      </c>
      <c r="D972">
        <v>971</v>
      </c>
      <c r="E972">
        <v>319.09976196289062</v>
      </c>
      <c r="F972">
        <f t="shared" si="16"/>
        <v>324.74927193777904</v>
      </c>
      <c r="G972">
        <f>Table1[[#This Row],[Smoothing]]-F971</f>
        <v>-0.812835693359375</v>
      </c>
      <c r="H972" t="b">
        <f>IF(Table1[[#This Row],[Change]]&lt;0,TRUE,FALSE)</f>
        <v>1</v>
      </c>
      <c r="I972" t="b">
        <f>Table1[[#This Row],[Increasing_Grade]]=H971</f>
        <v>1</v>
      </c>
      <c r="J972" t="b">
        <v>0</v>
      </c>
      <c r="L972" s="2">
        <f>Table1[[#This Row],[Change]]/528</f>
        <v>-1.5394615404533617E-3</v>
      </c>
      <c r="M972">
        <v>-78.450618840000004</v>
      </c>
      <c r="N972">
        <v>35.643318379999997</v>
      </c>
    </row>
    <row r="973" spans="1:14" x14ac:dyDescent="0.2">
      <c r="A973">
        <v>127</v>
      </c>
      <c r="B973">
        <v>1</v>
      </c>
      <c r="C973">
        <v>193085.32240779119</v>
      </c>
      <c r="D973">
        <v>972</v>
      </c>
      <c r="E973">
        <v>320.01882934570312</v>
      </c>
      <c r="F973">
        <f t="shared" si="16"/>
        <v>323.82604108537947</v>
      </c>
      <c r="G973">
        <f>Table1[[#This Row],[Smoothing]]-F972</f>
        <v>-0.92323085239956981</v>
      </c>
      <c r="H973" t="b">
        <f>IF(Table1[[#This Row],[Change]]&lt;0,TRUE,FALSE)</f>
        <v>1</v>
      </c>
      <c r="I973" t="b">
        <f>Table1[[#This Row],[Increasing_Grade]]=H972</f>
        <v>1</v>
      </c>
      <c r="J973" t="b">
        <v>0</v>
      </c>
      <c r="L973" s="2">
        <f>Table1[[#This Row],[Change]]/528</f>
        <v>-1.7485432810597913E-3</v>
      </c>
      <c r="M973">
        <v>-78.449752770000003</v>
      </c>
      <c r="N973">
        <v>35.642054160000001</v>
      </c>
    </row>
    <row r="974" spans="1:14" x14ac:dyDescent="0.2">
      <c r="A974">
        <v>128</v>
      </c>
      <c r="B974">
        <v>1</v>
      </c>
      <c r="C974">
        <v>193284.1744391075</v>
      </c>
      <c r="D974">
        <v>973</v>
      </c>
      <c r="E974">
        <v>319.86053466796881</v>
      </c>
      <c r="F974">
        <f t="shared" si="16"/>
        <v>322.92170933314731</v>
      </c>
      <c r="G974">
        <f>Table1[[#This Row],[Smoothing]]-F973</f>
        <v>-0.90433175223216722</v>
      </c>
      <c r="H974" t="b">
        <f>IF(Table1[[#This Row],[Change]]&lt;0,TRUE,FALSE)</f>
        <v>1</v>
      </c>
      <c r="I974" t="b">
        <f>Table1[[#This Row],[Increasing_Grade]]=H973</f>
        <v>1</v>
      </c>
      <c r="J974" t="b">
        <v>0</v>
      </c>
      <c r="L974" s="2">
        <f>Table1[[#This Row],[Change]]/528</f>
        <v>-1.7127495307427409E-3</v>
      </c>
      <c r="M974">
        <v>-78.448541079999998</v>
      </c>
      <c r="N974">
        <v>35.640992480000001</v>
      </c>
    </row>
    <row r="975" spans="1:14" x14ac:dyDescent="0.2">
      <c r="A975">
        <v>129</v>
      </c>
      <c r="B975">
        <v>1</v>
      </c>
      <c r="C975">
        <v>193483.0264704242</v>
      </c>
      <c r="D975">
        <v>974</v>
      </c>
      <c r="E975">
        <v>323.41647338867188</v>
      </c>
      <c r="F975">
        <f t="shared" si="16"/>
        <v>323.2034912109375</v>
      </c>
      <c r="G975">
        <f>Table1[[#This Row],[Smoothing]]-F974</f>
        <v>0.28178187779019481</v>
      </c>
      <c r="H975" t="b">
        <f>IF(Table1[[#This Row],[Change]]&lt;0,TRUE,FALSE)</f>
        <v>0</v>
      </c>
      <c r="I975" t="b">
        <f>Table1[[#This Row],[Increasing_Grade]]=H974</f>
        <v>0</v>
      </c>
      <c r="J975">
        <v>323.2034912109375</v>
      </c>
      <c r="L975" s="2">
        <f>Table1[[#This Row],[Change]]/528</f>
        <v>5.3367779884506592E-4</v>
      </c>
      <c r="M975">
        <v>-78.447153979999996</v>
      </c>
      <c r="N975">
        <v>35.640078410000001</v>
      </c>
    </row>
    <row r="976" spans="1:14" x14ac:dyDescent="0.2">
      <c r="A976">
        <v>130</v>
      </c>
      <c r="B976">
        <v>1</v>
      </c>
      <c r="C976">
        <v>193681.87850173941</v>
      </c>
      <c r="D976">
        <v>975</v>
      </c>
      <c r="E976">
        <v>324.74966430664062</v>
      </c>
      <c r="F976">
        <f t="shared" si="16"/>
        <v>324.45806448800221</v>
      </c>
      <c r="G976">
        <f>Table1[[#This Row],[Smoothing]]-F975</f>
        <v>1.2545732770647078</v>
      </c>
      <c r="H976" t="b">
        <f>IF(Table1[[#This Row],[Change]]&lt;0,TRUE,FALSE)</f>
        <v>0</v>
      </c>
      <c r="I976" t="b">
        <f>Table1[[#This Row],[Increasing_Grade]]=H975</f>
        <v>1</v>
      </c>
      <c r="J976" t="b">
        <v>0</v>
      </c>
      <c r="L976" s="2">
        <f>Table1[[#This Row],[Change]]/528</f>
        <v>2.376085752016492E-3</v>
      </c>
      <c r="M976">
        <v>-78.445729369999995</v>
      </c>
      <c r="N976">
        <v>35.639202570000002</v>
      </c>
    </row>
    <row r="977" spans="1:14" x14ac:dyDescent="0.2">
      <c r="A977">
        <v>131</v>
      </c>
      <c r="B977">
        <v>1</v>
      </c>
      <c r="C977">
        <v>193880.73053305651</v>
      </c>
      <c r="D977">
        <v>976</v>
      </c>
      <c r="E977">
        <v>326.24002075195312</v>
      </c>
      <c r="F977">
        <f t="shared" si="16"/>
        <v>325.12385777064731</v>
      </c>
      <c r="G977">
        <f>Table1[[#This Row],[Smoothing]]-F976</f>
        <v>0.66579328264509741</v>
      </c>
      <c r="H977" t="b">
        <f>IF(Table1[[#This Row],[Change]]&lt;0,TRUE,FALSE)</f>
        <v>0</v>
      </c>
      <c r="I977" t="b">
        <f>Table1[[#This Row],[Increasing_Grade]]=H976</f>
        <v>1</v>
      </c>
      <c r="J977" t="b">
        <v>0</v>
      </c>
      <c r="L977" s="2">
        <f>Table1[[#This Row],[Change]]/528</f>
        <v>1.2609721262217754E-3</v>
      </c>
      <c r="M977">
        <v>-78.444303619999999</v>
      </c>
      <c r="N977">
        <v>35.638327949999997</v>
      </c>
    </row>
    <row r="978" spans="1:14" x14ac:dyDescent="0.2">
      <c r="A978">
        <v>132</v>
      </c>
      <c r="B978">
        <v>1</v>
      </c>
      <c r="C978">
        <v>194079.58256437161</v>
      </c>
      <c r="D978">
        <v>977</v>
      </c>
      <c r="E978">
        <v>329.03915405273438</v>
      </c>
      <c r="F978">
        <f t="shared" si="16"/>
        <v>325.55820138113842</v>
      </c>
      <c r="G978">
        <f>Table1[[#This Row],[Smoothing]]-F977</f>
        <v>0.43434361049111203</v>
      </c>
      <c r="H978" t="b">
        <f>IF(Table1[[#This Row],[Change]]&lt;0,TRUE,FALSE)</f>
        <v>0</v>
      </c>
      <c r="I978" t="b">
        <f>Table1[[#This Row],[Increasing_Grade]]=H977</f>
        <v>1</v>
      </c>
      <c r="J978" t="b">
        <v>0</v>
      </c>
      <c r="L978" s="2">
        <f>Table1[[#This Row],[Change]]/528</f>
        <v>8.2262047441498487E-4</v>
      </c>
      <c r="M978">
        <v>-78.442877859999996</v>
      </c>
      <c r="N978">
        <v>35.63745333</v>
      </c>
    </row>
    <row r="979" spans="1:14" x14ac:dyDescent="0.2">
      <c r="A979">
        <v>133</v>
      </c>
      <c r="B979">
        <v>1</v>
      </c>
      <c r="C979">
        <v>194278.43459568781</v>
      </c>
      <c r="D979">
        <v>978</v>
      </c>
      <c r="E979">
        <v>327.88177490234381</v>
      </c>
      <c r="F979">
        <f t="shared" si="16"/>
        <v>325.04913330078125</v>
      </c>
      <c r="G979">
        <f>Table1[[#This Row],[Smoothing]]-F978</f>
        <v>-0.50906808035716722</v>
      </c>
      <c r="H979" t="b">
        <f>IF(Table1[[#This Row],[Change]]&lt;0,TRUE,FALSE)</f>
        <v>1</v>
      </c>
      <c r="I979" t="b">
        <f>Table1[[#This Row],[Increasing_Grade]]=H978</f>
        <v>0</v>
      </c>
      <c r="J979">
        <v>325.04913330078125</v>
      </c>
      <c r="L979" s="2">
        <f>Table1[[#This Row],[Change]]/528</f>
        <v>-9.6414409158554395E-4</v>
      </c>
      <c r="M979">
        <v>-78.441462389999998</v>
      </c>
      <c r="N979">
        <v>35.636567829999997</v>
      </c>
    </row>
    <row r="980" spans="1:14" x14ac:dyDescent="0.2">
      <c r="A980">
        <v>134</v>
      </c>
      <c r="B980">
        <v>1</v>
      </c>
      <c r="C980">
        <v>194477.2866270043</v>
      </c>
      <c r="D980">
        <v>979</v>
      </c>
      <c r="E980">
        <v>324.67938232421881</v>
      </c>
      <c r="F980">
        <f t="shared" si="16"/>
        <v>323.90970720563615</v>
      </c>
      <c r="G980">
        <f>Table1[[#This Row],[Smoothing]]-F979</f>
        <v>-1.1394260951450974</v>
      </c>
      <c r="H980" t="b">
        <f>IF(Table1[[#This Row],[Change]]&lt;0,TRUE,FALSE)</f>
        <v>1</v>
      </c>
      <c r="I980" t="b">
        <f>Table1[[#This Row],[Increasing_Grade]]=H979</f>
        <v>1</v>
      </c>
      <c r="J980" t="b">
        <v>0</v>
      </c>
      <c r="L980" s="2">
        <f>Table1[[#This Row],[Change]]/528</f>
        <v>-2.1580039680778361E-3</v>
      </c>
      <c r="M980">
        <v>-78.440043529999997</v>
      </c>
      <c r="N980">
        <v>35.635685819999999</v>
      </c>
    </row>
    <row r="981" spans="1:14" x14ac:dyDescent="0.2">
      <c r="A981">
        <v>135</v>
      </c>
      <c r="B981">
        <v>1</v>
      </c>
      <c r="C981">
        <v>194676.13865831951</v>
      </c>
      <c r="D981">
        <v>980</v>
      </c>
      <c r="E981">
        <v>322.90093994140619</v>
      </c>
      <c r="F981">
        <f t="shared" si="16"/>
        <v>322.11347743443082</v>
      </c>
      <c r="G981">
        <f>Table1[[#This Row],[Smoothing]]-F980</f>
        <v>-1.7962297712053328</v>
      </c>
      <c r="H981" t="b">
        <f>IF(Table1[[#This Row],[Change]]&lt;0,TRUE,FALSE)</f>
        <v>1</v>
      </c>
      <c r="I981" t="b">
        <f>Table1[[#This Row],[Increasing_Grade]]=H980</f>
        <v>1</v>
      </c>
      <c r="J981" t="b">
        <v>0</v>
      </c>
      <c r="L981" s="2">
        <f>Table1[[#This Row],[Change]]/528</f>
        <v>-3.4019503242525241E-3</v>
      </c>
      <c r="M981">
        <v>-78.438623579999998</v>
      </c>
      <c r="N981">
        <v>35.634804959999997</v>
      </c>
    </row>
    <row r="982" spans="1:14" x14ac:dyDescent="0.2">
      <c r="A982">
        <v>136</v>
      </c>
      <c r="B982">
        <v>1</v>
      </c>
      <c r="C982">
        <v>194874.99068963481</v>
      </c>
      <c r="D982">
        <v>981</v>
      </c>
      <c r="E982">
        <v>319.85299682617188</v>
      </c>
      <c r="F982">
        <f t="shared" si="16"/>
        <v>319.48747035435269</v>
      </c>
      <c r="G982">
        <f>Table1[[#This Row],[Smoothing]]-F981</f>
        <v>-2.626007080078125</v>
      </c>
      <c r="H982" t="b">
        <f>IF(Table1[[#This Row],[Change]]&lt;0,TRUE,FALSE)</f>
        <v>1</v>
      </c>
      <c r="I982" t="b">
        <f>Table1[[#This Row],[Increasing_Grade]]=H981</f>
        <v>1</v>
      </c>
      <c r="J982" t="b">
        <v>0</v>
      </c>
      <c r="L982" s="2">
        <f>Table1[[#This Row],[Change]]/528</f>
        <v>-4.9734982577237215E-3</v>
      </c>
      <c r="M982">
        <v>-78.437203620000005</v>
      </c>
      <c r="N982">
        <v>35.633924090000001</v>
      </c>
    </row>
    <row r="983" spans="1:14" x14ac:dyDescent="0.2">
      <c r="A983">
        <v>100</v>
      </c>
      <c r="B983">
        <v>1</v>
      </c>
      <c r="C983">
        <v>195073.8427209518</v>
      </c>
      <c r="D983">
        <v>982</v>
      </c>
      <c r="E983">
        <v>316.773681640625</v>
      </c>
      <c r="F983">
        <f t="shared" si="16"/>
        <v>316.64210728236606</v>
      </c>
      <c r="G983">
        <f>Table1[[#This Row],[Smoothing]]-F982</f>
        <v>-2.8453630719866396</v>
      </c>
      <c r="H983" t="b">
        <f>IF(Table1[[#This Row],[Change]]&lt;0,TRUE,FALSE)</f>
        <v>1</v>
      </c>
      <c r="I983" t="b">
        <f>Table1[[#This Row],[Increasing_Grade]]=H982</f>
        <v>1</v>
      </c>
      <c r="J983" t="b">
        <v>0</v>
      </c>
      <c r="L983" s="2">
        <f>Table1[[#This Row],[Change]]/528</f>
        <v>-5.3889452120959086E-3</v>
      </c>
      <c r="M983">
        <v>-78.435783639999997</v>
      </c>
      <c r="N983">
        <v>35.633043229999998</v>
      </c>
    </row>
    <row r="984" spans="1:14" x14ac:dyDescent="0.2">
      <c r="A984">
        <v>101</v>
      </c>
      <c r="B984">
        <v>1</v>
      </c>
      <c r="C984">
        <v>195272.69475226771</v>
      </c>
      <c r="D984">
        <v>983</v>
      </c>
      <c r="E984">
        <v>313.66641235351562</v>
      </c>
      <c r="F984">
        <f t="shared" si="16"/>
        <v>313.89119611467635</v>
      </c>
      <c r="G984">
        <f>Table1[[#This Row],[Smoothing]]-F983</f>
        <v>-2.7509111676897078</v>
      </c>
      <c r="H984" t="b">
        <f>IF(Table1[[#This Row],[Change]]&lt;0,TRUE,FALSE)</f>
        <v>1</v>
      </c>
      <c r="I984" t="b">
        <f>Table1[[#This Row],[Increasing_Grade]]=H983</f>
        <v>1</v>
      </c>
      <c r="J984" t="b">
        <v>0</v>
      </c>
      <c r="L984" s="2">
        <f>Table1[[#This Row],[Change]]/528</f>
        <v>-5.2100590297153556E-3</v>
      </c>
      <c r="M984">
        <v>-78.434363649999995</v>
      </c>
      <c r="N984">
        <v>35.632162370000003</v>
      </c>
    </row>
    <row r="985" spans="1:14" x14ac:dyDescent="0.2">
      <c r="A985">
        <v>102</v>
      </c>
      <c r="B985">
        <v>1</v>
      </c>
      <c r="C985">
        <v>195471.54678358269</v>
      </c>
      <c r="D985">
        <v>984</v>
      </c>
      <c r="E985">
        <v>310.6571044921875</v>
      </c>
      <c r="F985">
        <f t="shared" si="16"/>
        <v>311.92718505859375</v>
      </c>
      <c r="G985">
        <f>Table1[[#This Row],[Smoothing]]-F984</f>
        <v>-1.9640110560825974</v>
      </c>
      <c r="H985" t="b">
        <f>IF(Table1[[#This Row],[Change]]&lt;0,TRUE,FALSE)</f>
        <v>1</v>
      </c>
      <c r="I985" t="b">
        <f>Table1[[#This Row],[Increasing_Grade]]=H984</f>
        <v>1</v>
      </c>
      <c r="J985" t="b">
        <v>0</v>
      </c>
      <c r="L985" s="2">
        <f>Table1[[#This Row],[Change]]/528</f>
        <v>-3.7197179092473436E-3</v>
      </c>
      <c r="M985">
        <v>-78.43294367</v>
      </c>
      <c r="N985">
        <v>35.6312815</v>
      </c>
    </row>
    <row r="986" spans="1:14" x14ac:dyDescent="0.2">
      <c r="A986">
        <v>103</v>
      </c>
      <c r="B986">
        <v>1</v>
      </c>
      <c r="C986">
        <v>195670.39881489921</v>
      </c>
      <c r="D986">
        <v>985</v>
      </c>
      <c r="E986">
        <v>307.9642333984375</v>
      </c>
      <c r="F986">
        <f t="shared" si="16"/>
        <v>310.73959350585938</v>
      </c>
      <c r="G986">
        <f>Table1[[#This Row],[Smoothing]]-F985</f>
        <v>-1.187591552734375</v>
      </c>
      <c r="H986" t="b">
        <f>IF(Table1[[#This Row],[Change]]&lt;0,TRUE,FALSE)</f>
        <v>1</v>
      </c>
      <c r="I986" t="b">
        <f>Table1[[#This Row],[Increasing_Grade]]=H985</f>
        <v>1</v>
      </c>
      <c r="J986" t="b">
        <v>0</v>
      </c>
      <c r="L986" s="2">
        <f>Table1[[#This Row],[Change]]/528</f>
        <v>-2.249226425633286E-3</v>
      </c>
      <c r="M986">
        <v>-78.431523690000006</v>
      </c>
      <c r="N986">
        <v>35.630400620000003</v>
      </c>
    </row>
    <row r="987" spans="1:14" x14ac:dyDescent="0.2">
      <c r="A987">
        <v>104</v>
      </c>
      <c r="B987">
        <v>1</v>
      </c>
      <c r="C987">
        <v>195869.25084621509</v>
      </c>
      <c r="D987">
        <v>986</v>
      </c>
      <c r="E987">
        <v>305.42300415039062</v>
      </c>
      <c r="F987">
        <f t="shared" si="16"/>
        <v>310.40904017857144</v>
      </c>
      <c r="G987">
        <f>Table1[[#This Row],[Smoothing]]-F986</f>
        <v>-0.33055332728793019</v>
      </c>
      <c r="H987" t="b">
        <f>IF(Table1[[#This Row],[Change]]&lt;0,TRUE,FALSE)</f>
        <v>1</v>
      </c>
      <c r="I987" t="b">
        <f>Table1[[#This Row],[Increasing_Grade]]=H986</f>
        <v>1</v>
      </c>
      <c r="J987" t="b">
        <v>0</v>
      </c>
      <c r="L987" s="2">
        <f>Table1[[#This Row],[Change]]/528</f>
        <v>-6.2604796834835259E-4</v>
      </c>
      <c r="M987">
        <v>-78.430103700000004</v>
      </c>
      <c r="N987">
        <v>35.629519719999998</v>
      </c>
    </row>
    <row r="988" spans="1:14" x14ac:dyDescent="0.2">
      <c r="A988">
        <v>105</v>
      </c>
      <c r="B988">
        <v>1</v>
      </c>
      <c r="C988">
        <v>196068.10287753161</v>
      </c>
      <c r="D988">
        <v>987</v>
      </c>
      <c r="E988">
        <v>309.15286254882812</v>
      </c>
      <c r="F988">
        <f t="shared" si="16"/>
        <v>310.49908883231029</v>
      </c>
      <c r="G988">
        <f>Table1[[#This Row],[Smoothing]]-F987</f>
        <v>9.0048653738847406E-2</v>
      </c>
      <c r="H988" t="b">
        <f>IF(Table1[[#This Row],[Change]]&lt;0,TRUE,FALSE)</f>
        <v>0</v>
      </c>
      <c r="I988" t="b">
        <f>Table1[[#This Row],[Increasing_Grade]]=H987</f>
        <v>0</v>
      </c>
      <c r="J988">
        <v>310.49908883231029</v>
      </c>
      <c r="L988" s="2">
        <f>Table1[[#This Row],[Change]]/528</f>
        <v>1.7054669268721099E-4</v>
      </c>
      <c r="M988">
        <v>-78.428683719999995</v>
      </c>
      <c r="N988">
        <v>35.628638819999999</v>
      </c>
    </row>
    <row r="989" spans="1:14" x14ac:dyDescent="0.2">
      <c r="A989">
        <v>106</v>
      </c>
      <c r="B989">
        <v>1</v>
      </c>
      <c r="C989">
        <v>196266.95490884749</v>
      </c>
      <c r="D989">
        <v>988</v>
      </c>
      <c r="E989">
        <v>311.53985595703119</v>
      </c>
      <c r="F989">
        <f t="shared" si="16"/>
        <v>310.49450247628346</v>
      </c>
      <c r="G989">
        <f>Table1[[#This Row],[Smoothing]]-F988</f>
        <v>-4.5863560268344372E-3</v>
      </c>
      <c r="H989" t="b">
        <f>IF(Table1[[#This Row],[Change]]&lt;0,TRUE,FALSE)</f>
        <v>1</v>
      </c>
      <c r="I989" t="b">
        <f>Table1[[#This Row],[Increasing_Grade]]=H988</f>
        <v>0</v>
      </c>
      <c r="J989">
        <v>310.49450247628346</v>
      </c>
      <c r="L989" s="2">
        <f>Table1[[#This Row],[Change]]/528</f>
        <v>-8.6862803538531015E-6</v>
      </c>
      <c r="M989">
        <v>-78.427263730000007</v>
      </c>
      <c r="N989">
        <v>35.627757920000001</v>
      </c>
    </row>
    <row r="990" spans="1:14" x14ac:dyDescent="0.2">
      <c r="A990">
        <v>107</v>
      </c>
      <c r="B990">
        <v>1</v>
      </c>
      <c r="C990">
        <v>196465.80694016381</v>
      </c>
      <c r="D990">
        <v>989</v>
      </c>
      <c r="E990">
        <v>314.45980834960938</v>
      </c>
      <c r="F990">
        <f t="shared" si="16"/>
        <v>310.65228271484375</v>
      </c>
      <c r="G990">
        <f>Table1[[#This Row],[Smoothing]]-F989</f>
        <v>0.15778023856029222</v>
      </c>
      <c r="H990" t="b">
        <f>IF(Table1[[#This Row],[Change]]&lt;0,TRUE,FALSE)</f>
        <v>0</v>
      </c>
      <c r="I990" t="b">
        <f>Table1[[#This Row],[Increasing_Grade]]=H989</f>
        <v>0</v>
      </c>
      <c r="J990">
        <v>310.65228271484375</v>
      </c>
      <c r="L990" s="2">
        <f>Table1[[#This Row],[Change]]/528</f>
        <v>2.9882620939449282E-4</v>
      </c>
      <c r="M990">
        <v>-78.425843709999995</v>
      </c>
      <c r="N990">
        <v>35.626877030000003</v>
      </c>
    </row>
    <row r="991" spans="1:14" x14ac:dyDescent="0.2">
      <c r="A991">
        <v>108</v>
      </c>
      <c r="B991">
        <v>1</v>
      </c>
      <c r="C991">
        <v>196664.6589714787</v>
      </c>
      <c r="D991">
        <v>990</v>
      </c>
      <c r="E991">
        <v>314.2967529296875</v>
      </c>
      <c r="F991">
        <f t="shared" si="16"/>
        <v>310.76313127790178</v>
      </c>
      <c r="G991">
        <f>Table1[[#This Row],[Smoothing]]-F990</f>
        <v>0.11084856305802759</v>
      </c>
      <c r="H991" t="b">
        <f>IF(Table1[[#This Row],[Change]]&lt;0,TRUE,FALSE)</f>
        <v>0</v>
      </c>
      <c r="I991" t="b">
        <f>Table1[[#This Row],[Increasing_Grade]]=H990</f>
        <v>1</v>
      </c>
      <c r="J991" t="b">
        <v>0</v>
      </c>
      <c r="L991" s="2">
        <f>Table1[[#This Row],[Change]]/528</f>
        <v>2.0994046033717348E-4</v>
      </c>
      <c r="M991">
        <v>-78.424423700000006</v>
      </c>
      <c r="N991">
        <v>35.625996129999997</v>
      </c>
    </row>
    <row r="992" spans="1:14" x14ac:dyDescent="0.2">
      <c r="A992">
        <v>109</v>
      </c>
      <c r="B992">
        <v>1</v>
      </c>
      <c r="C992">
        <v>196863.5110027956</v>
      </c>
      <c r="D992">
        <v>991</v>
      </c>
      <c r="E992">
        <v>310.625</v>
      </c>
      <c r="F992">
        <f t="shared" si="16"/>
        <v>309.71198381696428</v>
      </c>
      <c r="G992">
        <f>Table1[[#This Row],[Smoothing]]-F991</f>
        <v>-1.0511474609375</v>
      </c>
      <c r="H992" t="b">
        <f>IF(Table1[[#This Row],[Change]]&lt;0,TRUE,FALSE)</f>
        <v>1</v>
      </c>
      <c r="I992" t="b">
        <f>Table1[[#This Row],[Increasing_Grade]]=H991</f>
        <v>0</v>
      </c>
      <c r="J992">
        <v>309.71198381696428</v>
      </c>
      <c r="L992" s="2">
        <f>Table1[[#This Row],[Change]]/528</f>
        <v>-1.9908095851089015E-3</v>
      </c>
      <c r="M992">
        <v>-78.423003690000002</v>
      </c>
      <c r="N992">
        <v>35.625115219999998</v>
      </c>
    </row>
    <row r="993" spans="1:14" x14ac:dyDescent="0.2">
      <c r="A993">
        <v>110</v>
      </c>
      <c r="B993">
        <v>1</v>
      </c>
      <c r="C993">
        <v>197062.36303411101</v>
      </c>
      <c r="D993">
        <v>992</v>
      </c>
      <c r="E993">
        <v>309.06869506835938</v>
      </c>
      <c r="F993">
        <f t="shared" si="16"/>
        <v>307.62626429966519</v>
      </c>
      <c r="G993">
        <f>Table1[[#This Row],[Smoothing]]-F992</f>
        <v>-2.0857195172990828</v>
      </c>
      <c r="H993" t="b">
        <f>IF(Table1[[#This Row],[Change]]&lt;0,TRUE,FALSE)</f>
        <v>1</v>
      </c>
      <c r="I993" t="b">
        <f>Table1[[#This Row],[Increasing_Grade]]=H992</f>
        <v>1</v>
      </c>
      <c r="J993" t="b">
        <v>0</v>
      </c>
      <c r="L993" s="2">
        <f>Table1[[#This Row],[Change]]/528</f>
        <v>-3.9502263585209901E-3</v>
      </c>
      <c r="M993">
        <v>-78.421583659999996</v>
      </c>
      <c r="N993">
        <v>35.624234319999999</v>
      </c>
    </row>
    <row r="994" spans="1:14" x14ac:dyDescent="0.2">
      <c r="A994">
        <v>111</v>
      </c>
      <c r="B994">
        <v>1</v>
      </c>
      <c r="C994">
        <v>197261.2150654271</v>
      </c>
      <c r="D994">
        <v>993</v>
      </c>
      <c r="E994">
        <v>306.19894409179688</v>
      </c>
      <c r="F994">
        <f t="shared" si="16"/>
        <v>304.31619698660717</v>
      </c>
      <c r="G994">
        <f>Table1[[#This Row],[Smoothing]]-F993</f>
        <v>-3.3100673130580276</v>
      </c>
      <c r="H994" t="b">
        <f>IF(Table1[[#This Row],[Change]]&lt;0,TRUE,FALSE)</f>
        <v>1</v>
      </c>
      <c r="I994" t="b">
        <f>Table1[[#This Row],[Increasing_Grade]]=H993</f>
        <v>1</v>
      </c>
      <c r="J994" t="b">
        <v>0</v>
      </c>
      <c r="L994" s="2">
        <f>Table1[[#This Row],[Change]]/528</f>
        <v>-6.2690668807917193E-3</v>
      </c>
      <c r="M994">
        <v>-78.420163619999997</v>
      </c>
      <c r="N994">
        <v>35.62335341</v>
      </c>
    </row>
    <row r="995" spans="1:14" x14ac:dyDescent="0.2">
      <c r="A995">
        <v>112</v>
      </c>
      <c r="B995">
        <v>1</v>
      </c>
      <c r="C995">
        <v>197460.06709674321</v>
      </c>
      <c r="D995">
        <v>994</v>
      </c>
      <c r="E995">
        <v>301.79483032226562</v>
      </c>
      <c r="F995">
        <f t="shared" si="16"/>
        <v>300.33011736188615</v>
      </c>
      <c r="G995">
        <f>Table1[[#This Row],[Smoothing]]-F994</f>
        <v>-3.9860796247210146</v>
      </c>
      <c r="H995" t="b">
        <f>IF(Table1[[#This Row],[Change]]&lt;0,TRUE,FALSE)</f>
        <v>1</v>
      </c>
      <c r="I995" t="b">
        <f>Table1[[#This Row],[Increasing_Grade]]=H994</f>
        <v>1</v>
      </c>
      <c r="J995" t="b">
        <v>0</v>
      </c>
      <c r="L995" s="2">
        <f>Table1[[#This Row],[Change]]/528</f>
        <v>-7.5493932286382851E-3</v>
      </c>
      <c r="M995">
        <v>-78.418743590000005</v>
      </c>
      <c r="N995">
        <v>35.62247249</v>
      </c>
    </row>
    <row r="996" spans="1:14" x14ac:dyDescent="0.2">
      <c r="A996">
        <v>113</v>
      </c>
      <c r="B996">
        <v>1</v>
      </c>
      <c r="C996">
        <v>197658.919128059</v>
      </c>
      <c r="D996">
        <v>995</v>
      </c>
      <c r="E996">
        <v>296.9398193359375</v>
      </c>
      <c r="F996">
        <f t="shared" si="16"/>
        <v>296.8457249232701</v>
      </c>
      <c r="G996">
        <f>Table1[[#This Row],[Smoothing]]-F995</f>
        <v>-3.4843924386160552</v>
      </c>
      <c r="H996" t="b">
        <f>IF(Table1[[#This Row],[Change]]&lt;0,TRUE,FALSE)</f>
        <v>1</v>
      </c>
      <c r="I996" t="b">
        <f>Table1[[#This Row],[Increasing_Grade]]=H995</f>
        <v>1</v>
      </c>
      <c r="J996" t="b">
        <v>0</v>
      </c>
      <c r="L996" s="2">
        <f>Table1[[#This Row],[Change]]/528</f>
        <v>-6.5992281034394987E-3</v>
      </c>
      <c r="M996">
        <v>-78.417323449999998</v>
      </c>
      <c r="N996">
        <v>35.621591680000002</v>
      </c>
    </row>
    <row r="997" spans="1:14" x14ac:dyDescent="0.2">
      <c r="A997">
        <v>114</v>
      </c>
      <c r="B997">
        <v>1</v>
      </c>
      <c r="C997">
        <v>197857.7711593743</v>
      </c>
      <c r="D997">
        <v>996</v>
      </c>
      <c r="E997">
        <v>291.28933715820312</v>
      </c>
      <c r="F997">
        <f t="shared" si="16"/>
        <v>293.95893641880582</v>
      </c>
      <c r="G997">
        <f>Table1[[#This Row],[Smoothing]]-F996</f>
        <v>-2.8867885044642776</v>
      </c>
      <c r="H997" t="b">
        <f>IF(Table1[[#This Row],[Change]]&lt;0,TRUE,FALSE)</f>
        <v>1</v>
      </c>
      <c r="I997" t="b">
        <f>Table1[[#This Row],[Increasing_Grade]]=H996</f>
        <v>1</v>
      </c>
      <c r="J997" t="b">
        <v>0</v>
      </c>
      <c r="L997" s="2">
        <f>Table1[[#This Row],[Change]]/528</f>
        <v>-5.4674024705762833E-3</v>
      </c>
      <c r="M997">
        <v>-78.415902160000002</v>
      </c>
      <c r="N997">
        <v>35.620712079999997</v>
      </c>
    </row>
    <row r="998" spans="1:14" x14ac:dyDescent="0.2">
      <c r="A998">
        <v>115</v>
      </c>
      <c r="B998">
        <v>1</v>
      </c>
      <c r="C998">
        <v>198056.62319069009</v>
      </c>
      <c r="D998">
        <v>997</v>
      </c>
      <c r="E998">
        <v>286.39419555664062</v>
      </c>
      <c r="F998">
        <f t="shared" si="16"/>
        <v>291.96048845563615</v>
      </c>
      <c r="G998">
        <f>Table1[[#This Row],[Smoothing]]-F997</f>
        <v>-1.9984479631696672</v>
      </c>
      <c r="H998" t="b">
        <f>IF(Table1[[#This Row],[Change]]&lt;0,TRUE,FALSE)</f>
        <v>1</v>
      </c>
      <c r="I998" t="b">
        <f>Table1[[#This Row],[Increasing_Grade]]=H997</f>
        <v>1</v>
      </c>
      <c r="J998" t="b">
        <v>0</v>
      </c>
      <c r="L998" s="2">
        <f>Table1[[#This Row],[Change]]/528</f>
        <v>-3.7849393241849759E-3</v>
      </c>
      <c r="M998">
        <v>-78.414480870000006</v>
      </c>
      <c r="N998">
        <v>35.619832469999999</v>
      </c>
    </row>
    <row r="999" spans="1:14" x14ac:dyDescent="0.2">
      <c r="A999">
        <v>116</v>
      </c>
      <c r="B999">
        <v>1</v>
      </c>
      <c r="C999">
        <v>198255.4752220074</v>
      </c>
      <c r="D999">
        <v>998</v>
      </c>
      <c r="E999">
        <v>286.2342529296875</v>
      </c>
      <c r="F999">
        <f t="shared" si="16"/>
        <v>290.74468994140625</v>
      </c>
      <c r="G999">
        <f>Table1[[#This Row],[Smoothing]]-F998</f>
        <v>-1.2157985142299026</v>
      </c>
      <c r="H999" t="b">
        <f>IF(Table1[[#This Row],[Change]]&lt;0,TRUE,FALSE)</f>
        <v>1</v>
      </c>
      <c r="I999" t="b">
        <f>Table1[[#This Row],[Increasing_Grade]]=H998</f>
        <v>1</v>
      </c>
      <c r="J999" t="b">
        <v>0</v>
      </c>
      <c r="L999" s="2">
        <f>Table1[[#This Row],[Change]]/528</f>
        <v>-2.3026487011929973E-3</v>
      </c>
      <c r="M999">
        <v>-78.413059579999995</v>
      </c>
      <c r="N999">
        <v>35.61895286</v>
      </c>
    </row>
    <row r="1000" spans="1:14" x14ac:dyDescent="0.2">
      <c r="A1000">
        <v>117</v>
      </c>
      <c r="B1000">
        <v>1</v>
      </c>
      <c r="C1000">
        <v>198454.32725332319</v>
      </c>
      <c r="D1000">
        <v>999</v>
      </c>
      <c r="E1000">
        <v>288.86117553710938</v>
      </c>
      <c r="F1000">
        <f t="shared" si="16"/>
        <v>290.50316074916293</v>
      </c>
      <c r="G1000">
        <f>Table1[[#This Row],[Smoothing]]-F999</f>
        <v>-0.24152919224331981</v>
      </c>
      <c r="H1000" t="b">
        <f>IF(Table1[[#This Row],[Change]]&lt;0,TRUE,FALSE)</f>
        <v>1</v>
      </c>
      <c r="I1000" t="b">
        <f>Table1[[#This Row],[Increasing_Grade]]=H999</f>
        <v>1</v>
      </c>
      <c r="J1000" t="b">
        <v>0</v>
      </c>
      <c r="L1000" s="2">
        <f>Table1[[#This Row],[Change]]/528</f>
        <v>-4.5744165197598448E-4</v>
      </c>
      <c r="M1000">
        <v>-78.411638300000007</v>
      </c>
      <c r="N1000">
        <v>35.61807323</v>
      </c>
    </row>
    <row r="1001" spans="1:14" x14ac:dyDescent="0.2">
      <c r="A1001">
        <v>118</v>
      </c>
      <c r="B1001">
        <v>1</v>
      </c>
      <c r="C1001">
        <v>198653.17928463849</v>
      </c>
      <c r="D1001">
        <v>1000</v>
      </c>
      <c r="E1001">
        <v>292.20980834960938</v>
      </c>
      <c r="F1001">
        <f t="shared" si="16"/>
        <v>290.89972795758928</v>
      </c>
      <c r="G1001">
        <f>Table1[[#This Row],[Smoothing]]-F1000</f>
        <v>0.39656720842634741</v>
      </c>
      <c r="H1001" t="b">
        <f>IF(Table1[[#This Row],[Change]]&lt;0,TRUE,FALSE)</f>
        <v>0</v>
      </c>
      <c r="I1001" t="b">
        <f>Table1[[#This Row],[Increasing_Grade]]=H1000</f>
        <v>0</v>
      </c>
      <c r="J1001">
        <v>290.89972795758928</v>
      </c>
      <c r="L1001" s="2">
        <f>Table1[[#This Row],[Change]]/528</f>
        <v>7.5107425838323377E-4</v>
      </c>
      <c r="M1001">
        <v>-78.410217009999997</v>
      </c>
      <c r="N1001">
        <v>35.6171936</v>
      </c>
    </row>
    <row r="1002" spans="1:14" x14ac:dyDescent="0.2">
      <c r="A1002">
        <v>119</v>
      </c>
      <c r="B1002">
        <v>1</v>
      </c>
      <c r="C1002">
        <v>198852.03131595391</v>
      </c>
      <c r="D1002">
        <v>1001</v>
      </c>
      <c r="E1002">
        <v>293.28424072265619</v>
      </c>
      <c r="F1002">
        <f t="shared" si="16"/>
        <v>291.8680201939174</v>
      </c>
      <c r="G1002">
        <f>Table1[[#This Row],[Smoothing]]-F1001</f>
        <v>0.968292236328125</v>
      </c>
      <c r="H1002" t="b">
        <f>IF(Table1[[#This Row],[Change]]&lt;0,TRUE,FALSE)</f>
        <v>0</v>
      </c>
      <c r="I1002" t="b">
        <f>Table1[[#This Row],[Increasing_Grade]]=H1001</f>
        <v>1</v>
      </c>
      <c r="J1002" t="b">
        <v>0</v>
      </c>
      <c r="L1002" s="2">
        <f>Table1[[#This Row],[Change]]/528</f>
        <v>1.8338868112275095E-3</v>
      </c>
      <c r="M1002">
        <v>-78.408795699999999</v>
      </c>
      <c r="N1002">
        <v>35.616313959999999</v>
      </c>
    </row>
    <row r="1003" spans="1:14" x14ac:dyDescent="0.2">
      <c r="A1003">
        <v>80</v>
      </c>
      <c r="B1003">
        <v>1</v>
      </c>
      <c r="C1003">
        <v>199050.88334726999</v>
      </c>
      <c r="D1003">
        <v>1002</v>
      </c>
      <c r="E1003">
        <v>295.24911499023438</v>
      </c>
      <c r="F1003">
        <f t="shared" si="16"/>
        <v>292.72557721819197</v>
      </c>
      <c r="G1003">
        <f>Table1[[#This Row],[Smoothing]]-F1002</f>
        <v>0.85755702427456981</v>
      </c>
      <c r="H1003" t="b">
        <f>IF(Table1[[#This Row],[Change]]&lt;0,TRUE,FALSE)</f>
        <v>0</v>
      </c>
      <c r="I1003" t="b">
        <f>Table1[[#This Row],[Increasing_Grade]]=H1002</f>
        <v>1</v>
      </c>
      <c r="J1003" t="b">
        <v>0</v>
      </c>
      <c r="L1003" s="2">
        <f>Table1[[#This Row],[Change]]/528</f>
        <v>1.6241610308230488E-3</v>
      </c>
      <c r="M1003">
        <v>-78.407432200000002</v>
      </c>
      <c r="N1003">
        <v>35.615381030000002</v>
      </c>
    </row>
    <row r="1004" spans="1:14" x14ac:dyDescent="0.2">
      <c r="A1004">
        <v>81</v>
      </c>
      <c r="B1004">
        <v>1</v>
      </c>
      <c r="C1004">
        <v>199249.73537858739</v>
      </c>
      <c r="D1004">
        <v>1003</v>
      </c>
      <c r="E1004">
        <v>294.0653076171875</v>
      </c>
      <c r="F1004">
        <f t="shared" si="16"/>
        <v>292.96870640345981</v>
      </c>
      <c r="G1004">
        <f>Table1[[#This Row],[Smoothing]]-F1003</f>
        <v>0.24312918526783278</v>
      </c>
      <c r="H1004" t="b">
        <f>IF(Table1[[#This Row],[Change]]&lt;0,TRUE,FALSE)</f>
        <v>0</v>
      </c>
      <c r="I1004" t="b">
        <f>Table1[[#This Row],[Increasing_Grade]]=H1003</f>
        <v>1</v>
      </c>
      <c r="J1004" t="b">
        <v>0</v>
      </c>
      <c r="L1004" s="2">
        <f>Table1[[#This Row],[Change]]/528</f>
        <v>4.6047194179513786E-4</v>
      </c>
      <c r="M1004">
        <v>-78.406009409999996</v>
      </c>
      <c r="N1004">
        <v>35.614502969999997</v>
      </c>
    </row>
    <row r="1005" spans="1:14" x14ac:dyDescent="0.2">
      <c r="A1005">
        <v>82</v>
      </c>
      <c r="B1005">
        <v>1</v>
      </c>
      <c r="C1005">
        <v>199448.58740990289</v>
      </c>
      <c r="D1005">
        <v>1004</v>
      </c>
      <c r="E1005">
        <v>293.1722412109375</v>
      </c>
      <c r="F1005">
        <f t="shared" si="16"/>
        <v>292.50795200892856</v>
      </c>
      <c r="G1005">
        <f>Table1[[#This Row],[Smoothing]]-F1004</f>
        <v>-0.46075439453125</v>
      </c>
      <c r="H1005" t="b">
        <f>IF(Table1[[#This Row],[Change]]&lt;0,TRUE,FALSE)</f>
        <v>1</v>
      </c>
      <c r="I1005" t="b">
        <f>Table1[[#This Row],[Increasing_Grade]]=H1004</f>
        <v>0</v>
      </c>
      <c r="J1005">
        <v>292.50795200892856</v>
      </c>
      <c r="L1005" s="2">
        <f>Table1[[#This Row],[Change]]/528</f>
        <v>-8.72640898733428E-4</v>
      </c>
      <c r="M1005">
        <v>-78.404585679999997</v>
      </c>
      <c r="N1005">
        <v>35.613625900000002</v>
      </c>
    </row>
    <row r="1006" spans="1:14" x14ac:dyDescent="0.2">
      <c r="A1006">
        <v>83</v>
      </c>
      <c r="B1006">
        <v>1</v>
      </c>
      <c r="C1006">
        <v>199647.4394412181</v>
      </c>
      <c r="D1006">
        <v>1005</v>
      </c>
      <c r="E1006">
        <v>292.23715209960938</v>
      </c>
      <c r="F1006">
        <f t="shared" si="16"/>
        <v>291.38120814732144</v>
      </c>
      <c r="G1006">
        <f>Table1[[#This Row],[Smoothing]]-F1005</f>
        <v>-1.1267438616071104</v>
      </c>
      <c r="H1006" t="b">
        <f>IF(Table1[[#This Row],[Change]]&lt;0,TRUE,FALSE)</f>
        <v>1</v>
      </c>
      <c r="I1006" t="b">
        <f>Table1[[#This Row],[Increasing_Grade]]=H1005</f>
        <v>1</v>
      </c>
      <c r="J1006" t="b">
        <v>0</v>
      </c>
      <c r="L1006" s="2">
        <f>Table1[[#This Row],[Change]]/528</f>
        <v>-2.1339845863771029E-3</v>
      </c>
      <c r="M1006">
        <v>-78.403161789999999</v>
      </c>
      <c r="N1006">
        <v>35.612749010000002</v>
      </c>
    </row>
    <row r="1007" spans="1:14" x14ac:dyDescent="0.2">
      <c r="A1007">
        <v>84</v>
      </c>
      <c r="B1007">
        <v>1</v>
      </c>
      <c r="C1007">
        <v>199846.29147253439</v>
      </c>
      <c r="D1007">
        <v>1006</v>
      </c>
      <c r="E1007">
        <v>290.56307983398438</v>
      </c>
      <c r="F1007">
        <f t="shared" si="16"/>
        <v>289.37753731863842</v>
      </c>
      <c r="G1007">
        <f>Table1[[#This Row],[Smoothing]]-F1006</f>
        <v>-2.0036708286830276</v>
      </c>
      <c r="H1007" t="b">
        <f>IF(Table1[[#This Row],[Change]]&lt;0,TRUE,FALSE)</f>
        <v>1</v>
      </c>
      <c r="I1007" t="b">
        <f>Table1[[#This Row],[Increasing_Grade]]=H1006</f>
        <v>1</v>
      </c>
      <c r="J1007" t="b">
        <v>0</v>
      </c>
      <c r="L1007" s="2">
        <f>Table1[[#This Row],[Change]]/528</f>
        <v>-3.7948311149299764E-3</v>
      </c>
      <c r="M1007">
        <v>-78.401738030000004</v>
      </c>
      <c r="N1007">
        <v>35.611871960000002</v>
      </c>
    </row>
    <row r="1008" spans="1:14" x14ac:dyDescent="0.2">
      <c r="A1008">
        <v>85</v>
      </c>
      <c r="B1008">
        <v>1</v>
      </c>
      <c r="C1008">
        <v>200045.14350385041</v>
      </c>
      <c r="D1008">
        <v>1007</v>
      </c>
      <c r="E1008">
        <v>288.98452758789062</v>
      </c>
      <c r="F1008">
        <f t="shared" si="16"/>
        <v>286.8178928920201</v>
      </c>
      <c r="G1008">
        <f>Table1[[#This Row],[Smoothing]]-F1007</f>
        <v>-2.5596444266183198</v>
      </c>
      <c r="H1008" t="b">
        <f>IF(Table1[[#This Row],[Change]]&lt;0,TRUE,FALSE)</f>
        <v>1</v>
      </c>
      <c r="I1008" t="b">
        <f>Table1[[#This Row],[Increasing_Grade]]=H1007</f>
        <v>1</v>
      </c>
      <c r="J1008" t="b">
        <v>0</v>
      </c>
      <c r="L1008" s="2">
        <f>Table1[[#This Row],[Change]]/528</f>
        <v>-4.8478114140498478E-3</v>
      </c>
      <c r="M1008">
        <v>-78.400314570000006</v>
      </c>
      <c r="N1008">
        <v>35.610994580000003</v>
      </c>
    </row>
    <row r="1009" spans="1:14" x14ac:dyDescent="0.2">
      <c r="A1009">
        <v>86</v>
      </c>
      <c r="B1009">
        <v>1</v>
      </c>
      <c r="C1009">
        <v>200243.99553516641</v>
      </c>
      <c r="D1009">
        <v>1008</v>
      </c>
      <c r="E1009">
        <v>285.39703369140619</v>
      </c>
      <c r="F1009">
        <f t="shared" si="16"/>
        <v>283.70059204101562</v>
      </c>
      <c r="G1009">
        <f>Table1[[#This Row],[Smoothing]]-F1008</f>
        <v>-3.1173008510044724</v>
      </c>
      <c r="H1009" t="b">
        <f>IF(Table1[[#This Row],[Change]]&lt;0,TRUE,FALSE)</f>
        <v>1</v>
      </c>
      <c r="I1009" t="b">
        <f>Table1[[#This Row],[Increasing_Grade]]=H1008</f>
        <v>1</v>
      </c>
      <c r="J1009" t="b">
        <v>0</v>
      </c>
      <c r="L1009" s="2">
        <f>Table1[[#This Row],[Change]]/528</f>
        <v>-5.9039788844781676E-3</v>
      </c>
      <c r="M1009">
        <v>-78.3988911</v>
      </c>
      <c r="N1009">
        <v>35.610117189999997</v>
      </c>
    </row>
    <row r="1010" spans="1:14" x14ac:dyDescent="0.2">
      <c r="A1010">
        <v>87</v>
      </c>
      <c r="B1010">
        <v>1</v>
      </c>
      <c r="C1010">
        <v>200442.84756648159</v>
      </c>
      <c r="D1010">
        <v>1009</v>
      </c>
      <c r="E1010">
        <v>281.22341918945312</v>
      </c>
      <c r="F1010">
        <f t="shared" si="16"/>
        <v>280.01227678571428</v>
      </c>
      <c r="G1010">
        <f>Table1[[#This Row],[Smoothing]]-F1009</f>
        <v>-3.6883152553013474</v>
      </c>
      <c r="H1010" t="b">
        <f>IF(Table1[[#This Row],[Change]]&lt;0,TRUE,FALSE)</f>
        <v>1</v>
      </c>
      <c r="I1010" t="b">
        <f>Table1[[#This Row],[Increasing_Grade]]=H1009</f>
        <v>1</v>
      </c>
      <c r="J1010" t="b">
        <v>0</v>
      </c>
      <c r="L1010" s="2">
        <f>Table1[[#This Row],[Change]]/528</f>
        <v>-6.9854455592828551E-3</v>
      </c>
      <c r="M1010">
        <v>-78.397468369999999</v>
      </c>
      <c r="N1010">
        <v>35.609239010000003</v>
      </c>
    </row>
    <row r="1011" spans="1:14" x14ac:dyDescent="0.2">
      <c r="A1011">
        <v>88</v>
      </c>
      <c r="B1011">
        <v>1</v>
      </c>
      <c r="C1011">
        <v>200641.6995977984</v>
      </c>
      <c r="D1011">
        <v>1010</v>
      </c>
      <c r="E1011">
        <v>276.14779663085938</v>
      </c>
      <c r="F1011">
        <f t="shared" si="16"/>
        <v>275.92173985072543</v>
      </c>
      <c r="G1011">
        <f>Table1[[#This Row],[Smoothing]]-F1010</f>
        <v>-4.0905369349888474</v>
      </c>
      <c r="H1011" t="b">
        <f>IF(Table1[[#This Row],[Change]]&lt;0,TRUE,FALSE)</f>
        <v>1</v>
      </c>
      <c r="I1011" t="b">
        <f>Table1[[#This Row],[Increasing_Grade]]=H1010</f>
        <v>1</v>
      </c>
      <c r="J1011" t="b">
        <v>0</v>
      </c>
      <c r="L1011" s="2">
        <f>Table1[[#This Row],[Change]]/528</f>
        <v>-7.7472290435394841E-3</v>
      </c>
      <c r="M1011">
        <v>-78.396048519999994</v>
      </c>
      <c r="N1011">
        <v>35.608357750000003</v>
      </c>
    </row>
    <row r="1012" spans="1:14" x14ac:dyDescent="0.2">
      <c r="A1012">
        <v>89</v>
      </c>
      <c r="B1012">
        <v>1</v>
      </c>
      <c r="C1012">
        <v>200840.55162911379</v>
      </c>
      <c r="D1012">
        <v>1011</v>
      </c>
      <c r="E1012">
        <v>271.35113525390619</v>
      </c>
      <c r="F1012">
        <f t="shared" si="16"/>
        <v>271.68111310686385</v>
      </c>
      <c r="G1012">
        <f>Table1[[#This Row],[Smoothing]]-F1011</f>
        <v>-4.2406267438615828</v>
      </c>
      <c r="H1012" t="b">
        <f>IF(Table1[[#This Row],[Change]]&lt;0,TRUE,FALSE)</f>
        <v>1</v>
      </c>
      <c r="I1012" t="b">
        <f>Table1[[#This Row],[Increasing_Grade]]=H1011</f>
        <v>1</v>
      </c>
      <c r="J1012" t="b">
        <v>0</v>
      </c>
      <c r="L1012" s="2">
        <f>Table1[[#This Row],[Change]]/528</f>
        <v>-8.031490045192392E-3</v>
      </c>
      <c r="M1012">
        <v>-78.394628389999994</v>
      </c>
      <c r="N1012">
        <v>35.607476769999998</v>
      </c>
    </row>
    <row r="1013" spans="1:14" x14ac:dyDescent="0.2">
      <c r="A1013">
        <v>90</v>
      </c>
      <c r="B1013">
        <v>1</v>
      </c>
      <c r="C1013">
        <v>201039.40366042909</v>
      </c>
      <c r="D1013">
        <v>1012</v>
      </c>
      <c r="E1013">
        <v>266.4189453125</v>
      </c>
      <c r="F1013">
        <f t="shared" si="16"/>
        <v>267.84546770368303</v>
      </c>
      <c r="G1013">
        <f>Table1[[#This Row],[Smoothing]]-F1012</f>
        <v>-3.8356454031808198</v>
      </c>
      <c r="H1013" t="b">
        <f>IF(Table1[[#This Row],[Change]]&lt;0,TRUE,FALSE)</f>
        <v>1</v>
      </c>
      <c r="I1013" t="b">
        <f>Table1[[#This Row],[Increasing_Grade]]=H1012</f>
        <v>1</v>
      </c>
      <c r="J1013" t="b">
        <v>0</v>
      </c>
      <c r="L1013" s="2">
        <f>Table1[[#This Row],[Change]]/528</f>
        <v>-7.2644799302667038E-3</v>
      </c>
      <c r="M1013">
        <v>-78.393208259999994</v>
      </c>
      <c r="N1013">
        <v>35.606595779999999</v>
      </c>
    </row>
    <row r="1014" spans="1:14" x14ac:dyDescent="0.2">
      <c r="A1014">
        <v>91</v>
      </c>
      <c r="B1014">
        <v>1</v>
      </c>
      <c r="C1014">
        <v>201238.25569174541</v>
      </c>
      <c r="D1014">
        <v>1013</v>
      </c>
      <c r="E1014">
        <v>261.9293212890625</v>
      </c>
      <c r="F1014">
        <f t="shared" si="16"/>
        <v>264.66488647460938</v>
      </c>
      <c r="G1014">
        <f>Table1[[#This Row],[Smoothing]]-F1013</f>
        <v>-3.1805812290736526</v>
      </c>
      <c r="H1014" t="b">
        <f>IF(Table1[[#This Row],[Change]]&lt;0,TRUE,FALSE)</f>
        <v>1</v>
      </c>
      <c r="I1014" t="b">
        <f>Table1[[#This Row],[Increasing_Grade]]=H1013</f>
        <v>1</v>
      </c>
      <c r="J1014" t="b">
        <v>0</v>
      </c>
      <c r="L1014" s="2">
        <f>Table1[[#This Row],[Change]]/528</f>
        <v>-6.0238280853667659E-3</v>
      </c>
      <c r="M1014">
        <v>-78.391787109999996</v>
      </c>
      <c r="N1014">
        <v>35.605715869999997</v>
      </c>
    </row>
    <row r="1015" spans="1:14" x14ac:dyDescent="0.2">
      <c r="A1015">
        <v>92</v>
      </c>
      <c r="B1015">
        <v>1</v>
      </c>
      <c r="C1015">
        <v>201437.1077230621</v>
      </c>
      <c r="D1015">
        <v>1014</v>
      </c>
      <c r="E1015">
        <v>259.30014038085938</v>
      </c>
      <c r="F1015">
        <f t="shared" si="16"/>
        <v>262.35774448939731</v>
      </c>
      <c r="G1015">
        <f>Table1[[#This Row],[Smoothing]]-F1014</f>
        <v>-2.3071419852120698</v>
      </c>
      <c r="H1015" t="b">
        <f>IF(Table1[[#This Row],[Change]]&lt;0,TRUE,FALSE)</f>
        <v>1</v>
      </c>
      <c r="I1015" t="b">
        <f>Table1[[#This Row],[Increasing_Grade]]=H1014</f>
        <v>1</v>
      </c>
      <c r="J1015" t="b">
        <v>0</v>
      </c>
      <c r="L1015" s="2">
        <f>Table1[[#This Row],[Change]]/528</f>
        <v>-4.3695870932046778E-3</v>
      </c>
      <c r="M1015">
        <v>-78.390365790000004</v>
      </c>
      <c r="N1015">
        <v>35.604836130000002</v>
      </c>
    </row>
    <row r="1016" spans="1:14" x14ac:dyDescent="0.2">
      <c r="A1016">
        <v>93</v>
      </c>
      <c r="B1016">
        <v>1</v>
      </c>
      <c r="C1016">
        <v>201635.9597543772</v>
      </c>
      <c r="D1016">
        <v>1015</v>
      </c>
      <c r="E1016">
        <v>258.54751586914062</v>
      </c>
      <c r="F1016">
        <f t="shared" si="16"/>
        <v>260.96200997488842</v>
      </c>
      <c r="G1016">
        <f>Table1[[#This Row],[Smoothing]]-F1015</f>
        <v>-1.395734514508888</v>
      </c>
      <c r="H1016" t="b">
        <f>IF(Table1[[#This Row],[Change]]&lt;0,TRUE,FALSE)</f>
        <v>1</v>
      </c>
      <c r="I1016" t="b">
        <f>Table1[[#This Row],[Increasing_Grade]]=H1015</f>
        <v>1</v>
      </c>
      <c r="J1016" t="b">
        <v>0</v>
      </c>
      <c r="L1016" s="2">
        <f>Table1[[#This Row],[Change]]/528</f>
        <v>-2.6434365805092577E-3</v>
      </c>
      <c r="M1016">
        <v>-78.388944199999997</v>
      </c>
      <c r="N1016">
        <v>35.603956670000002</v>
      </c>
    </row>
    <row r="1017" spans="1:14" x14ac:dyDescent="0.2">
      <c r="A1017">
        <v>94</v>
      </c>
      <c r="B1017">
        <v>1</v>
      </c>
      <c r="C1017">
        <v>201834.81178569319</v>
      </c>
      <c r="D1017">
        <v>1016</v>
      </c>
      <c r="E1017">
        <v>258.9593505859375</v>
      </c>
      <c r="F1017">
        <f t="shared" si="16"/>
        <v>260.01864188058033</v>
      </c>
      <c r="G1017">
        <f>Table1[[#This Row],[Smoothing]]-F1016</f>
        <v>-0.94336809430808444</v>
      </c>
      <c r="H1017" t="b">
        <f>IF(Table1[[#This Row],[Change]]&lt;0,TRUE,FALSE)</f>
        <v>1</v>
      </c>
      <c r="I1017" t="b">
        <f>Table1[[#This Row],[Increasing_Grade]]=H1016</f>
        <v>1</v>
      </c>
      <c r="J1017" t="b">
        <v>0</v>
      </c>
      <c r="L1017" s="2">
        <f>Table1[[#This Row],[Change]]/528</f>
        <v>-1.7866819967956144E-3</v>
      </c>
      <c r="M1017">
        <v>-78.387521070000005</v>
      </c>
      <c r="N1017">
        <v>35.603078840000002</v>
      </c>
    </row>
    <row r="1018" spans="1:14" x14ac:dyDescent="0.2">
      <c r="A1018">
        <v>95</v>
      </c>
      <c r="B1018">
        <v>1</v>
      </c>
      <c r="C1018">
        <v>202033.66381700989</v>
      </c>
      <c r="D1018">
        <v>1017</v>
      </c>
      <c r="E1018">
        <v>259.997802734375</v>
      </c>
      <c r="F1018">
        <f t="shared" si="16"/>
        <v>258.98465619768416</v>
      </c>
      <c r="G1018">
        <f>Table1[[#This Row],[Smoothing]]-F1017</f>
        <v>-1.0339856828961729</v>
      </c>
      <c r="H1018" t="b">
        <f>IF(Table1[[#This Row],[Change]]&lt;0,TRUE,FALSE)</f>
        <v>1</v>
      </c>
      <c r="I1018" t="b">
        <f>Table1[[#This Row],[Increasing_Grade]]=H1017</f>
        <v>1</v>
      </c>
      <c r="J1018" t="b">
        <v>0</v>
      </c>
      <c r="L1018" s="2">
        <f>Table1[[#This Row],[Change]]/528</f>
        <v>-1.9583062176063881E-3</v>
      </c>
      <c r="M1018">
        <v>-78.386097950000007</v>
      </c>
      <c r="N1018">
        <v>35.602201010000002</v>
      </c>
    </row>
    <row r="1019" spans="1:14" x14ac:dyDescent="0.2">
      <c r="A1019">
        <v>96</v>
      </c>
      <c r="B1019">
        <v>1</v>
      </c>
      <c r="C1019">
        <v>202232.51584832551</v>
      </c>
      <c r="D1019">
        <v>1018</v>
      </c>
      <c r="E1019">
        <v>261.58099365234381</v>
      </c>
      <c r="F1019">
        <f t="shared" si="16"/>
        <v>257.47326006208147</v>
      </c>
      <c r="G1019">
        <f>Table1[[#This Row],[Smoothing]]-F1018</f>
        <v>-1.5113961356026948</v>
      </c>
      <c r="H1019" t="b">
        <f>IF(Table1[[#This Row],[Change]]&lt;0,TRUE,FALSE)</f>
        <v>1</v>
      </c>
      <c r="I1019" t="b">
        <f>Table1[[#This Row],[Increasing_Grade]]=H1018</f>
        <v>1</v>
      </c>
      <c r="J1019" t="b">
        <v>0</v>
      </c>
      <c r="L1019" s="2">
        <f>Table1[[#This Row],[Change]]/528</f>
        <v>-2.8624926810657098E-3</v>
      </c>
      <c r="M1019">
        <v>-78.384674860000004</v>
      </c>
      <c r="N1019">
        <v>35.601323120000004</v>
      </c>
    </row>
    <row r="1020" spans="1:14" x14ac:dyDescent="0.2">
      <c r="A1020">
        <v>97</v>
      </c>
      <c r="B1020">
        <v>1</v>
      </c>
      <c r="C1020">
        <v>202431.36787964139</v>
      </c>
      <c r="D1020">
        <v>1019</v>
      </c>
      <c r="E1020">
        <v>259.81536865234381</v>
      </c>
      <c r="F1020">
        <f t="shared" si="16"/>
        <v>255.55480739048548</v>
      </c>
      <c r="G1020">
        <f>Table1[[#This Row],[Smoothing]]-F1019</f>
        <v>-1.9184526715959862</v>
      </c>
      <c r="H1020" t="b">
        <f>IF(Table1[[#This Row],[Change]]&lt;0,TRUE,FALSE)</f>
        <v>1</v>
      </c>
      <c r="I1020" t="b">
        <f>Table1[[#This Row],[Increasing_Grade]]=H1019</f>
        <v>1</v>
      </c>
      <c r="J1020" t="b">
        <v>0</v>
      </c>
      <c r="L1020" s="2">
        <f>Table1[[#This Row],[Change]]/528</f>
        <v>-3.6334330901439133E-3</v>
      </c>
      <c r="M1020">
        <v>-78.383251880000003</v>
      </c>
      <c r="N1020">
        <v>35.600445110000003</v>
      </c>
    </row>
    <row r="1021" spans="1:14" x14ac:dyDescent="0.2">
      <c r="A1021">
        <v>98</v>
      </c>
      <c r="B1021">
        <v>1</v>
      </c>
      <c r="C1021">
        <v>202630.21991095791</v>
      </c>
      <c r="D1021">
        <v>1020</v>
      </c>
      <c r="E1021">
        <v>254.69142150878909</v>
      </c>
      <c r="F1021">
        <f t="shared" si="16"/>
        <v>253.54190499441964</v>
      </c>
      <c r="G1021">
        <f>Table1[[#This Row],[Smoothing]]-F1020</f>
        <v>-2.0129023960658401</v>
      </c>
      <c r="H1021" t="b">
        <f>IF(Table1[[#This Row],[Change]]&lt;0,TRUE,FALSE)</f>
        <v>1</v>
      </c>
      <c r="I1021" t="b">
        <f>Table1[[#This Row],[Increasing_Grade]]=H1020</f>
        <v>1</v>
      </c>
      <c r="J1021" t="b">
        <v>0</v>
      </c>
      <c r="L1021" s="2">
        <f>Table1[[#This Row],[Change]]/528</f>
        <v>-3.8123151440640911E-3</v>
      </c>
      <c r="M1021">
        <v>-78.381801890000006</v>
      </c>
      <c r="N1021">
        <v>35.59959739</v>
      </c>
    </row>
    <row r="1022" spans="1:14" x14ac:dyDescent="0.2">
      <c r="A1022">
        <v>99</v>
      </c>
      <c r="B1022">
        <v>1</v>
      </c>
      <c r="C1022">
        <v>202829.07194227399</v>
      </c>
      <c r="D1022">
        <v>1021</v>
      </c>
      <c r="E1022">
        <v>248.7203674316406</v>
      </c>
      <c r="F1022">
        <f t="shared" si="16"/>
        <v>251.44495282854353</v>
      </c>
      <c r="G1022">
        <f>Table1[[#This Row],[Smoothing]]-F1021</f>
        <v>-2.0969521658761039</v>
      </c>
      <c r="H1022" t="b">
        <f>IF(Table1[[#This Row],[Change]]&lt;0,TRUE,FALSE)</f>
        <v>1</v>
      </c>
      <c r="I1022" t="b">
        <f>Table1[[#This Row],[Increasing_Grade]]=H1021</f>
        <v>1</v>
      </c>
      <c r="J1022" t="b">
        <v>0</v>
      </c>
      <c r="L1022" s="2">
        <f>Table1[[#This Row],[Change]]/528</f>
        <v>-3.9715003141592873E-3</v>
      </c>
      <c r="M1022">
        <v>-78.380364389999997</v>
      </c>
      <c r="N1022">
        <v>35.598735670000003</v>
      </c>
    </row>
    <row r="1023" spans="1:14" x14ac:dyDescent="0.2">
      <c r="A1023">
        <v>60</v>
      </c>
      <c r="B1023">
        <v>1</v>
      </c>
      <c r="C1023">
        <v>203027.9239735904</v>
      </c>
      <c r="D1023">
        <v>1022</v>
      </c>
      <c r="E1023">
        <v>245.11834716796881</v>
      </c>
      <c r="F1023">
        <f t="shared" si="16"/>
        <v>249.08241489955361</v>
      </c>
      <c r="G1023">
        <f>Table1[[#This Row],[Smoothing]]-F1022</f>
        <v>-2.3625379289899229</v>
      </c>
      <c r="H1023" t="b">
        <f>IF(Table1[[#This Row],[Change]]&lt;0,TRUE,FALSE)</f>
        <v>1</v>
      </c>
      <c r="I1023" t="b">
        <f>Table1[[#This Row],[Increasing_Grade]]=H1022</f>
        <v>1</v>
      </c>
      <c r="J1023" t="b">
        <v>0</v>
      </c>
      <c r="L1023" s="2">
        <f>Table1[[#This Row],[Change]]/528</f>
        <v>-4.4745036533900056E-3</v>
      </c>
      <c r="M1023">
        <v>-78.378941789999999</v>
      </c>
      <c r="N1023">
        <v>35.597857230000002</v>
      </c>
    </row>
    <row r="1024" spans="1:14" x14ac:dyDescent="0.2">
      <c r="A1024">
        <v>61</v>
      </c>
      <c r="B1024">
        <v>1</v>
      </c>
      <c r="C1024">
        <v>203226.7760049052</v>
      </c>
      <c r="D1024">
        <v>1023</v>
      </c>
      <c r="E1024">
        <v>244.86903381347659</v>
      </c>
      <c r="F1024">
        <f t="shared" si="16"/>
        <v>246.47349548339844</v>
      </c>
      <c r="G1024">
        <f>Table1[[#This Row],[Smoothing]]-F1023</f>
        <v>-2.6089194161551745</v>
      </c>
      <c r="H1024" t="b">
        <f>IF(Table1[[#This Row],[Change]]&lt;0,TRUE,FALSE)</f>
        <v>1</v>
      </c>
      <c r="I1024" t="b">
        <f>Table1[[#This Row],[Increasing_Grade]]=H1023</f>
        <v>1</v>
      </c>
      <c r="J1024" t="b">
        <v>0</v>
      </c>
      <c r="L1024" s="2">
        <f>Table1[[#This Row],[Change]]/528</f>
        <v>-4.9411352578696485E-3</v>
      </c>
      <c r="M1024">
        <v>-78.377519190000001</v>
      </c>
      <c r="N1024">
        <v>35.596978780000001</v>
      </c>
    </row>
    <row r="1025" spans="1:14" x14ac:dyDescent="0.2">
      <c r="A1025">
        <v>62</v>
      </c>
      <c r="B1025">
        <v>1</v>
      </c>
      <c r="C1025">
        <v>203425.62803622161</v>
      </c>
      <c r="D1025">
        <v>1024</v>
      </c>
      <c r="E1025">
        <v>245.31913757324219</v>
      </c>
      <c r="F1025">
        <f t="shared" si="16"/>
        <v>244.04968043736048</v>
      </c>
      <c r="G1025">
        <f>Table1[[#This Row],[Smoothing]]-F1024</f>
        <v>-2.4238150460379586</v>
      </c>
      <c r="H1025" t="b">
        <f>IF(Table1[[#This Row],[Change]]&lt;0,TRUE,FALSE)</f>
        <v>1</v>
      </c>
      <c r="I1025" t="b">
        <f>Table1[[#This Row],[Increasing_Grade]]=H1024</f>
        <v>1</v>
      </c>
      <c r="J1025" t="b">
        <v>0</v>
      </c>
      <c r="L1025" s="2">
        <f>Table1[[#This Row],[Change]]/528</f>
        <v>-4.5905587993143159E-3</v>
      </c>
      <c r="M1025">
        <v>-78.376096579999995</v>
      </c>
      <c r="N1025">
        <v>35.596100309999997</v>
      </c>
    </row>
    <row r="1026" spans="1:14" x14ac:dyDescent="0.2">
      <c r="A1026">
        <v>63</v>
      </c>
      <c r="B1026">
        <v>1</v>
      </c>
      <c r="C1026">
        <v>203624.48006753661</v>
      </c>
      <c r="D1026">
        <v>1025</v>
      </c>
      <c r="E1026">
        <v>245.04322814941409</v>
      </c>
      <c r="F1026">
        <f t="shared" si="16"/>
        <v>242.46773856026786</v>
      </c>
      <c r="G1026">
        <f>Table1[[#This Row],[Smoothing]]-F1025</f>
        <v>-1.5819418770926177</v>
      </c>
      <c r="H1026" t="b">
        <f>IF(Table1[[#This Row],[Change]]&lt;0,TRUE,FALSE)</f>
        <v>1</v>
      </c>
      <c r="I1026" t="b">
        <f>Table1[[#This Row],[Increasing_Grade]]=H1025</f>
        <v>1</v>
      </c>
      <c r="J1026" t="b">
        <v>0</v>
      </c>
      <c r="L1026" s="2">
        <f>Table1[[#This Row],[Change]]/528</f>
        <v>-2.9961020399481395E-3</v>
      </c>
      <c r="M1026">
        <v>-78.374673959999996</v>
      </c>
      <c r="N1026">
        <v>35.595221870000003</v>
      </c>
    </row>
    <row r="1027" spans="1:14" x14ac:dyDescent="0.2">
      <c r="A1027">
        <v>64</v>
      </c>
      <c r="B1027">
        <v>1</v>
      </c>
      <c r="C1027">
        <v>203823.3320988529</v>
      </c>
      <c r="D1027">
        <v>1026</v>
      </c>
      <c r="E1027">
        <v>241.55293273925781</v>
      </c>
      <c r="F1027">
        <f t="shared" si="16"/>
        <v>241.72094072614397</v>
      </c>
      <c r="G1027">
        <f>Table1[[#This Row],[Smoothing]]-F1026</f>
        <v>-0.74679783412389611</v>
      </c>
      <c r="H1027" t="b">
        <f>IF(Table1[[#This Row],[Change]]&lt;0,TRUE,FALSE)</f>
        <v>1</v>
      </c>
      <c r="I1027" t="b">
        <f>Table1[[#This Row],[Increasing_Grade]]=H1026</f>
        <v>1</v>
      </c>
      <c r="J1027" t="b">
        <v>0</v>
      </c>
      <c r="L1027" s="2">
        <f>Table1[[#This Row],[Change]]/528</f>
        <v>-1.4143898373558637E-3</v>
      </c>
      <c r="M1027">
        <v>-78.373251319999994</v>
      </c>
      <c r="N1027">
        <v>35.594343420000001</v>
      </c>
    </row>
    <row r="1028" spans="1:14" x14ac:dyDescent="0.2">
      <c r="A1028">
        <v>65</v>
      </c>
      <c r="B1028">
        <v>1</v>
      </c>
      <c r="C1028">
        <v>204022.1841301696</v>
      </c>
      <c r="D1028">
        <v>1027</v>
      </c>
      <c r="E1028">
        <v>237.72471618652341</v>
      </c>
      <c r="F1028">
        <f t="shared" si="16"/>
        <v>241.2332763671875</v>
      </c>
      <c r="G1028">
        <f>Table1[[#This Row],[Smoothing]]-F1027</f>
        <v>-0.48766435895646509</v>
      </c>
      <c r="H1028" t="b">
        <f>IF(Table1[[#This Row],[Change]]&lt;0,TRUE,FALSE)</f>
        <v>1</v>
      </c>
      <c r="I1028" t="b">
        <f>Table1[[#This Row],[Increasing_Grade]]=H1027</f>
        <v>1</v>
      </c>
      <c r="J1028" t="b">
        <v>0</v>
      </c>
      <c r="L1028" s="2">
        <f>Table1[[#This Row],[Change]]/528</f>
        <v>-9.236067404478506E-4</v>
      </c>
      <c r="M1028">
        <v>-78.371828679999993</v>
      </c>
      <c r="N1028">
        <v>35.593464969999999</v>
      </c>
    </row>
    <row r="1029" spans="1:14" x14ac:dyDescent="0.2">
      <c r="A1029">
        <v>66</v>
      </c>
      <c r="B1029">
        <v>1</v>
      </c>
      <c r="C1029">
        <v>204221.0361614853</v>
      </c>
      <c r="D1029">
        <v>1028</v>
      </c>
      <c r="E1029">
        <v>237.64677429199219</v>
      </c>
      <c r="F1029">
        <f t="shared" si="16"/>
        <v>240.80085536411829</v>
      </c>
      <c r="G1029">
        <f>Table1[[#This Row],[Smoothing]]-F1028</f>
        <v>-0.43242100306920861</v>
      </c>
      <c r="H1029" t="b">
        <f>IF(Table1[[#This Row],[Change]]&lt;0,TRUE,FALSE)</f>
        <v>1</v>
      </c>
      <c r="I1029" t="b">
        <f>Table1[[#This Row],[Increasing_Grade]]=H1028</f>
        <v>1</v>
      </c>
      <c r="J1029" t="b">
        <v>0</v>
      </c>
      <c r="L1029" s="2">
        <f>Table1[[#This Row],[Change]]/528</f>
        <v>-8.1897917247956173E-4</v>
      </c>
      <c r="M1029">
        <v>-78.37040605</v>
      </c>
      <c r="N1029">
        <v>35.592586500000003</v>
      </c>
    </row>
    <row r="1030" spans="1:14" x14ac:dyDescent="0.2">
      <c r="A1030">
        <v>67</v>
      </c>
      <c r="B1030">
        <v>1</v>
      </c>
      <c r="C1030">
        <v>204419.88819280139</v>
      </c>
      <c r="D1030">
        <v>1029</v>
      </c>
      <c r="E1030">
        <v>239.89076232910159</v>
      </c>
      <c r="F1030">
        <f t="shared" ref="F1030:F1093" si="17">AVERAGE(E1027:E1033)</f>
        <v>240.25435311453683</v>
      </c>
      <c r="G1030">
        <f>Table1[[#This Row],[Smoothing]]-F1029</f>
        <v>-0.54650224958146509</v>
      </c>
      <c r="H1030" t="b">
        <f>IF(Table1[[#This Row],[Change]]&lt;0,TRUE,FALSE)</f>
        <v>1</v>
      </c>
      <c r="I1030" t="b">
        <f>Table1[[#This Row],[Increasing_Grade]]=H1029</f>
        <v>1</v>
      </c>
      <c r="J1030" t="b">
        <v>0</v>
      </c>
      <c r="L1030" s="2">
        <f>Table1[[#This Row],[Change]]/528</f>
        <v>-1.0350421393588354E-3</v>
      </c>
      <c r="M1030">
        <v>-78.368983409999998</v>
      </c>
      <c r="N1030">
        <v>35.591708019999999</v>
      </c>
    </row>
    <row r="1031" spans="1:14" x14ac:dyDescent="0.2">
      <c r="A1031">
        <v>68</v>
      </c>
      <c r="B1031">
        <v>1</v>
      </c>
      <c r="C1031">
        <v>204618.74022411689</v>
      </c>
      <c r="D1031">
        <v>1030</v>
      </c>
      <c r="E1031">
        <v>241.45538330078119</v>
      </c>
      <c r="F1031">
        <f t="shared" si="17"/>
        <v>239.97717067173548</v>
      </c>
      <c r="G1031">
        <f>Table1[[#This Row],[Smoothing]]-F1030</f>
        <v>-0.27718244280134741</v>
      </c>
      <c r="H1031" t="b">
        <f>IF(Table1[[#This Row],[Change]]&lt;0,TRUE,FALSE)</f>
        <v>1</v>
      </c>
      <c r="I1031" t="b">
        <f>Table1[[#This Row],[Increasing_Grade]]=H1030</f>
        <v>1</v>
      </c>
      <c r="J1031" t="b">
        <v>0</v>
      </c>
      <c r="L1031" s="2">
        <f>Table1[[#This Row],[Change]]/528</f>
        <v>-5.2496674772982465E-4</v>
      </c>
      <c r="M1031">
        <v>-78.367560769999997</v>
      </c>
      <c r="N1031">
        <v>35.590829540000001</v>
      </c>
    </row>
    <row r="1032" spans="1:14" x14ac:dyDescent="0.2">
      <c r="A1032">
        <v>69</v>
      </c>
      <c r="B1032">
        <v>1</v>
      </c>
      <c r="C1032">
        <v>204817.59225543289</v>
      </c>
      <c r="D1032">
        <v>1031</v>
      </c>
      <c r="E1032">
        <v>242.29219055175781</v>
      </c>
      <c r="F1032">
        <f t="shared" si="17"/>
        <v>240.05403137207031</v>
      </c>
      <c r="G1032">
        <f>Table1[[#This Row],[Smoothing]]-F1031</f>
        <v>7.6860700334833609E-2</v>
      </c>
      <c r="H1032" t="b">
        <f>IF(Table1[[#This Row],[Change]]&lt;0,TRUE,FALSE)</f>
        <v>0</v>
      </c>
      <c r="I1032" t="b">
        <f>Table1[[#This Row],[Increasing_Grade]]=H1031</f>
        <v>0</v>
      </c>
      <c r="J1032">
        <v>240.05403137207031</v>
      </c>
      <c r="L1032" s="2">
        <f>Table1[[#This Row],[Change]]/528</f>
        <v>1.4556950820991213E-4</v>
      </c>
      <c r="M1032">
        <v>-78.366138129999996</v>
      </c>
      <c r="N1032">
        <v>35.589951050000003</v>
      </c>
    </row>
    <row r="1033" spans="1:14" x14ac:dyDescent="0.2">
      <c r="A1033">
        <v>70</v>
      </c>
      <c r="B1033">
        <v>1</v>
      </c>
      <c r="C1033">
        <v>205016.44428674909</v>
      </c>
      <c r="D1033">
        <v>1032</v>
      </c>
      <c r="E1033">
        <v>241.21771240234381</v>
      </c>
      <c r="F1033">
        <f t="shared" si="17"/>
        <v>239.78889465332031</v>
      </c>
      <c r="G1033">
        <f>Table1[[#This Row],[Smoothing]]-F1032</f>
        <v>-0.26513671875</v>
      </c>
      <c r="H1033" t="b">
        <f>IF(Table1[[#This Row],[Change]]&lt;0,TRUE,FALSE)</f>
        <v>1</v>
      </c>
      <c r="I1033" t="b">
        <f>Table1[[#This Row],[Increasing_Grade]]=H1032</f>
        <v>0</v>
      </c>
      <c r="J1033">
        <v>239.78889465332031</v>
      </c>
      <c r="L1033" s="2">
        <f>Table1[[#This Row],[Change]]/528</f>
        <v>-5.0215287642045451E-4</v>
      </c>
      <c r="M1033">
        <v>-78.364715469999993</v>
      </c>
      <c r="N1033">
        <v>35.589072569999999</v>
      </c>
    </row>
    <row r="1034" spans="1:14" x14ac:dyDescent="0.2">
      <c r="A1034">
        <v>71</v>
      </c>
      <c r="B1034">
        <v>1</v>
      </c>
      <c r="C1034">
        <v>205215.29631806439</v>
      </c>
      <c r="D1034">
        <v>1033</v>
      </c>
      <c r="E1034">
        <v>239.61265563964841</v>
      </c>
      <c r="F1034">
        <f t="shared" si="17"/>
        <v>238.8874010358538</v>
      </c>
      <c r="G1034">
        <f>Table1[[#This Row],[Smoothing]]-F1033</f>
        <v>-0.9014936174665138</v>
      </c>
      <c r="H1034" t="b">
        <f>IF(Table1[[#This Row],[Change]]&lt;0,TRUE,FALSE)</f>
        <v>1</v>
      </c>
      <c r="I1034" t="b">
        <f>Table1[[#This Row],[Increasing_Grade]]=H1033</f>
        <v>1</v>
      </c>
      <c r="J1034" t="b">
        <v>0</v>
      </c>
      <c r="L1034" s="2">
        <f>Table1[[#This Row],[Change]]/528</f>
        <v>-1.7073742755047609E-3</v>
      </c>
      <c r="M1034">
        <v>-78.363292819999998</v>
      </c>
      <c r="N1034">
        <v>35.588194080000001</v>
      </c>
    </row>
    <row r="1035" spans="1:14" x14ac:dyDescent="0.2">
      <c r="A1035">
        <v>72</v>
      </c>
      <c r="B1035">
        <v>1</v>
      </c>
      <c r="C1035">
        <v>205414.1483493803</v>
      </c>
      <c r="D1035">
        <v>1034</v>
      </c>
      <c r="E1035">
        <v>238.26274108886719</v>
      </c>
      <c r="F1035">
        <f t="shared" si="17"/>
        <v>237.48039463588171</v>
      </c>
      <c r="G1035">
        <f>Table1[[#This Row],[Smoothing]]-F1034</f>
        <v>-1.4070063999720901</v>
      </c>
      <c r="H1035" t="b">
        <f>IF(Table1[[#This Row],[Change]]&lt;0,TRUE,FALSE)</f>
        <v>1</v>
      </c>
      <c r="I1035" t="b">
        <f>Table1[[#This Row],[Increasing_Grade]]=H1034</f>
        <v>1</v>
      </c>
      <c r="J1035" t="b">
        <v>0</v>
      </c>
      <c r="L1035" s="2">
        <f>Table1[[#This Row],[Change]]/528</f>
        <v>-2.6647848484319886E-3</v>
      </c>
      <c r="M1035">
        <v>-78.361870159999995</v>
      </c>
      <c r="N1035">
        <v>35.587315580000002</v>
      </c>
    </row>
    <row r="1036" spans="1:14" x14ac:dyDescent="0.2">
      <c r="A1036">
        <v>73</v>
      </c>
      <c r="B1036">
        <v>1</v>
      </c>
      <c r="C1036">
        <v>205613.0003806962</v>
      </c>
      <c r="D1036">
        <v>1035</v>
      </c>
      <c r="E1036">
        <v>235.79081726074219</v>
      </c>
      <c r="F1036">
        <f t="shared" si="17"/>
        <v>235.82910592215401</v>
      </c>
      <c r="G1036">
        <f>Table1[[#This Row],[Smoothing]]-F1035</f>
        <v>-1.6512887137276948</v>
      </c>
      <c r="H1036" t="b">
        <f>IF(Table1[[#This Row],[Change]]&lt;0,TRUE,FALSE)</f>
        <v>1</v>
      </c>
      <c r="I1036" t="b">
        <f>Table1[[#This Row],[Increasing_Grade]]=H1035</f>
        <v>1</v>
      </c>
      <c r="J1036" t="b">
        <v>0</v>
      </c>
      <c r="L1036" s="2">
        <f>Table1[[#This Row],[Change]]/528</f>
        <v>-3.1274407456963918E-3</v>
      </c>
      <c r="M1036">
        <v>-78.360447489999999</v>
      </c>
      <c r="N1036">
        <v>35.586437080000003</v>
      </c>
    </row>
    <row r="1037" spans="1:14" x14ac:dyDescent="0.2">
      <c r="A1037">
        <v>74</v>
      </c>
      <c r="B1037">
        <v>1</v>
      </c>
      <c r="C1037">
        <v>205811.8524120122</v>
      </c>
      <c r="D1037">
        <v>1036</v>
      </c>
      <c r="E1037">
        <v>233.58030700683591</v>
      </c>
      <c r="F1037">
        <f t="shared" si="17"/>
        <v>234.1269313267299</v>
      </c>
      <c r="G1037">
        <f>Table1[[#This Row],[Smoothing]]-F1036</f>
        <v>-1.7021745954241112</v>
      </c>
      <c r="H1037" t="b">
        <f>IF(Table1[[#This Row],[Change]]&lt;0,TRUE,FALSE)</f>
        <v>1</v>
      </c>
      <c r="I1037" t="b">
        <f>Table1[[#This Row],[Increasing_Grade]]=H1036</f>
        <v>1</v>
      </c>
      <c r="J1037" t="b">
        <v>0</v>
      </c>
      <c r="L1037" s="2">
        <f>Table1[[#This Row],[Change]]/528</f>
        <v>-3.2238155216365743E-3</v>
      </c>
      <c r="M1037">
        <v>-78.359024820000002</v>
      </c>
      <c r="N1037">
        <v>35.585558570000003</v>
      </c>
    </row>
    <row r="1038" spans="1:14" x14ac:dyDescent="0.2">
      <c r="A1038">
        <v>75</v>
      </c>
      <c r="B1038">
        <v>1</v>
      </c>
      <c r="C1038">
        <v>206010.7044433282</v>
      </c>
      <c r="D1038">
        <v>1037</v>
      </c>
      <c r="E1038">
        <v>231.60633850097659</v>
      </c>
      <c r="F1038">
        <f t="shared" si="17"/>
        <v>232.39077104840959</v>
      </c>
      <c r="G1038">
        <f>Table1[[#This Row],[Smoothing]]-F1037</f>
        <v>-1.7361602783203125</v>
      </c>
      <c r="H1038" t="b">
        <f>IF(Table1[[#This Row],[Change]]&lt;0,TRUE,FALSE)</f>
        <v>1</v>
      </c>
      <c r="I1038" t="b">
        <f>Table1[[#This Row],[Increasing_Grade]]=H1037</f>
        <v>1</v>
      </c>
      <c r="J1038" t="b">
        <v>0</v>
      </c>
      <c r="L1038" s="2">
        <f>Table1[[#This Row],[Change]]/528</f>
        <v>-3.2881823453036222E-3</v>
      </c>
      <c r="M1038">
        <v>-78.357602130000004</v>
      </c>
      <c r="N1038">
        <v>35.584680069999997</v>
      </c>
    </row>
    <row r="1039" spans="1:14" x14ac:dyDescent="0.2">
      <c r="A1039">
        <v>76</v>
      </c>
      <c r="B1039">
        <v>1</v>
      </c>
      <c r="C1039">
        <v>206209.55647464469</v>
      </c>
      <c r="D1039">
        <v>1038</v>
      </c>
      <c r="E1039">
        <v>230.73316955566409</v>
      </c>
      <c r="F1039">
        <f t="shared" si="17"/>
        <v>230.51940699986048</v>
      </c>
      <c r="G1039">
        <f>Table1[[#This Row],[Smoothing]]-F1038</f>
        <v>-1.8713640485491112</v>
      </c>
      <c r="H1039" t="b">
        <f>IF(Table1[[#This Row],[Change]]&lt;0,TRUE,FALSE)</f>
        <v>1</v>
      </c>
      <c r="I1039" t="b">
        <f>Table1[[#This Row],[Increasing_Grade]]=H1038</f>
        <v>1</v>
      </c>
      <c r="J1039" t="b">
        <v>0</v>
      </c>
      <c r="L1039" s="2">
        <f>Table1[[#This Row],[Change]]/528</f>
        <v>-3.5442500919490743E-3</v>
      </c>
      <c r="M1039">
        <v>-78.356179449999999</v>
      </c>
      <c r="N1039">
        <v>35.583801559999998</v>
      </c>
    </row>
    <row r="1040" spans="1:14" x14ac:dyDescent="0.2">
      <c r="A1040">
        <v>77</v>
      </c>
      <c r="B1040">
        <v>1</v>
      </c>
      <c r="C1040">
        <v>206408.4085059615</v>
      </c>
      <c r="D1040">
        <v>1039</v>
      </c>
      <c r="E1040">
        <v>229.302490234375</v>
      </c>
      <c r="F1040">
        <f t="shared" si="17"/>
        <v>228.66823250906808</v>
      </c>
      <c r="G1040">
        <f>Table1[[#This Row],[Smoothing]]-F1039</f>
        <v>-1.8511744907924026</v>
      </c>
      <c r="H1040" t="b">
        <f>IF(Table1[[#This Row],[Change]]&lt;0,TRUE,FALSE)</f>
        <v>1</v>
      </c>
      <c r="I1040" t="b">
        <f>Table1[[#This Row],[Increasing_Grade]]=H1039</f>
        <v>1</v>
      </c>
      <c r="J1040" t="b">
        <v>0</v>
      </c>
      <c r="L1040" s="2">
        <f>Table1[[#This Row],[Change]]/528</f>
        <v>-3.5060122931674293E-3</v>
      </c>
      <c r="M1040">
        <v>-78.354756760000001</v>
      </c>
      <c r="N1040">
        <v>35.582923049999998</v>
      </c>
    </row>
    <row r="1041" spans="1:14" x14ac:dyDescent="0.2">
      <c r="A1041">
        <v>78</v>
      </c>
      <c r="B1041">
        <v>1</v>
      </c>
      <c r="C1041">
        <v>206607.2605372768</v>
      </c>
      <c r="D1041">
        <v>1040</v>
      </c>
      <c r="E1041">
        <v>227.45953369140619</v>
      </c>
      <c r="F1041">
        <f t="shared" si="17"/>
        <v>226.8868190220424</v>
      </c>
      <c r="G1041">
        <f>Table1[[#This Row],[Smoothing]]-F1040</f>
        <v>-1.7814134870256737</v>
      </c>
      <c r="H1041" t="b">
        <f>IF(Table1[[#This Row],[Change]]&lt;0,TRUE,FALSE)</f>
        <v>1</v>
      </c>
      <c r="I1041" t="b">
        <f>Table1[[#This Row],[Increasing_Grade]]=H1040</f>
        <v>1</v>
      </c>
      <c r="J1041" t="b">
        <v>0</v>
      </c>
      <c r="L1041" s="2">
        <f>Table1[[#This Row],[Change]]/528</f>
        <v>-3.373889179972867E-3</v>
      </c>
      <c r="M1041">
        <v>-78.353334059999995</v>
      </c>
      <c r="N1041">
        <v>35.582044539999998</v>
      </c>
    </row>
    <row r="1042" spans="1:14" x14ac:dyDescent="0.2">
      <c r="A1042">
        <v>79</v>
      </c>
      <c r="B1042">
        <v>1</v>
      </c>
      <c r="C1042">
        <v>206806.1125685919</v>
      </c>
      <c r="D1042">
        <v>1041</v>
      </c>
      <c r="E1042">
        <v>225.16319274902341</v>
      </c>
      <c r="F1042">
        <f t="shared" si="17"/>
        <v>225.2804173060826</v>
      </c>
      <c r="G1042">
        <f>Table1[[#This Row],[Smoothing]]-F1041</f>
        <v>-1.6064017159598052</v>
      </c>
      <c r="H1042" t="b">
        <f>IF(Table1[[#This Row],[Change]]&lt;0,TRUE,FALSE)</f>
        <v>1</v>
      </c>
      <c r="I1042" t="b">
        <f>Table1[[#This Row],[Increasing_Grade]]=H1041</f>
        <v>1</v>
      </c>
      <c r="J1042" t="b">
        <v>0</v>
      </c>
      <c r="L1042" s="2">
        <f>Table1[[#This Row],[Change]]/528</f>
        <v>-3.0424274923481157E-3</v>
      </c>
      <c r="M1042">
        <v>-78.351911349999995</v>
      </c>
      <c r="N1042">
        <v>35.581166019999998</v>
      </c>
    </row>
    <row r="1043" spans="1:14" x14ac:dyDescent="0.2">
      <c r="A1043">
        <v>40</v>
      </c>
      <c r="B1043">
        <v>1</v>
      </c>
      <c r="C1043">
        <v>207004.96459990839</v>
      </c>
      <c r="D1043">
        <v>1042</v>
      </c>
      <c r="E1043">
        <v>222.83259582519531</v>
      </c>
      <c r="F1043">
        <f t="shared" si="17"/>
        <v>223.32162039620533</v>
      </c>
      <c r="G1043">
        <f>Table1[[#This Row],[Smoothing]]-F1042</f>
        <v>-1.9587969098772646</v>
      </c>
      <c r="H1043" t="b">
        <f>IF(Table1[[#This Row],[Change]]&lt;0,TRUE,FALSE)</f>
        <v>1</v>
      </c>
      <c r="I1043" t="b">
        <f>Table1[[#This Row],[Increasing_Grade]]=H1042</f>
        <v>1</v>
      </c>
      <c r="J1043" t="b">
        <v>0</v>
      </c>
      <c r="L1043" s="2">
        <f>Table1[[#This Row],[Change]]/528</f>
        <v>-3.7098426323433041E-3</v>
      </c>
      <c r="M1043">
        <v>-78.350488639999995</v>
      </c>
      <c r="N1043">
        <v>35.580287499999997</v>
      </c>
    </row>
    <row r="1044" spans="1:14" x14ac:dyDescent="0.2">
      <c r="A1044">
        <v>41</v>
      </c>
      <c r="B1044">
        <v>1</v>
      </c>
      <c r="C1044">
        <v>207203.81663122409</v>
      </c>
      <c r="D1044">
        <v>1043</v>
      </c>
      <c r="E1044">
        <v>221.11041259765619</v>
      </c>
      <c r="F1044">
        <f t="shared" si="17"/>
        <v>220.88353402273992</v>
      </c>
      <c r="G1044">
        <f>Table1[[#This Row],[Smoothing]]-F1043</f>
        <v>-2.4380863734654099</v>
      </c>
      <c r="H1044" t="b">
        <f>IF(Table1[[#This Row],[Change]]&lt;0,TRUE,FALSE)</f>
        <v>1</v>
      </c>
      <c r="I1044" t="b">
        <f>Table1[[#This Row],[Increasing_Grade]]=H1043</f>
        <v>1</v>
      </c>
      <c r="J1044" t="b">
        <v>0</v>
      </c>
      <c r="L1044" s="2">
        <f>Table1[[#This Row],[Change]]/528</f>
        <v>-4.6175878285329734E-3</v>
      </c>
      <c r="M1044">
        <v>-78.349065929999995</v>
      </c>
      <c r="N1044">
        <v>35.579408970000003</v>
      </c>
    </row>
    <row r="1045" spans="1:14" x14ac:dyDescent="0.2">
      <c r="A1045">
        <v>42</v>
      </c>
      <c r="B1045">
        <v>1</v>
      </c>
      <c r="C1045">
        <v>207402.66866254099</v>
      </c>
      <c r="D1045">
        <v>1044</v>
      </c>
      <c r="E1045">
        <v>220.36152648925781</v>
      </c>
      <c r="F1045">
        <f t="shared" si="17"/>
        <v>218.02783421107702</v>
      </c>
      <c r="G1045">
        <f>Table1[[#This Row],[Smoothing]]-F1044</f>
        <v>-2.8556998116629018</v>
      </c>
      <c r="H1045" t="b">
        <f>IF(Table1[[#This Row],[Change]]&lt;0,TRUE,FALSE)</f>
        <v>1</v>
      </c>
      <c r="I1045" t="b">
        <f>Table1[[#This Row],[Increasing_Grade]]=H1044</f>
        <v>1</v>
      </c>
      <c r="J1045" t="b">
        <v>0</v>
      </c>
      <c r="L1045" s="2">
        <f>Table1[[#This Row],[Change]]/528</f>
        <v>-5.4085223705736775E-3</v>
      </c>
      <c r="M1045">
        <v>-78.347643219999995</v>
      </c>
      <c r="N1045">
        <v>35.578530430000001</v>
      </c>
    </row>
    <row r="1046" spans="1:14" x14ac:dyDescent="0.2">
      <c r="A1046">
        <v>43</v>
      </c>
      <c r="B1046">
        <v>1</v>
      </c>
      <c r="C1046">
        <v>207601.5206938569</v>
      </c>
      <c r="D1046">
        <v>1045</v>
      </c>
      <c r="E1046">
        <v>217.02159118652341</v>
      </c>
      <c r="F1046">
        <f t="shared" si="17"/>
        <v>214.77750069754464</v>
      </c>
      <c r="G1046">
        <f>Table1[[#This Row],[Smoothing]]-F1045</f>
        <v>-3.2503335135323823</v>
      </c>
      <c r="H1046" t="b">
        <f>IF(Table1[[#This Row],[Change]]&lt;0,TRUE,FALSE)</f>
        <v>1</v>
      </c>
      <c r="I1046" t="b">
        <f>Table1[[#This Row],[Increasing_Grade]]=H1045</f>
        <v>1</v>
      </c>
      <c r="J1046" t="b">
        <v>0</v>
      </c>
      <c r="L1046" s="2">
        <f>Table1[[#This Row],[Change]]/528</f>
        <v>-6.155934684720421E-3</v>
      </c>
      <c r="M1046">
        <v>-78.346220479999999</v>
      </c>
      <c r="N1046">
        <v>35.577651899999999</v>
      </c>
    </row>
    <row r="1047" spans="1:14" x14ac:dyDescent="0.2">
      <c r="A1047">
        <v>44</v>
      </c>
      <c r="B1047">
        <v>1</v>
      </c>
      <c r="C1047">
        <v>207800.3727251722</v>
      </c>
      <c r="D1047">
        <v>1046</v>
      </c>
      <c r="E1047">
        <v>212.23588562011719</v>
      </c>
      <c r="F1047">
        <f t="shared" si="17"/>
        <v>211.16754804338726</v>
      </c>
      <c r="G1047">
        <f>Table1[[#This Row],[Smoothing]]-F1046</f>
        <v>-3.6099526541573823</v>
      </c>
      <c r="H1047" t="b">
        <f>IF(Table1[[#This Row],[Change]]&lt;0,TRUE,FALSE)</f>
        <v>1</v>
      </c>
      <c r="I1047" t="b">
        <f>Table1[[#This Row],[Increasing_Grade]]=H1046</f>
        <v>1</v>
      </c>
      <c r="J1047" t="b">
        <v>0</v>
      </c>
      <c r="L1047" s="2">
        <f>Table1[[#This Row],[Change]]/528</f>
        <v>-6.8370315419647391E-3</v>
      </c>
      <c r="M1047">
        <v>-78.344797749999998</v>
      </c>
      <c r="N1047">
        <v>35.576773369999998</v>
      </c>
    </row>
    <row r="1048" spans="1:14" x14ac:dyDescent="0.2">
      <c r="A1048">
        <v>45</v>
      </c>
      <c r="B1048">
        <v>1</v>
      </c>
      <c r="C1048">
        <v>207999.22475648811</v>
      </c>
      <c r="D1048">
        <v>1047</v>
      </c>
      <c r="E1048">
        <v>207.4696350097656</v>
      </c>
      <c r="F1048">
        <f t="shared" si="17"/>
        <v>207.22569274902344</v>
      </c>
      <c r="G1048">
        <f>Table1[[#This Row],[Smoothing]]-F1047</f>
        <v>-3.941855294363819</v>
      </c>
      <c r="H1048" t="b">
        <f>IF(Table1[[#This Row],[Change]]&lt;0,TRUE,FALSE)</f>
        <v>1</v>
      </c>
      <c r="I1048" t="b">
        <f>Table1[[#This Row],[Increasing_Grade]]=H1047</f>
        <v>1</v>
      </c>
      <c r="J1048" t="b">
        <v>0</v>
      </c>
      <c r="L1048" s="2">
        <f>Table1[[#This Row],[Change]]/528</f>
        <v>-7.4656350272042024E-3</v>
      </c>
      <c r="M1048">
        <v>-78.343375019999996</v>
      </c>
      <c r="N1048">
        <v>35.575894820000002</v>
      </c>
    </row>
    <row r="1049" spans="1:14" x14ac:dyDescent="0.2">
      <c r="A1049">
        <v>46</v>
      </c>
      <c r="B1049">
        <v>1</v>
      </c>
      <c r="C1049">
        <v>208198.0767878037</v>
      </c>
      <c r="D1049">
        <v>1048</v>
      </c>
      <c r="E1049">
        <v>202.4108581542969</v>
      </c>
      <c r="F1049">
        <f t="shared" si="17"/>
        <v>202.83838108607702</v>
      </c>
      <c r="G1049">
        <f>Table1[[#This Row],[Smoothing]]-F1048</f>
        <v>-4.3873116629464164</v>
      </c>
      <c r="H1049" t="b">
        <f>IF(Table1[[#This Row],[Change]]&lt;0,TRUE,FALSE)</f>
        <v>1</v>
      </c>
      <c r="I1049" t="b">
        <f>Table1[[#This Row],[Increasing_Grade]]=H1048</f>
        <v>1</v>
      </c>
      <c r="J1049" t="b">
        <v>0</v>
      </c>
      <c r="L1049" s="2">
        <f>Table1[[#This Row],[Change]]/528</f>
        <v>-8.3093023919439696E-3</v>
      </c>
      <c r="M1049">
        <v>-78.341943670000006</v>
      </c>
      <c r="N1049">
        <v>35.575025680000003</v>
      </c>
    </row>
    <row r="1050" spans="1:14" x14ac:dyDescent="0.2">
      <c r="A1050">
        <v>47</v>
      </c>
      <c r="B1050">
        <v>1</v>
      </c>
      <c r="C1050">
        <v>208396.92881911961</v>
      </c>
      <c r="D1050">
        <v>1049</v>
      </c>
      <c r="E1050">
        <v>197.56292724609381</v>
      </c>
      <c r="F1050">
        <f t="shared" si="17"/>
        <v>198.26067897251673</v>
      </c>
      <c r="G1050">
        <f>Table1[[#This Row],[Smoothing]]-F1049</f>
        <v>-4.5777021135602922</v>
      </c>
      <c r="H1050" t="b">
        <f>IF(Table1[[#This Row],[Change]]&lt;0,TRUE,FALSE)</f>
        <v>1</v>
      </c>
      <c r="I1050" t="b">
        <f>Table1[[#This Row],[Increasing_Grade]]=H1049</f>
        <v>1</v>
      </c>
      <c r="J1050" t="b">
        <v>0</v>
      </c>
      <c r="L1050" s="2">
        <f>Table1[[#This Row],[Change]]/528</f>
        <v>-8.6698903665914633E-3</v>
      </c>
      <c r="M1050">
        <v>-78.340518779999996</v>
      </c>
      <c r="N1050">
        <v>35.574149519999999</v>
      </c>
    </row>
    <row r="1051" spans="1:14" x14ac:dyDescent="0.2">
      <c r="A1051">
        <v>48</v>
      </c>
      <c r="B1051">
        <v>1</v>
      </c>
      <c r="C1051">
        <v>208595.7808504366</v>
      </c>
      <c r="D1051">
        <v>1050</v>
      </c>
      <c r="E1051">
        <v>193.5174255371094</v>
      </c>
      <c r="F1051">
        <f t="shared" si="17"/>
        <v>193.55453927176339</v>
      </c>
      <c r="G1051">
        <f>Table1[[#This Row],[Smoothing]]-F1050</f>
        <v>-4.7061397007533401</v>
      </c>
      <c r="H1051" t="b">
        <f>IF(Table1[[#This Row],[Change]]&lt;0,TRUE,FALSE)</f>
        <v>1</v>
      </c>
      <c r="I1051" t="b">
        <f>Table1[[#This Row],[Increasing_Grade]]=H1050</f>
        <v>1</v>
      </c>
      <c r="J1051" t="b">
        <v>0</v>
      </c>
      <c r="L1051" s="2">
        <f>Table1[[#This Row],[Change]]/528</f>
        <v>-8.9131433726389025E-3</v>
      </c>
      <c r="M1051">
        <v>-78.339098530000001</v>
      </c>
      <c r="N1051">
        <v>35.573268300000002</v>
      </c>
    </row>
    <row r="1052" spans="1:14" x14ac:dyDescent="0.2">
      <c r="A1052">
        <v>49</v>
      </c>
      <c r="B1052">
        <v>1</v>
      </c>
      <c r="C1052">
        <v>208794.63288175259</v>
      </c>
      <c r="D1052">
        <v>1051</v>
      </c>
      <c r="E1052">
        <v>189.65034484863281</v>
      </c>
      <c r="F1052">
        <f t="shared" si="17"/>
        <v>188.76746041434154</v>
      </c>
      <c r="G1052">
        <f>Table1[[#This Row],[Smoothing]]-F1051</f>
        <v>-4.7870788574218466</v>
      </c>
      <c r="H1052" t="b">
        <f>IF(Table1[[#This Row],[Change]]&lt;0,TRUE,FALSE)</f>
        <v>1</v>
      </c>
      <c r="I1052" t="b">
        <f>Table1[[#This Row],[Increasing_Grade]]=H1051</f>
        <v>1</v>
      </c>
      <c r="J1052" t="b">
        <v>0</v>
      </c>
      <c r="L1052" s="2">
        <f>Table1[[#This Row],[Change]]/528</f>
        <v>-9.0664372299656178E-3</v>
      </c>
      <c r="M1052">
        <v>-78.337678199999999</v>
      </c>
      <c r="N1052">
        <v>35.572387139999996</v>
      </c>
    </row>
    <row r="1053" spans="1:14" x14ac:dyDescent="0.2">
      <c r="A1053">
        <v>50</v>
      </c>
      <c r="B1053">
        <v>1</v>
      </c>
      <c r="C1053">
        <v>208993.48491306719</v>
      </c>
      <c r="D1053">
        <v>1052</v>
      </c>
      <c r="E1053">
        <v>184.97767639160159</v>
      </c>
      <c r="F1053">
        <f t="shared" si="17"/>
        <v>184.04082598005024</v>
      </c>
      <c r="G1053">
        <f>Table1[[#This Row],[Smoothing]]-F1052</f>
        <v>-4.7266344342912987</v>
      </c>
      <c r="H1053" t="b">
        <f>IF(Table1[[#This Row],[Change]]&lt;0,TRUE,FALSE)</f>
        <v>1</v>
      </c>
      <c r="I1053" t="b">
        <f>Table1[[#This Row],[Increasing_Grade]]=H1052</f>
        <v>1</v>
      </c>
      <c r="J1053" t="b">
        <v>0</v>
      </c>
      <c r="L1053" s="2">
        <f>Table1[[#This Row],[Change]]/528</f>
        <v>-8.9519591558547325E-3</v>
      </c>
      <c r="M1053">
        <v>-78.336256320000004</v>
      </c>
      <c r="N1053">
        <v>35.571507629999999</v>
      </c>
    </row>
    <row r="1054" spans="1:14" x14ac:dyDescent="0.2">
      <c r="A1054">
        <v>51</v>
      </c>
      <c r="B1054">
        <v>1</v>
      </c>
      <c r="C1054">
        <v>209192.33694438319</v>
      </c>
      <c r="D1054">
        <v>1053</v>
      </c>
      <c r="E1054">
        <v>179.29290771484381</v>
      </c>
      <c r="F1054">
        <f t="shared" si="17"/>
        <v>179.80103193010603</v>
      </c>
      <c r="G1054">
        <f>Table1[[#This Row],[Smoothing]]-F1053</f>
        <v>-4.2397940499442086</v>
      </c>
      <c r="H1054" t="b">
        <f>IF(Table1[[#This Row],[Change]]&lt;0,TRUE,FALSE)</f>
        <v>1</v>
      </c>
      <c r="I1054" t="b">
        <f>Table1[[#This Row],[Increasing_Grade]]=H1053</f>
        <v>1</v>
      </c>
      <c r="J1054" t="b">
        <v>0</v>
      </c>
      <c r="L1054" s="2">
        <f>Table1[[#This Row],[Change]]/528</f>
        <v>-8.029912973379183E-3</v>
      </c>
      <c r="M1054">
        <v>-78.33483468</v>
      </c>
      <c r="N1054">
        <v>35.570627860000002</v>
      </c>
    </row>
    <row r="1055" spans="1:14" x14ac:dyDescent="0.2">
      <c r="A1055">
        <v>52</v>
      </c>
      <c r="B1055">
        <v>1</v>
      </c>
      <c r="C1055">
        <v>209391.1889756998</v>
      </c>
      <c r="D1055">
        <v>1054</v>
      </c>
      <c r="E1055">
        <v>173.9600830078125</v>
      </c>
      <c r="F1055">
        <f t="shared" si="17"/>
        <v>176.22840881347656</v>
      </c>
      <c r="G1055">
        <f>Table1[[#This Row],[Smoothing]]-F1054</f>
        <v>-3.5726231166294724</v>
      </c>
      <c r="H1055" t="b">
        <f>IF(Table1[[#This Row],[Change]]&lt;0,TRUE,FALSE)</f>
        <v>1</v>
      </c>
      <c r="I1055" t="b">
        <f>Table1[[#This Row],[Increasing_Grade]]=H1054</f>
        <v>1</v>
      </c>
      <c r="J1055" t="b">
        <v>0</v>
      </c>
      <c r="L1055" s="2">
        <f>Table1[[#This Row],[Change]]/528</f>
        <v>-6.7663316602830917E-3</v>
      </c>
      <c r="M1055">
        <v>-78.333413489999998</v>
      </c>
      <c r="N1055">
        <v>35.569747599999999</v>
      </c>
    </row>
    <row r="1056" spans="1:14" x14ac:dyDescent="0.2">
      <c r="A1056">
        <v>53</v>
      </c>
      <c r="B1056">
        <v>1</v>
      </c>
      <c r="C1056">
        <v>209590.04100701539</v>
      </c>
      <c r="D1056">
        <v>1055</v>
      </c>
      <c r="E1056">
        <v>169.32441711425781</v>
      </c>
      <c r="F1056">
        <f t="shared" si="17"/>
        <v>173.20494515555245</v>
      </c>
      <c r="G1056">
        <f>Table1[[#This Row],[Smoothing]]-F1055</f>
        <v>-3.0234636579241112</v>
      </c>
      <c r="H1056" t="b">
        <f>IF(Table1[[#This Row],[Change]]&lt;0,TRUE,FALSE)</f>
        <v>1</v>
      </c>
      <c r="I1056" t="b">
        <f>Table1[[#This Row],[Increasing_Grade]]=H1055</f>
        <v>1</v>
      </c>
      <c r="J1056" t="b">
        <v>0</v>
      </c>
      <c r="L1056" s="2">
        <f>Table1[[#This Row],[Change]]/528</f>
        <v>-5.7262569278865739E-3</v>
      </c>
      <c r="M1056">
        <v>-78.331992290000002</v>
      </c>
      <c r="N1056">
        <v>35.568867330000003</v>
      </c>
    </row>
    <row r="1057" spans="1:14" x14ac:dyDescent="0.2">
      <c r="A1057">
        <v>54</v>
      </c>
      <c r="B1057">
        <v>1</v>
      </c>
      <c r="C1057">
        <v>209788.89303833229</v>
      </c>
      <c r="D1057">
        <v>1056</v>
      </c>
      <c r="E1057">
        <v>167.8843688964844</v>
      </c>
      <c r="F1057">
        <f t="shared" si="17"/>
        <v>170.24437386648995</v>
      </c>
      <c r="G1057">
        <f>Table1[[#This Row],[Smoothing]]-F1056</f>
        <v>-2.9605712890625</v>
      </c>
      <c r="H1057" t="b">
        <f>IF(Table1[[#This Row],[Change]]&lt;0,TRUE,FALSE)</f>
        <v>1</v>
      </c>
      <c r="I1057" t="b">
        <f>Table1[[#This Row],[Increasing_Grade]]=H1056</f>
        <v>1</v>
      </c>
      <c r="J1057" t="b">
        <v>0</v>
      </c>
      <c r="L1057" s="2">
        <f>Table1[[#This Row],[Change]]/528</f>
        <v>-5.6071425929214019E-3</v>
      </c>
      <c r="M1057">
        <v>-78.330563810000001</v>
      </c>
      <c r="N1057">
        <v>35.567994900000002</v>
      </c>
    </row>
    <row r="1058" spans="1:14" x14ac:dyDescent="0.2">
      <c r="A1058">
        <v>55</v>
      </c>
      <c r="B1058">
        <v>1</v>
      </c>
      <c r="C1058">
        <v>209987.74506964831</v>
      </c>
      <c r="D1058">
        <v>1057</v>
      </c>
      <c r="E1058">
        <v>168.5090637207031</v>
      </c>
      <c r="F1058">
        <f t="shared" si="17"/>
        <v>167.39094543457031</v>
      </c>
      <c r="G1058">
        <f>Table1[[#This Row],[Smoothing]]-F1057</f>
        <v>-2.8534284319196388</v>
      </c>
      <c r="H1058" t="b">
        <f>IF(Table1[[#This Row],[Change]]&lt;0,TRUE,FALSE)</f>
        <v>1</v>
      </c>
      <c r="I1058" t="b">
        <f>Table1[[#This Row],[Increasing_Grade]]=H1057</f>
        <v>1</v>
      </c>
      <c r="J1058" t="b">
        <v>0</v>
      </c>
      <c r="L1058" s="2">
        <f>Table1[[#This Row],[Change]]/528</f>
        <v>-5.4042205149993161E-3</v>
      </c>
      <c r="M1058">
        <v>-78.329133209999995</v>
      </c>
      <c r="N1058">
        <v>35.567124759999999</v>
      </c>
    </row>
    <row r="1059" spans="1:14" x14ac:dyDescent="0.2">
      <c r="A1059">
        <v>56</v>
      </c>
      <c r="B1059">
        <v>1</v>
      </c>
      <c r="C1059">
        <v>210186.59710096379</v>
      </c>
      <c r="D1059">
        <v>1058</v>
      </c>
      <c r="E1059">
        <v>168.48609924316409</v>
      </c>
      <c r="F1059">
        <f t="shared" si="17"/>
        <v>164.70929391043526</v>
      </c>
      <c r="G1059">
        <f>Table1[[#This Row],[Smoothing]]-F1058</f>
        <v>-2.6816515241350487</v>
      </c>
      <c r="H1059" t="b">
        <f>IF(Table1[[#This Row],[Change]]&lt;0,TRUE,FALSE)</f>
        <v>1</v>
      </c>
      <c r="I1059" t="b">
        <f>Table1[[#This Row],[Increasing_Grade]]=H1058</f>
        <v>1</v>
      </c>
      <c r="J1059" t="b">
        <v>0</v>
      </c>
      <c r="L1059" s="2">
        <f>Table1[[#This Row],[Change]]/528</f>
        <v>-5.0788854623769865E-3</v>
      </c>
      <c r="M1059">
        <v>-78.327715190000006</v>
      </c>
      <c r="N1059">
        <v>35.566241099999999</v>
      </c>
    </row>
    <row r="1060" spans="1:14" x14ac:dyDescent="0.2">
      <c r="A1060">
        <v>57</v>
      </c>
      <c r="B1060">
        <v>1</v>
      </c>
      <c r="C1060">
        <v>210385.44913227981</v>
      </c>
      <c r="D1060">
        <v>1059</v>
      </c>
      <c r="E1060">
        <v>164.25367736816409</v>
      </c>
      <c r="F1060">
        <f t="shared" si="17"/>
        <v>161.93393380301339</v>
      </c>
      <c r="G1060">
        <f>Table1[[#This Row],[Smoothing]]-F1059</f>
        <v>-2.775360107421875</v>
      </c>
      <c r="H1060" t="b">
        <f>IF(Table1[[#This Row],[Change]]&lt;0,TRUE,FALSE)</f>
        <v>1</v>
      </c>
      <c r="I1060" t="b">
        <f>Table1[[#This Row],[Increasing_Grade]]=H1059</f>
        <v>1</v>
      </c>
      <c r="J1060" t="b">
        <v>0</v>
      </c>
      <c r="L1060" s="2">
        <f>Table1[[#This Row],[Change]]/528</f>
        <v>-5.2563638398141575E-3</v>
      </c>
      <c r="M1060">
        <v>-78.326297449999998</v>
      </c>
      <c r="N1060">
        <v>35.565357120000002</v>
      </c>
    </row>
    <row r="1061" spans="1:14" x14ac:dyDescent="0.2">
      <c r="A1061">
        <v>58</v>
      </c>
      <c r="B1061">
        <v>1</v>
      </c>
      <c r="C1061">
        <v>210584.30116359549</v>
      </c>
      <c r="D1061">
        <v>1060</v>
      </c>
      <c r="E1061">
        <v>159.31890869140619</v>
      </c>
      <c r="F1061">
        <f t="shared" si="17"/>
        <v>158.83166939871651</v>
      </c>
      <c r="G1061">
        <f>Table1[[#This Row],[Smoothing]]-F1060</f>
        <v>-3.102264404296875</v>
      </c>
      <c r="H1061" t="b">
        <f>IF(Table1[[#This Row],[Change]]&lt;0,TRUE,FALSE)</f>
        <v>1</v>
      </c>
      <c r="I1061" t="b">
        <f>Table1[[#This Row],[Increasing_Grade]]=H1060</f>
        <v>1</v>
      </c>
      <c r="J1061" t="b">
        <v>0</v>
      </c>
      <c r="L1061" s="2">
        <f>Table1[[#This Row],[Change]]/528</f>
        <v>-5.8755007657137785E-3</v>
      </c>
      <c r="M1061">
        <v>-78.324878580000004</v>
      </c>
      <c r="N1061">
        <v>35.564474480000001</v>
      </c>
    </row>
    <row r="1062" spans="1:14" x14ac:dyDescent="0.2">
      <c r="A1062">
        <v>59</v>
      </c>
      <c r="B1062">
        <v>1</v>
      </c>
      <c r="C1062">
        <v>210783.15319491099</v>
      </c>
      <c r="D1062">
        <v>1061</v>
      </c>
      <c r="E1062">
        <v>155.18852233886719</v>
      </c>
      <c r="F1062">
        <f t="shared" si="17"/>
        <v>154.3975612095424</v>
      </c>
      <c r="G1062">
        <f>Table1[[#This Row],[Smoothing]]-F1061</f>
        <v>-4.4341081891741112</v>
      </c>
      <c r="H1062" t="b">
        <f>IF(Table1[[#This Row],[Change]]&lt;0,TRUE,FALSE)</f>
        <v>1</v>
      </c>
      <c r="I1062" t="b">
        <f>Table1[[#This Row],[Increasing_Grade]]=H1061</f>
        <v>1</v>
      </c>
      <c r="J1062" t="b">
        <v>0</v>
      </c>
      <c r="L1062" s="2">
        <f>Table1[[#This Row],[Change]]/528</f>
        <v>-8.3979321764661198E-3</v>
      </c>
      <c r="M1062">
        <v>-78.323588560000005</v>
      </c>
      <c r="N1062">
        <v>35.563474210000003</v>
      </c>
    </row>
    <row r="1063" spans="1:14" x14ac:dyDescent="0.2">
      <c r="A1063">
        <v>23</v>
      </c>
      <c r="B1063">
        <v>1</v>
      </c>
      <c r="C1063">
        <v>210982.0052262276</v>
      </c>
      <c r="D1063">
        <v>1062</v>
      </c>
      <c r="E1063">
        <v>149.89689636230469</v>
      </c>
      <c r="F1063">
        <f t="shared" si="17"/>
        <v>150.06897626604353</v>
      </c>
      <c r="G1063">
        <f>Table1[[#This Row],[Smoothing]]-F1062</f>
        <v>-4.3285849434988677</v>
      </c>
      <c r="H1063" t="b">
        <f>IF(Table1[[#This Row],[Change]]&lt;0,TRUE,FALSE)</f>
        <v>1</v>
      </c>
      <c r="I1063" t="b">
        <f>Table1[[#This Row],[Increasing_Grade]]=H1062</f>
        <v>1</v>
      </c>
      <c r="J1063" t="b">
        <v>0</v>
      </c>
      <c r="L1063" s="2">
        <f>Table1[[#This Row],[Change]]/528</f>
        <v>-8.1980775445054319E-3</v>
      </c>
      <c r="M1063">
        <v>-78.322574130000007</v>
      </c>
      <c r="N1063">
        <v>35.562280520000002</v>
      </c>
    </row>
    <row r="1064" spans="1:14" x14ac:dyDescent="0.2">
      <c r="A1064">
        <v>24</v>
      </c>
      <c r="B1064">
        <v>1</v>
      </c>
      <c r="C1064">
        <v>211180.85725754351</v>
      </c>
      <c r="D1064">
        <v>1063</v>
      </c>
      <c r="E1064">
        <v>146.16851806640619</v>
      </c>
      <c r="F1064">
        <f t="shared" si="17"/>
        <v>146.01312691824776</v>
      </c>
      <c r="G1064">
        <f>Table1[[#This Row],[Smoothing]]-F1063</f>
        <v>-4.0558493477957711</v>
      </c>
      <c r="H1064" t="b">
        <f>IF(Table1[[#This Row],[Change]]&lt;0,TRUE,FALSE)</f>
        <v>1</v>
      </c>
      <c r="I1064" t="b">
        <f>Table1[[#This Row],[Increasing_Grade]]=H1063</f>
        <v>1</v>
      </c>
      <c r="J1064" t="b">
        <v>0</v>
      </c>
      <c r="L1064" s="2">
        <f>Table1[[#This Row],[Change]]/528</f>
        <v>-7.6815328556738092E-3</v>
      </c>
      <c r="M1064">
        <v>-78.321807210000003</v>
      </c>
      <c r="N1064">
        <v>35.560970390000001</v>
      </c>
    </row>
    <row r="1065" spans="1:14" x14ac:dyDescent="0.2">
      <c r="A1065">
        <v>25</v>
      </c>
      <c r="B1065">
        <v>1</v>
      </c>
      <c r="C1065">
        <v>211379.7092888593</v>
      </c>
      <c r="D1065">
        <v>1064</v>
      </c>
      <c r="E1065">
        <v>137.4703063964844</v>
      </c>
      <c r="F1065">
        <f t="shared" si="17"/>
        <v>143.08967590332031</v>
      </c>
      <c r="G1065">
        <f>Table1[[#This Row],[Smoothing]]-F1064</f>
        <v>-2.9234510149274513</v>
      </c>
      <c r="H1065" t="b">
        <f>IF(Table1[[#This Row],[Change]]&lt;0,TRUE,FALSE)</f>
        <v>1</v>
      </c>
      <c r="I1065" t="b">
        <f>Table1[[#This Row],[Increasing_Grade]]=H1064</f>
        <v>1</v>
      </c>
      <c r="J1065" t="b">
        <v>0</v>
      </c>
      <c r="L1065" s="2">
        <f>Table1[[#This Row],[Change]]/528</f>
        <v>-5.5368390434232034E-3</v>
      </c>
      <c r="M1065">
        <v>-78.321288679999995</v>
      </c>
      <c r="N1065">
        <v>35.559581170000001</v>
      </c>
    </row>
    <row r="1066" spans="1:14" x14ac:dyDescent="0.2">
      <c r="A1066">
        <v>26</v>
      </c>
      <c r="B1066">
        <v>1</v>
      </c>
      <c r="C1066">
        <v>211578.56132017571</v>
      </c>
      <c r="D1066">
        <v>1065</v>
      </c>
      <c r="E1066">
        <v>138.1860046386719</v>
      </c>
      <c r="F1066">
        <f t="shared" si="17"/>
        <v>141.3396998814174</v>
      </c>
      <c r="G1066">
        <f>Table1[[#This Row],[Smoothing]]-F1065</f>
        <v>-1.7499760219029099</v>
      </c>
      <c r="H1066" t="b">
        <f>IF(Table1[[#This Row],[Change]]&lt;0,TRUE,FALSE)</f>
        <v>1</v>
      </c>
      <c r="I1066" t="b">
        <f>Table1[[#This Row],[Increasing_Grade]]=H1065</f>
        <v>1</v>
      </c>
      <c r="J1066" t="b">
        <v>0</v>
      </c>
      <c r="L1066" s="2">
        <f>Table1[[#This Row],[Change]]/528</f>
        <v>-3.3143485263312689E-3</v>
      </c>
      <c r="M1066">
        <v>-78.320899690000005</v>
      </c>
      <c r="N1066">
        <v>35.558162969999998</v>
      </c>
    </row>
    <row r="1067" spans="1:14" x14ac:dyDescent="0.2">
      <c r="A1067">
        <v>27</v>
      </c>
      <c r="B1067">
        <v>1</v>
      </c>
      <c r="C1067">
        <v>211777.41335149141</v>
      </c>
      <c r="D1067">
        <v>1066</v>
      </c>
      <c r="E1067">
        <v>135.86273193359381</v>
      </c>
      <c r="F1067">
        <f t="shared" si="17"/>
        <v>140.77063424246651</v>
      </c>
      <c r="G1067">
        <f>Table1[[#This Row],[Smoothing]]-F1066</f>
        <v>-0.5690656389508888</v>
      </c>
      <c r="H1067" t="b">
        <f>IF(Table1[[#This Row],[Change]]&lt;0,TRUE,FALSE)</f>
        <v>1</v>
      </c>
      <c r="I1067" t="b">
        <f>Table1[[#This Row],[Increasing_Grade]]=H1066</f>
        <v>1</v>
      </c>
      <c r="J1067" t="b">
        <v>0</v>
      </c>
      <c r="L1067" s="2">
        <f>Table1[[#This Row],[Change]]/528</f>
        <v>-1.0777758313463802E-3</v>
      </c>
      <c r="M1067">
        <v>-78.320435130000007</v>
      </c>
      <c r="N1067">
        <v>35.556760369999999</v>
      </c>
    </row>
    <row r="1068" spans="1:14" x14ac:dyDescent="0.2">
      <c r="A1068">
        <v>28</v>
      </c>
      <c r="B1068">
        <v>1</v>
      </c>
      <c r="C1068">
        <v>211976.26538280729</v>
      </c>
      <c r="D1068">
        <v>1067</v>
      </c>
      <c r="E1068">
        <v>138.85475158691409</v>
      </c>
      <c r="F1068">
        <f t="shared" si="17"/>
        <v>141.08917236328128</v>
      </c>
      <c r="G1068">
        <f>Table1[[#This Row],[Smoothing]]-F1067</f>
        <v>0.31853812081476462</v>
      </c>
      <c r="H1068" t="b">
        <f>IF(Table1[[#This Row],[Change]]&lt;0,TRUE,FALSE)</f>
        <v>0</v>
      </c>
      <c r="I1068" t="b">
        <f>Table1[[#This Row],[Increasing_Grade]]=H1067</f>
        <v>0</v>
      </c>
      <c r="J1068">
        <v>141.08917236328128</v>
      </c>
      <c r="L1068" s="2">
        <f>Table1[[#This Row],[Change]]/528</f>
        <v>6.0329189548250872E-4</v>
      </c>
      <c r="M1068">
        <v>-78.319743799999998</v>
      </c>
      <c r="N1068">
        <v>35.55542294</v>
      </c>
    </row>
    <row r="1069" spans="1:14" x14ac:dyDescent="0.2">
      <c r="A1069">
        <v>29</v>
      </c>
      <c r="B1069">
        <v>1</v>
      </c>
      <c r="C1069">
        <v>212175.11741412399</v>
      </c>
      <c r="D1069">
        <v>1068</v>
      </c>
      <c r="E1069">
        <v>142.9386901855469</v>
      </c>
      <c r="F1069">
        <f t="shared" si="17"/>
        <v>141.8592725481306</v>
      </c>
      <c r="G1069">
        <f>Table1[[#This Row],[Smoothing]]-F1068</f>
        <v>0.7701001848493263</v>
      </c>
      <c r="H1069" t="b">
        <f>IF(Table1[[#This Row],[Change]]&lt;0,TRUE,FALSE)</f>
        <v>0</v>
      </c>
      <c r="I1069" t="b">
        <f>Table1[[#This Row],[Increasing_Grade]]=H1068</f>
        <v>1</v>
      </c>
      <c r="J1069" t="b">
        <v>0</v>
      </c>
      <c r="L1069" s="2">
        <f>Table1[[#This Row],[Change]]/528</f>
        <v>1.4585230773661482E-3</v>
      </c>
      <c r="M1069">
        <v>-78.318754999999996</v>
      </c>
      <c r="N1069">
        <v>35.554215890000002</v>
      </c>
    </row>
    <row r="1070" spans="1:14" x14ac:dyDescent="0.2">
      <c r="A1070">
        <v>30</v>
      </c>
      <c r="B1070">
        <v>1</v>
      </c>
      <c r="C1070">
        <v>212373.96944543879</v>
      </c>
      <c r="D1070">
        <v>1069</v>
      </c>
      <c r="E1070">
        <v>145.91343688964841</v>
      </c>
      <c r="F1070">
        <f t="shared" si="17"/>
        <v>142.28410121372769</v>
      </c>
      <c r="G1070">
        <f>Table1[[#This Row],[Smoothing]]-F1069</f>
        <v>0.42482866559709009</v>
      </c>
      <c r="H1070" t="b">
        <f>IF(Table1[[#This Row],[Change]]&lt;0,TRUE,FALSE)</f>
        <v>0</v>
      </c>
      <c r="I1070" t="b">
        <f>Table1[[#This Row],[Increasing_Grade]]=H1069</f>
        <v>1</v>
      </c>
      <c r="J1070" t="b">
        <v>0</v>
      </c>
      <c r="L1070" s="2">
        <f>Table1[[#This Row],[Change]]/528</f>
        <v>8.0459974544903423E-4</v>
      </c>
      <c r="M1070">
        <v>-78.317488010000005</v>
      </c>
      <c r="N1070">
        <v>35.553197480000001</v>
      </c>
    </row>
    <row r="1071" spans="1:14" x14ac:dyDescent="0.2">
      <c r="A1071">
        <v>31</v>
      </c>
      <c r="B1071">
        <v>1</v>
      </c>
      <c r="C1071">
        <v>212572.8214767547</v>
      </c>
      <c r="D1071">
        <v>1070</v>
      </c>
      <c r="E1071">
        <v>148.3982849121094</v>
      </c>
      <c r="F1071">
        <f t="shared" si="17"/>
        <v>143.45330374581474</v>
      </c>
      <c r="G1071">
        <f>Table1[[#This Row],[Smoothing]]-F1070</f>
        <v>1.1692025320870414</v>
      </c>
      <c r="H1071" t="b">
        <f>IF(Table1[[#This Row],[Change]]&lt;0,TRUE,FALSE)</f>
        <v>0</v>
      </c>
      <c r="I1071" t="b">
        <f>Table1[[#This Row],[Increasing_Grade]]=H1070</f>
        <v>1</v>
      </c>
      <c r="J1071" t="b">
        <v>0</v>
      </c>
      <c r="L1071" s="2">
        <f>Table1[[#This Row],[Change]]/528</f>
        <v>2.214398735013336E-3</v>
      </c>
      <c r="M1071">
        <v>-78.316036600000004</v>
      </c>
      <c r="N1071">
        <v>35.552351160000001</v>
      </c>
    </row>
    <row r="1072" spans="1:14" x14ac:dyDescent="0.2">
      <c r="A1072">
        <v>32</v>
      </c>
      <c r="B1072">
        <v>1</v>
      </c>
      <c r="C1072">
        <v>212771.67350807131</v>
      </c>
      <c r="D1072">
        <v>1071</v>
      </c>
      <c r="E1072">
        <v>142.86100769042969</v>
      </c>
      <c r="F1072">
        <f t="shared" si="17"/>
        <v>144.9114052908761</v>
      </c>
      <c r="G1072">
        <f>Table1[[#This Row],[Smoothing]]-F1071</f>
        <v>1.4581015450613677</v>
      </c>
      <c r="H1072" t="b">
        <f>IF(Table1[[#This Row],[Change]]&lt;0,TRUE,FALSE)</f>
        <v>0</v>
      </c>
      <c r="I1072" t="b">
        <f>Table1[[#This Row],[Increasing_Grade]]=H1071</f>
        <v>1</v>
      </c>
      <c r="J1072" t="b">
        <v>0</v>
      </c>
      <c r="L1072" s="2">
        <f>Table1[[#This Row],[Change]]/528</f>
        <v>2.7615559565556205E-3</v>
      </c>
      <c r="M1072">
        <v>-78.314550550000007</v>
      </c>
      <c r="N1072">
        <v>35.551544720000003</v>
      </c>
    </row>
    <row r="1073" spans="1:14" x14ac:dyDescent="0.2">
      <c r="A1073">
        <v>33</v>
      </c>
      <c r="B1073">
        <v>1</v>
      </c>
      <c r="C1073">
        <v>212970.52553938649</v>
      </c>
      <c r="D1073">
        <v>1072</v>
      </c>
      <c r="E1073">
        <v>141.15980529785159</v>
      </c>
      <c r="F1073">
        <f t="shared" si="17"/>
        <v>146.48537118094308</v>
      </c>
      <c r="G1073">
        <f>Table1[[#This Row],[Smoothing]]-F1072</f>
        <v>1.5739658900669724</v>
      </c>
      <c r="H1073" t="b">
        <f>IF(Table1[[#This Row],[Change]]&lt;0,TRUE,FALSE)</f>
        <v>0</v>
      </c>
      <c r="I1073" t="b">
        <f>Table1[[#This Row],[Increasing_Grade]]=H1072</f>
        <v>1</v>
      </c>
      <c r="J1073" t="b">
        <v>0</v>
      </c>
      <c r="L1073" s="2">
        <f>Table1[[#This Row],[Change]]/528</f>
        <v>2.9809960039147206E-3</v>
      </c>
      <c r="M1073">
        <v>-78.313077460000002</v>
      </c>
      <c r="N1073">
        <v>35.550722649999997</v>
      </c>
    </row>
    <row r="1074" spans="1:14" x14ac:dyDescent="0.2">
      <c r="A1074">
        <v>34</v>
      </c>
      <c r="B1074">
        <v>1</v>
      </c>
      <c r="C1074">
        <v>213169.37757070319</v>
      </c>
      <c r="D1074">
        <v>1073</v>
      </c>
      <c r="E1074">
        <v>144.0471496582031</v>
      </c>
      <c r="F1074">
        <f t="shared" si="17"/>
        <v>148.11235700334822</v>
      </c>
      <c r="G1074">
        <f>Table1[[#This Row],[Smoothing]]-F1073</f>
        <v>1.6269858224051461</v>
      </c>
      <c r="H1074" t="b">
        <f>IF(Table1[[#This Row],[Change]]&lt;0,TRUE,FALSE)</f>
        <v>0</v>
      </c>
      <c r="I1074" t="b">
        <f>Table1[[#This Row],[Increasing_Grade]]=H1073</f>
        <v>1</v>
      </c>
      <c r="J1074" t="b">
        <v>0</v>
      </c>
      <c r="L1074" s="2">
        <f>Table1[[#This Row],[Change]]/528</f>
        <v>3.0814125424339887E-3</v>
      </c>
      <c r="M1074">
        <v>-78.311604349999996</v>
      </c>
      <c r="N1074">
        <v>35.54990059</v>
      </c>
    </row>
    <row r="1075" spans="1:14" x14ac:dyDescent="0.2">
      <c r="A1075">
        <v>35</v>
      </c>
      <c r="B1075">
        <v>1</v>
      </c>
      <c r="C1075">
        <v>213368.22960201959</v>
      </c>
      <c r="D1075">
        <v>1074</v>
      </c>
      <c r="E1075">
        <v>149.06146240234381</v>
      </c>
      <c r="F1075">
        <f t="shared" si="17"/>
        <v>149.60565839494978</v>
      </c>
      <c r="G1075">
        <f>Table1[[#This Row],[Smoothing]]-F1074</f>
        <v>1.4933013916015625</v>
      </c>
      <c r="H1075" t="b">
        <f>IF(Table1[[#This Row],[Change]]&lt;0,TRUE,FALSE)</f>
        <v>0</v>
      </c>
      <c r="I1075" t="b">
        <f>Table1[[#This Row],[Increasing_Grade]]=H1074</f>
        <v>1</v>
      </c>
      <c r="J1075" t="b">
        <v>0</v>
      </c>
      <c r="L1075" s="2">
        <f>Table1[[#This Row],[Change]]/528</f>
        <v>2.8282223325787168E-3</v>
      </c>
      <c r="M1075">
        <v>-78.310131240000004</v>
      </c>
      <c r="N1075">
        <v>35.549078530000003</v>
      </c>
    </row>
    <row r="1076" spans="1:14" x14ac:dyDescent="0.2">
      <c r="A1076">
        <v>36</v>
      </c>
      <c r="B1076">
        <v>1</v>
      </c>
      <c r="C1076">
        <v>213567.08163333539</v>
      </c>
      <c r="D1076">
        <v>1075</v>
      </c>
      <c r="E1076">
        <v>153.9564514160156</v>
      </c>
      <c r="F1076">
        <f t="shared" si="17"/>
        <v>151.96263122558594</v>
      </c>
      <c r="G1076">
        <f>Table1[[#This Row],[Smoothing]]-F1075</f>
        <v>2.3569728306361526</v>
      </c>
      <c r="H1076" t="b">
        <f>IF(Table1[[#This Row],[Change]]&lt;0,TRUE,FALSE)</f>
        <v>0</v>
      </c>
      <c r="I1076" t="b">
        <f>Table1[[#This Row],[Increasing_Grade]]=H1075</f>
        <v>1</v>
      </c>
      <c r="J1076" t="b">
        <v>0</v>
      </c>
      <c r="L1076" s="2">
        <f>Table1[[#This Row],[Change]]/528</f>
        <v>4.4639636943866528E-3</v>
      </c>
      <c r="M1076">
        <v>-78.308658140000006</v>
      </c>
      <c r="N1076">
        <v>35.548256449999997</v>
      </c>
    </row>
    <row r="1077" spans="1:14" x14ac:dyDescent="0.2">
      <c r="A1077">
        <v>37</v>
      </c>
      <c r="B1077">
        <v>1</v>
      </c>
      <c r="C1077">
        <v>213765.93366465051</v>
      </c>
      <c r="D1077">
        <v>1076</v>
      </c>
      <c r="E1077">
        <v>157.3023376464844</v>
      </c>
      <c r="F1077">
        <f t="shared" si="17"/>
        <v>154.56577627999442</v>
      </c>
      <c r="G1077">
        <f>Table1[[#This Row],[Smoothing]]-F1076</f>
        <v>2.6031450544084862</v>
      </c>
      <c r="H1077" t="b">
        <f>IF(Table1[[#This Row],[Change]]&lt;0,TRUE,FALSE)</f>
        <v>0</v>
      </c>
      <c r="I1077" t="b">
        <f>Table1[[#This Row],[Increasing_Grade]]=H1076</f>
        <v>1</v>
      </c>
      <c r="J1077" t="b">
        <v>0</v>
      </c>
      <c r="L1077" s="2">
        <f>Table1[[#This Row],[Change]]/528</f>
        <v>4.9301989666827393E-3</v>
      </c>
      <c r="M1077">
        <v>-78.307183749999993</v>
      </c>
      <c r="N1077">
        <v>35.547435890000003</v>
      </c>
    </row>
    <row r="1078" spans="1:14" x14ac:dyDescent="0.2">
      <c r="A1078">
        <v>38</v>
      </c>
      <c r="B1078">
        <v>1</v>
      </c>
      <c r="C1078">
        <v>213964.785695967</v>
      </c>
      <c r="D1078">
        <v>1077</v>
      </c>
      <c r="E1078">
        <v>158.85139465332031</v>
      </c>
      <c r="F1078">
        <f t="shared" si="17"/>
        <v>156.11646815708704</v>
      </c>
      <c r="G1078">
        <f>Table1[[#This Row],[Smoothing]]-F1077</f>
        <v>1.5506918770926177</v>
      </c>
      <c r="H1078" t="b">
        <f>IF(Table1[[#This Row],[Change]]&lt;0,TRUE,FALSE)</f>
        <v>0</v>
      </c>
      <c r="I1078" t="b">
        <f>Table1[[#This Row],[Increasing_Grade]]=H1077</f>
        <v>1</v>
      </c>
      <c r="J1078" t="b">
        <v>0</v>
      </c>
      <c r="L1078" s="2">
        <f>Table1[[#This Row],[Change]]/528</f>
        <v>2.9369164338875335E-3</v>
      </c>
      <c r="M1078">
        <v>-78.30570496</v>
      </c>
      <c r="N1078">
        <v>35.546620590000003</v>
      </c>
    </row>
    <row r="1079" spans="1:14" x14ac:dyDescent="0.2">
      <c r="A1079">
        <v>39</v>
      </c>
      <c r="B1079">
        <v>1</v>
      </c>
      <c r="C1079">
        <v>214163.63772728271</v>
      </c>
      <c r="D1079">
        <v>1078</v>
      </c>
      <c r="E1079">
        <v>159.35981750488281</v>
      </c>
      <c r="F1079">
        <f t="shared" si="17"/>
        <v>156.76734052385603</v>
      </c>
      <c r="G1079">
        <f>Table1[[#This Row],[Smoothing]]-F1078</f>
        <v>0.65087236676899352</v>
      </c>
      <c r="H1079" t="b">
        <f>IF(Table1[[#This Row],[Change]]&lt;0,TRUE,FALSE)</f>
        <v>0</v>
      </c>
      <c r="I1079" t="b">
        <f>Table1[[#This Row],[Increasing_Grade]]=H1078</f>
        <v>1</v>
      </c>
      <c r="J1079" t="b">
        <v>0</v>
      </c>
      <c r="L1079" s="2">
        <f>Table1[[#This Row],[Change]]/528</f>
        <v>1.2327128158503666E-3</v>
      </c>
      <c r="M1079">
        <v>-78.304226240000006</v>
      </c>
      <c r="N1079">
        <v>35.545805180000002</v>
      </c>
    </row>
    <row r="1080" spans="1:14" x14ac:dyDescent="0.2">
      <c r="A1080">
        <v>1</v>
      </c>
      <c r="B1080">
        <v>1</v>
      </c>
      <c r="C1080">
        <v>214362.4897585983</v>
      </c>
      <c r="D1080">
        <v>1079</v>
      </c>
      <c r="E1080">
        <v>159.38182067871091</v>
      </c>
      <c r="F1080">
        <f t="shared" si="17"/>
        <v>157.10657610212053</v>
      </c>
      <c r="G1080">
        <f>Table1[[#This Row],[Smoothing]]-F1079</f>
        <v>0.33923557826449269</v>
      </c>
      <c r="H1080" t="b">
        <f>IF(Table1[[#This Row],[Change]]&lt;0,TRUE,FALSE)</f>
        <v>0</v>
      </c>
      <c r="I1080" t="b">
        <f>Table1[[#This Row],[Increasing_Grade]]=H1079</f>
        <v>1</v>
      </c>
      <c r="J1080" t="b">
        <v>0</v>
      </c>
      <c r="L1080" s="2">
        <f>Table1[[#This Row],[Change]]/528</f>
        <v>6.4249162550093308E-4</v>
      </c>
      <c r="M1080">
        <v>-78.302747530000005</v>
      </c>
      <c r="N1080">
        <v>35.54498976</v>
      </c>
    </row>
    <row r="1081" spans="1:14" x14ac:dyDescent="0.2">
      <c r="A1081">
        <v>2</v>
      </c>
      <c r="B1081">
        <v>1</v>
      </c>
      <c r="C1081">
        <v>214561.34178991491</v>
      </c>
      <c r="D1081">
        <v>1080</v>
      </c>
      <c r="E1081">
        <v>154.90199279785159</v>
      </c>
      <c r="F1081">
        <f t="shared" si="17"/>
        <v>157.4608655657087</v>
      </c>
      <c r="G1081">
        <f>Table1[[#This Row],[Smoothing]]-F1080</f>
        <v>0.3542894635881737</v>
      </c>
      <c r="H1081" t="b">
        <f>IF(Table1[[#This Row],[Change]]&lt;0,TRUE,FALSE)</f>
        <v>0</v>
      </c>
      <c r="I1081" t="b">
        <f>Table1[[#This Row],[Increasing_Grade]]=H1080</f>
        <v>1</v>
      </c>
      <c r="J1081" t="b">
        <v>0</v>
      </c>
      <c r="L1081" s="2">
        <f>Table1[[#This Row],[Change]]/528</f>
        <v>6.710027719472987E-4</v>
      </c>
      <c r="M1081">
        <v>-78.301268809999996</v>
      </c>
      <c r="N1081">
        <v>35.544174339999998</v>
      </c>
    </row>
    <row r="1082" spans="1:14" x14ac:dyDescent="0.2">
      <c r="A1082">
        <v>3</v>
      </c>
      <c r="B1082">
        <v>1</v>
      </c>
      <c r="C1082">
        <v>214760.1938212305</v>
      </c>
      <c r="D1082">
        <v>1081</v>
      </c>
      <c r="E1082">
        <v>153.61756896972659</v>
      </c>
      <c r="F1082">
        <f t="shared" si="17"/>
        <v>157.9607936314174</v>
      </c>
      <c r="G1082">
        <f>Table1[[#This Row],[Smoothing]]-F1081</f>
        <v>0.4999280657087013</v>
      </c>
      <c r="H1082" t="b">
        <f>IF(Table1[[#This Row],[Change]]&lt;0,TRUE,FALSE)</f>
        <v>0</v>
      </c>
      <c r="I1082" t="b">
        <f>Table1[[#This Row],[Increasing_Grade]]=H1081</f>
        <v>1</v>
      </c>
      <c r="J1082" t="b">
        <v>0</v>
      </c>
      <c r="L1082" s="2">
        <f>Table1[[#This Row],[Change]]/528</f>
        <v>9.4683345778163129E-4</v>
      </c>
      <c r="M1082">
        <v>-78.299790090000002</v>
      </c>
      <c r="N1082">
        <v>35.543358910000002</v>
      </c>
    </row>
    <row r="1083" spans="1:14" x14ac:dyDescent="0.2">
      <c r="A1083">
        <v>4</v>
      </c>
      <c r="B1083">
        <v>1</v>
      </c>
      <c r="C1083">
        <v>214959.04585254611</v>
      </c>
      <c r="D1083">
        <v>1082</v>
      </c>
      <c r="E1083">
        <v>156.33110046386719</v>
      </c>
      <c r="F1083">
        <f t="shared" si="17"/>
        <v>158.77883475167411</v>
      </c>
      <c r="G1083">
        <f>Table1[[#This Row],[Smoothing]]-F1082</f>
        <v>0.81804112025670861</v>
      </c>
      <c r="H1083" t="b">
        <f>IF(Table1[[#This Row],[Change]]&lt;0,TRUE,FALSE)</f>
        <v>0</v>
      </c>
      <c r="I1083" t="b">
        <f>Table1[[#This Row],[Increasing_Grade]]=H1082</f>
        <v>1</v>
      </c>
      <c r="J1083" t="b">
        <v>0</v>
      </c>
      <c r="L1083" s="2">
        <f>Table1[[#This Row],[Change]]/528</f>
        <v>1.5493203035164935E-3</v>
      </c>
      <c r="M1083">
        <v>-78.298311380000001</v>
      </c>
      <c r="N1083">
        <v>35.542543469999998</v>
      </c>
    </row>
    <row r="1084" spans="1:14" x14ac:dyDescent="0.2">
      <c r="A1084">
        <v>5</v>
      </c>
      <c r="B1084">
        <v>1</v>
      </c>
      <c r="C1084">
        <v>215157.89788386281</v>
      </c>
      <c r="D1084">
        <v>1083</v>
      </c>
      <c r="E1084">
        <v>159.78236389160159</v>
      </c>
      <c r="F1084">
        <f t="shared" si="17"/>
        <v>160.00677926199776</v>
      </c>
      <c r="G1084">
        <f>Table1[[#This Row],[Smoothing]]-F1083</f>
        <v>1.2279445103236526</v>
      </c>
      <c r="H1084" t="b">
        <f>IF(Table1[[#This Row],[Change]]&lt;0,TRUE,FALSE)</f>
        <v>0</v>
      </c>
      <c r="I1084" t="b">
        <f>Table1[[#This Row],[Increasing_Grade]]=H1083</f>
        <v>1</v>
      </c>
      <c r="J1084" t="b">
        <v>0</v>
      </c>
      <c r="L1084" s="2">
        <f>Table1[[#This Row],[Change]]/528</f>
        <v>2.3256524816735844E-3</v>
      </c>
      <c r="M1084">
        <v>-78.296832660000007</v>
      </c>
      <c r="N1084">
        <v>35.541728020000001</v>
      </c>
    </row>
    <row r="1085" spans="1:14" x14ac:dyDescent="0.2">
      <c r="A1085">
        <v>6</v>
      </c>
      <c r="B1085">
        <v>1</v>
      </c>
      <c r="C1085">
        <v>215356.7499151784</v>
      </c>
      <c r="D1085">
        <v>1084</v>
      </c>
      <c r="E1085">
        <v>162.35089111328119</v>
      </c>
      <c r="F1085">
        <f t="shared" si="17"/>
        <v>162.35146658761161</v>
      </c>
      <c r="G1085">
        <f>Table1[[#This Row],[Smoothing]]-F1084</f>
        <v>2.3446873256138474</v>
      </c>
      <c r="H1085" t="b">
        <f>IF(Table1[[#This Row],[Change]]&lt;0,TRUE,FALSE)</f>
        <v>0</v>
      </c>
      <c r="I1085" t="b">
        <f>Table1[[#This Row],[Increasing_Grade]]=H1084</f>
        <v>1</v>
      </c>
      <c r="J1085" t="b">
        <v>0</v>
      </c>
      <c r="L1085" s="2">
        <f>Table1[[#This Row],[Change]]/528</f>
        <v>4.4406956924504682E-3</v>
      </c>
      <c r="M1085">
        <v>-78.295353950000006</v>
      </c>
      <c r="N1085">
        <v>35.540912560000002</v>
      </c>
    </row>
    <row r="1086" spans="1:14" x14ac:dyDescent="0.2">
      <c r="A1086">
        <v>7</v>
      </c>
      <c r="B1086">
        <v>1</v>
      </c>
      <c r="C1086">
        <v>215555.60194649399</v>
      </c>
      <c r="D1086">
        <v>1085</v>
      </c>
      <c r="E1086">
        <v>165.08610534667969</v>
      </c>
      <c r="F1086">
        <f t="shared" si="17"/>
        <v>165.47381591796875</v>
      </c>
      <c r="G1086">
        <f>Table1[[#This Row],[Smoothing]]-F1085</f>
        <v>3.1223493303571388</v>
      </c>
      <c r="H1086" t="b">
        <f>IF(Table1[[#This Row],[Change]]&lt;0,TRUE,FALSE)</f>
        <v>0</v>
      </c>
      <c r="I1086" t="b">
        <f>Table1[[#This Row],[Increasing_Grade]]=H1085</f>
        <v>1</v>
      </c>
      <c r="J1086" t="b">
        <v>0</v>
      </c>
      <c r="L1086" s="2">
        <f>Table1[[#This Row],[Change]]/528</f>
        <v>5.9135403984036721E-3</v>
      </c>
      <c r="M1086">
        <v>-78.293875229999998</v>
      </c>
      <c r="N1086">
        <v>35.540097090000003</v>
      </c>
    </row>
    <row r="1087" spans="1:14" x14ac:dyDescent="0.2">
      <c r="A1087">
        <v>8</v>
      </c>
      <c r="B1087">
        <v>1</v>
      </c>
      <c r="C1087">
        <v>215754.4539778106</v>
      </c>
      <c r="D1087">
        <v>1086</v>
      </c>
      <c r="E1087">
        <v>167.97743225097659</v>
      </c>
      <c r="F1087">
        <f t="shared" si="17"/>
        <v>168.57655334472656</v>
      </c>
      <c r="G1087">
        <f>Table1[[#This Row],[Smoothing]]-F1086</f>
        <v>3.1027374267578125</v>
      </c>
      <c r="H1087" t="b">
        <f>IF(Table1[[#This Row],[Change]]&lt;0,TRUE,FALSE)</f>
        <v>0</v>
      </c>
      <c r="I1087" t="b">
        <f>Table1[[#This Row],[Increasing_Grade]]=H1086</f>
        <v>1</v>
      </c>
      <c r="J1087" t="b">
        <v>0</v>
      </c>
      <c r="L1087" s="2">
        <f>Table1[[#This Row],[Change]]/528</f>
        <v>5.8763966415867662E-3</v>
      </c>
      <c r="M1087">
        <v>-78.292396519999997</v>
      </c>
      <c r="N1087">
        <v>35.539281619999997</v>
      </c>
    </row>
    <row r="1088" spans="1:14" x14ac:dyDescent="0.2">
      <c r="A1088">
        <v>9</v>
      </c>
      <c r="B1088">
        <v>1</v>
      </c>
      <c r="C1088">
        <v>215953.30600912619</v>
      </c>
      <c r="D1088">
        <v>1087</v>
      </c>
      <c r="E1088">
        <v>171.31480407714841</v>
      </c>
      <c r="F1088">
        <f t="shared" si="17"/>
        <v>171.15197535923548</v>
      </c>
      <c r="G1088">
        <f>Table1[[#This Row],[Smoothing]]-F1087</f>
        <v>2.5754220145089164</v>
      </c>
      <c r="H1088" t="b">
        <f>IF(Table1[[#This Row],[Change]]&lt;0,TRUE,FALSE)</f>
        <v>0</v>
      </c>
      <c r="I1088" t="b">
        <f>Table1[[#This Row],[Increasing_Grade]]=H1087</f>
        <v>1</v>
      </c>
      <c r="J1088" t="b">
        <v>0</v>
      </c>
      <c r="L1088" s="2">
        <f>Table1[[#This Row],[Change]]/528</f>
        <v>4.8776932092971905E-3</v>
      </c>
      <c r="M1088">
        <v>-78.290917800000003</v>
      </c>
      <c r="N1088">
        <v>35.538466139999997</v>
      </c>
    </row>
    <row r="1089" spans="1:14" x14ac:dyDescent="0.2">
      <c r="A1089">
        <v>10</v>
      </c>
      <c r="B1089">
        <v>1</v>
      </c>
      <c r="C1089">
        <v>216152.1580404416</v>
      </c>
      <c r="D1089">
        <v>1088</v>
      </c>
      <c r="E1089">
        <v>175.47401428222659</v>
      </c>
      <c r="F1089">
        <f t="shared" si="17"/>
        <v>173.29372514997209</v>
      </c>
      <c r="G1089">
        <f>Table1[[#This Row],[Smoothing]]-F1088</f>
        <v>2.1417497907366112</v>
      </c>
      <c r="H1089" t="b">
        <f>IF(Table1[[#This Row],[Change]]&lt;0,TRUE,FALSE)</f>
        <v>0</v>
      </c>
      <c r="I1089" t="b">
        <f>Table1[[#This Row],[Increasing_Grade]]=H1088</f>
        <v>1</v>
      </c>
      <c r="J1089" t="b">
        <v>0</v>
      </c>
      <c r="L1089" s="2">
        <f>Table1[[#This Row],[Change]]/528</f>
        <v>4.0563443006375209E-3</v>
      </c>
      <c r="M1089">
        <v>-78.289439479999999</v>
      </c>
      <c r="N1089">
        <v>35.537650169999999</v>
      </c>
    </row>
    <row r="1090" spans="1:14" x14ac:dyDescent="0.2">
      <c r="A1090">
        <v>11</v>
      </c>
      <c r="B1090">
        <v>1</v>
      </c>
      <c r="C1090">
        <v>216351.0100717576</v>
      </c>
      <c r="D1090">
        <v>1089</v>
      </c>
      <c r="E1090">
        <v>178.0502624511719</v>
      </c>
      <c r="F1090">
        <f t="shared" si="17"/>
        <v>175.11075483049666</v>
      </c>
      <c r="G1090">
        <f>Table1[[#This Row],[Smoothing]]-F1089</f>
        <v>1.8170296805245698</v>
      </c>
      <c r="H1090" t="b">
        <f>IF(Table1[[#This Row],[Change]]&lt;0,TRUE,FALSE)</f>
        <v>0</v>
      </c>
      <c r="I1090" t="b">
        <f>Table1[[#This Row],[Increasing_Grade]]=H1089</f>
        <v>1</v>
      </c>
      <c r="J1090" t="b">
        <v>0</v>
      </c>
      <c r="L1090" s="2">
        <f>Table1[[#This Row],[Change]]/528</f>
        <v>3.4413440919025943E-3</v>
      </c>
      <c r="M1090">
        <v>-78.287961550000006</v>
      </c>
      <c r="N1090">
        <v>35.536833739999999</v>
      </c>
    </row>
    <row r="1091" spans="1:14" x14ac:dyDescent="0.2">
      <c r="A1091">
        <v>12</v>
      </c>
      <c r="B1091">
        <v>1</v>
      </c>
      <c r="C1091">
        <v>216549.86210307479</v>
      </c>
      <c r="D1091">
        <v>1090</v>
      </c>
      <c r="E1091">
        <v>177.81031799316409</v>
      </c>
      <c r="F1091">
        <f t="shared" si="17"/>
        <v>176.35388837541853</v>
      </c>
      <c r="G1091">
        <f>Table1[[#This Row],[Smoothing]]-F1090</f>
        <v>1.243133544921875</v>
      </c>
      <c r="H1091" t="b">
        <f>IF(Table1[[#This Row],[Change]]&lt;0,TRUE,FALSE)</f>
        <v>0</v>
      </c>
      <c r="I1091" t="b">
        <f>Table1[[#This Row],[Increasing_Grade]]=H1090</f>
        <v>1</v>
      </c>
      <c r="J1091" t="b">
        <v>0</v>
      </c>
      <c r="L1091" s="2">
        <f>Table1[[#This Row],[Change]]/528</f>
        <v>2.3544195926550665E-3</v>
      </c>
      <c r="M1091">
        <v>-78.286483610000005</v>
      </c>
      <c r="N1091">
        <v>35.536017299999997</v>
      </c>
    </row>
    <row r="1092" spans="1:14" x14ac:dyDescent="0.2">
      <c r="A1092">
        <v>13</v>
      </c>
      <c r="B1092">
        <v>1</v>
      </c>
      <c r="C1092">
        <v>216748.71413439041</v>
      </c>
      <c r="D1092">
        <v>1091</v>
      </c>
      <c r="E1092">
        <v>177.3431396484375</v>
      </c>
      <c r="F1092">
        <f t="shared" si="17"/>
        <v>177.08272661481584</v>
      </c>
      <c r="G1092">
        <f>Table1[[#This Row],[Smoothing]]-F1091</f>
        <v>0.72883823939730519</v>
      </c>
      <c r="H1092" t="b">
        <f>IF(Table1[[#This Row],[Change]]&lt;0,TRUE,FALSE)</f>
        <v>0</v>
      </c>
      <c r="I1092" t="b">
        <f>Table1[[#This Row],[Increasing_Grade]]=H1091</f>
        <v>1</v>
      </c>
      <c r="J1092" t="b">
        <v>0</v>
      </c>
      <c r="L1092" s="2">
        <f>Table1[[#This Row],[Change]]/528</f>
        <v>1.3803754534039872E-3</v>
      </c>
      <c r="M1092">
        <v>-78.285005659999996</v>
      </c>
      <c r="N1092">
        <v>35.535200860000003</v>
      </c>
    </row>
    <row r="1093" spans="1:14" x14ac:dyDescent="0.2">
      <c r="A1093">
        <v>14</v>
      </c>
      <c r="B1093">
        <v>1</v>
      </c>
      <c r="C1093">
        <v>216947.56616570559</v>
      </c>
      <c r="D1093">
        <v>1092</v>
      </c>
      <c r="E1093">
        <v>177.80531311035159</v>
      </c>
      <c r="F1093">
        <f t="shared" si="17"/>
        <v>177.11859130859375</v>
      </c>
      <c r="G1093">
        <f>Table1[[#This Row],[Smoothing]]-F1092</f>
        <v>3.5864693777909906E-2</v>
      </c>
      <c r="H1093" t="b">
        <f>IF(Table1[[#This Row],[Change]]&lt;0,TRUE,FALSE)</f>
        <v>0</v>
      </c>
      <c r="I1093" t="b">
        <f>Table1[[#This Row],[Increasing_Grade]]=H1092</f>
        <v>1</v>
      </c>
      <c r="J1093" t="b">
        <v>0</v>
      </c>
      <c r="L1093" s="2">
        <f>Table1[[#This Row],[Change]]/528</f>
        <v>6.7925556397556647E-5</v>
      </c>
      <c r="M1093">
        <v>-78.283527710000001</v>
      </c>
      <c r="N1093">
        <v>35.534384410000001</v>
      </c>
    </row>
    <row r="1094" spans="1:14" x14ac:dyDescent="0.2">
      <c r="A1094">
        <v>15</v>
      </c>
      <c r="B1094">
        <v>1</v>
      </c>
      <c r="C1094">
        <v>217146.41819702231</v>
      </c>
      <c r="D1094">
        <v>1093</v>
      </c>
      <c r="E1094">
        <v>176.67936706542969</v>
      </c>
      <c r="F1094">
        <f t="shared" ref="F1094:F1097" si="18">AVERAGE(E1091:E1097)</f>
        <v>176.59246172223772</v>
      </c>
      <c r="G1094">
        <f>Table1[[#This Row],[Smoothing]]-F1093</f>
        <v>-0.52612958635603491</v>
      </c>
      <c r="H1094" t="b">
        <f>IF(Table1[[#This Row],[Change]]&lt;0,TRUE,FALSE)</f>
        <v>1</v>
      </c>
      <c r="I1094" t="b">
        <f>Table1[[#This Row],[Increasing_Grade]]=H1093</f>
        <v>0</v>
      </c>
      <c r="J1094">
        <v>176.59246172223772</v>
      </c>
      <c r="L1094" s="2">
        <f>Table1[[#This Row],[Change]]/528</f>
        <v>-9.9645754991673288E-4</v>
      </c>
      <c r="M1094">
        <v>-78.282049650000005</v>
      </c>
      <c r="N1094">
        <v>35.533568099999997</v>
      </c>
    </row>
    <row r="1095" spans="1:14" x14ac:dyDescent="0.2">
      <c r="A1095">
        <v>16</v>
      </c>
      <c r="B1095">
        <v>1</v>
      </c>
      <c r="C1095">
        <v>217345.27022833799</v>
      </c>
      <c r="D1095">
        <v>1094</v>
      </c>
      <c r="E1095">
        <v>176.41667175292969</v>
      </c>
      <c r="F1095">
        <f t="shared" si="18"/>
        <v>176.02904183523995</v>
      </c>
      <c r="G1095">
        <f>Table1[[#This Row],[Smoothing]]-F1094</f>
        <v>-0.5634198869977638</v>
      </c>
      <c r="H1095" t="b">
        <f>IF(Table1[[#This Row],[Change]]&lt;0,TRUE,FALSE)</f>
        <v>1</v>
      </c>
      <c r="I1095" t="b">
        <f>Table1[[#This Row],[Increasing_Grade]]=H1094</f>
        <v>1</v>
      </c>
      <c r="J1095" t="b">
        <v>0</v>
      </c>
      <c r="L1095" s="2">
        <f>Table1[[#This Row],[Change]]/528</f>
        <v>-1.0670831193139467E-3</v>
      </c>
      <c r="M1095">
        <v>-78.280570530000006</v>
      </c>
      <c r="N1095">
        <v>35.532753049999997</v>
      </c>
    </row>
    <row r="1096" spans="1:14" x14ac:dyDescent="0.2">
      <c r="A1096">
        <v>17</v>
      </c>
      <c r="B1096">
        <v>1</v>
      </c>
      <c r="C1096">
        <v>217544.12225965381</v>
      </c>
      <c r="D1096">
        <v>1095</v>
      </c>
      <c r="E1096">
        <v>175.7250671386719</v>
      </c>
      <c r="F1096">
        <f t="shared" si="18"/>
        <v>175.49834987095423</v>
      </c>
      <c r="G1096">
        <f>Table1[[#This Row],[Smoothing]]-F1095</f>
        <v>-0.53069196428572241</v>
      </c>
      <c r="H1096" t="b">
        <f>IF(Table1[[#This Row],[Change]]&lt;0,TRUE,FALSE)</f>
        <v>1</v>
      </c>
      <c r="I1096" t="b">
        <f>Table1[[#This Row],[Increasing_Grade]]=H1095</f>
        <v>1</v>
      </c>
      <c r="J1096" t="b">
        <v>0</v>
      </c>
      <c r="L1096" s="2">
        <f>Table1[[#This Row],[Change]]/528</f>
        <v>-1.0050984172078076E-3</v>
      </c>
      <c r="M1096">
        <v>-78.279091410000007</v>
      </c>
      <c r="N1096">
        <v>35.531937990000003</v>
      </c>
    </row>
    <row r="1097" spans="1:14" x14ac:dyDescent="0.2">
      <c r="A1097">
        <v>18</v>
      </c>
      <c r="B1097">
        <v>1</v>
      </c>
      <c r="C1097">
        <v>217742.9742909701</v>
      </c>
      <c r="D1097">
        <v>1096</v>
      </c>
      <c r="E1097">
        <v>174.36735534667969</v>
      </c>
      <c r="F1097">
        <f t="shared" si="18"/>
        <v>174.96197727748327</v>
      </c>
      <c r="G1097">
        <f>Table1[[#This Row],[Smoothing]]-F1096</f>
        <v>-0.53637259347095778</v>
      </c>
      <c r="H1097" t="b">
        <f>IF(Table1[[#This Row],[Change]]&lt;0,TRUE,FALSE)</f>
        <v>1</v>
      </c>
      <c r="I1097" t="b">
        <f>Table1[[#This Row],[Increasing_Grade]]=H1096</f>
        <v>1</v>
      </c>
      <c r="J1097" t="b">
        <v>0</v>
      </c>
      <c r="L1097" s="2">
        <f>Table1[[#This Row],[Change]]/528</f>
        <v>-1.0158571846040868E-3</v>
      </c>
      <c r="M1097">
        <v>-78.277612289999993</v>
      </c>
      <c r="N1097">
        <v>35.531122920000001</v>
      </c>
    </row>
    <row r="1098" spans="1:14" x14ac:dyDescent="0.2">
      <c r="A1098">
        <v>19</v>
      </c>
      <c r="B1098">
        <v>1</v>
      </c>
      <c r="C1098">
        <v>217941.8263222859</v>
      </c>
      <c r="D1098">
        <v>1097</v>
      </c>
      <c r="E1098">
        <v>173.86637878417969</v>
      </c>
      <c r="F1098">
        <f>AVERAGE(E1095:E1101)</f>
        <v>174.59976414271765</v>
      </c>
      <c r="G1098">
        <f>Table1[[#This Row],[Smoothing]]-F1097</f>
        <v>-0.362213134765625</v>
      </c>
      <c r="H1098" t="b">
        <f>IF(Table1[[#This Row],[Change]]&lt;0,TRUE,FALSE)</f>
        <v>1</v>
      </c>
      <c r="I1098" t="b">
        <f>Table1[[#This Row],[Increasing_Grade]]=H1097</f>
        <v>1</v>
      </c>
      <c r="J1098" t="b">
        <v>0</v>
      </c>
      <c r="L1098" s="2">
        <f>Table1[[#This Row],[Change]]/528</f>
        <v>-6.8600972493489587E-4</v>
      </c>
      <c r="M1098">
        <v>-78.276133160000001</v>
      </c>
      <c r="N1098">
        <v>35.530307839999999</v>
      </c>
    </row>
    <row r="1099" spans="1:14" x14ac:dyDescent="0.2">
      <c r="A1099">
        <v>20</v>
      </c>
      <c r="B1099">
        <v>1</v>
      </c>
      <c r="C1099">
        <v>218140.6783536016</v>
      </c>
      <c r="D1099">
        <v>1098</v>
      </c>
      <c r="E1099">
        <v>173.6282958984375</v>
      </c>
      <c r="F1099">
        <f>AVERAGE(E1096:E1101)</f>
        <v>174.29694620768228</v>
      </c>
      <c r="G1099">
        <f>Table1[[#This Row],[Smoothing]]-F1098</f>
        <v>-0.30281793503536392</v>
      </c>
      <c r="H1099" t="b">
        <f>IF(Table1[[#This Row],[Change]]&lt;0,TRUE,FALSE)</f>
        <v>1</v>
      </c>
      <c r="I1099" t="b">
        <f>Table1[[#This Row],[Increasing_Grade]]=H1098</f>
        <v>1</v>
      </c>
      <c r="J1099" t="b">
        <v>0</v>
      </c>
      <c r="L1099" s="2">
        <f>Table1[[#This Row],[Change]]/528</f>
        <v>-5.7351881635485586E-4</v>
      </c>
      <c r="M1099">
        <v>-78.274654040000001</v>
      </c>
      <c r="N1099">
        <v>35.529492750000003</v>
      </c>
    </row>
    <row r="1100" spans="1:14" x14ac:dyDescent="0.2">
      <c r="A1100">
        <v>21</v>
      </c>
      <c r="B1100">
        <v>1</v>
      </c>
      <c r="C1100">
        <v>218339.53038491739</v>
      </c>
      <c r="D1100">
        <v>1099</v>
      </c>
      <c r="E1100">
        <v>174.05070495605469</v>
      </c>
      <c r="F1100">
        <f>AVERAGE(E1097:E1101)</f>
        <v>174.01132202148438</v>
      </c>
      <c r="G1100">
        <f>Table1[[#This Row],[Smoothing]]-F1099</f>
        <v>-0.28562418619790719</v>
      </c>
      <c r="H1100" t="b">
        <f>IF(Table1[[#This Row],[Change]]&lt;0,TRUE,FALSE)</f>
        <v>1</v>
      </c>
      <c r="I1100" t="b">
        <f>Table1[[#This Row],[Increasing_Grade]]=H1099</f>
        <v>1</v>
      </c>
      <c r="J1100" t="b">
        <v>0</v>
      </c>
      <c r="L1100" s="2">
        <f>Table1[[#This Row],[Change]]/528</f>
        <v>-5.4095489810209699E-4</v>
      </c>
      <c r="M1100">
        <v>-78.273174920000002</v>
      </c>
      <c r="N1100">
        <v>35.52867766</v>
      </c>
    </row>
    <row r="1101" spans="1:14" x14ac:dyDescent="0.2">
      <c r="A1101">
        <v>22</v>
      </c>
      <c r="B1101">
        <v>1</v>
      </c>
      <c r="C1101">
        <v>218518.71573182079</v>
      </c>
      <c r="D1101">
        <v>1100</v>
      </c>
      <c r="E1101">
        <v>174.14387512207031</v>
      </c>
      <c r="F1101">
        <f>AVERAGE(E1098:E1101)</f>
        <v>173.92231369018555</v>
      </c>
      <c r="G1101">
        <f>Table1[[#This Row],[Smoothing]]-F1100</f>
        <v>-8.9008331298828125E-2</v>
      </c>
      <c r="H1101" t="b">
        <f>IF(Table1[[#This Row],[Change]]&lt;0,TRUE,FALSE)</f>
        <v>1</v>
      </c>
      <c r="I1101" t="b">
        <f>Table1[[#This Row],[Increasing_Grade]]=H1100</f>
        <v>1</v>
      </c>
      <c r="J1101" t="b">
        <v>0</v>
      </c>
      <c r="L1101" s="2">
        <f>Table1[[#This Row],[Change]]/528</f>
        <v>-1.6857638503565931E-4</v>
      </c>
      <c r="M1101">
        <v>-78.271842090000007</v>
      </c>
      <c r="N1101">
        <v>35.52794317</v>
      </c>
    </row>
    <row r="1106" spans="7:12" x14ac:dyDescent="0.2">
      <c r="G1106" s="3">
        <f>AVERAGE(G3:G1101)</f>
        <v>-0.60327423692725879</v>
      </c>
      <c r="H1106" t="s">
        <v>13</v>
      </c>
      <c r="L1106" s="3">
        <f>AVERAGE(L3:L1101)</f>
        <v>-1.1425648426652613E-3</v>
      </c>
    </row>
    <row r="1108" spans="7:12" x14ac:dyDescent="0.2">
      <c r="G1108" s="3">
        <f>MIN(G3:G1101)</f>
        <v>-13.157156808035666</v>
      </c>
      <c r="H1108" t="s">
        <v>11</v>
      </c>
      <c r="L1108" s="3">
        <f>MIN(L3:L1101)</f>
        <v>-2.4918857590976638E-2</v>
      </c>
    </row>
    <row r="1109" spans="7:12" x14ac:dyDescent="0.2">
      <c r="G1109" s="2">
        <f>_xlfn.QUARTILE.INC(G3:G1101,1)</f>
        <v>-2.9068734305245982</v>
      </c>
      <c r="H1109" t="s">
        <v>14</v>
      </c>
      <c r="L1109" s="2">
        <f>_xlfn.QUARTILE.INC(L3:L1101,1)</f>
        <v>-5.5054421032662846E-3</v>
      </c>
    </row>
    <row r="1110" spans="7:12" x14ac:dyDescent="0.2">
      <c r="G1110" s="3">
        <f>MEDIAN(G3:G1101)</f>
        <v>-0.73015485491066556</v>
      </c>
      <c r="H1110" t="s">
        <v>12</v>
      </c>
      <c r="L1110" s="3">
        <f>MEDIAN(L3:L1101)</f>
        <v>-1.3828690433914121E-3</v>
      </c>
    </row>
    <row r="1111" spans="7:12" x14ac:dyDescent="0.2">
      <c r="G1111" s="2">
        <f>_xlfn.QUARTILE.INC(G3:G1101,3)</f>
        <v>1.2856052943638474</v>
      </c>
      <c r="H1111" t="s">
        <v>15</v>
      </c>
      <c r="L1111" s="2">
        <f>_xlfn.QUARTILE.INC(L3:L1101,3)</f>
        <v>2.4348585120527412E-3</v>
      </c>
    </row>
    <row r="1112" spans="7:12" x14ac:dyDescent="0.2">
      <c r="G1112" s="3">
        <f>MAX(G3:G1101)</f>
        <v>12.429190499441916</v>
      </c>
      <c r="H1112" t="s">
        <v>10</v>
      </c>
      <c r="L1112" s="3">
        <f>MAX(L3:L1101)</f>
        <v>2.3540133521670295E-2</v>
      </c>
    </row>
  </sheetData>
  <phoneticPr fontId="3" type="noConversion"/>
  <conditionalFormatting sqref="H3:L1101">
    <cfRule type="cellIs" dxfId="0" priority="1" operator="equal">
      <formula>TRUE</formula>
    </cfRule>
  </conditionalFormatting>
  <pageMargins left="0.75" right="0.75" top="1" bottom="1" header="0.5" footer="0.5"/>
  <pageSetup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41F1-D268-497C-B2BC-B79A3C04F421}">
  <dimension ref="A1:E94"/>
  <sheetViews>
    <sheetView workbookViewId="0">
      <selection activeCell="E3" sqref="E3"/>
    </sheetView>
  </sheetViews>
  <sheetFormatPr baseColWidth="10" defaultColWidth="8.83203125" defaultRowHeight="15" x14ac:dyDescent="0.2"/>
  <cols>
    <col min="2" max="2" width="12.6640625" bestFit="1" customWidth="1"/>
  </cols>
  <sheetData>
    <row r="1" spans="1:5" x14ac:dyDescent="0.2">
      <c r="A1">
        <v>811.16104561941961</v>
      </c>
    </row>
    <row r="2" spans="1:5" x14ac:dyDescent="0.2">
      <c r="A2">
        <v>811.37449428013394</v>
      </c>
      <c r="B2">
        <f>ABS(A2-A1)</f>
        <v>0.21344866071433444</v>
      </c>
      <c r="D2">
        <f>MEDIAN(B2:B94)</f>
        <v>13.012015206473222</v>
      </c>
      <c r="E2" t="s">
        <v>18</v>
      </c>
    </row>
    <row r="3" spans="1:5" x14ac:dyDescent="0.2">
      <c r="A3">
        <v>808.4716796875</v>
      </c>
      <c r="B3">
        <f t="shared" ref="B3:B66" si="0">ABS(A3-A2)</f>
        <v>2.9028145926339448</v>
      </c>
    </row>
    <row r="4" spans="1:5" x14ac:dyDescent="0.2">
      <c r="A4">
        <v>806.22806222098211</v>
      </c>
      <c r="B4">
        <f t="shared" si="0"/>
        <v>2.2436174665178896</v>
      </c>
    </row>
    <row r="5" spans="1:5" x14ac:dyDescent="0.2">
      <c r="A5">
        <v>804.07794189453125</v>
      </c>
      <c r="B5">
        <f t="shared" si="0"/>
        <v>2.1501203264508604</v>
      </c>
    </row>
    <row r="6" spans="1:5" x14ac:dyDescent="0.2">
      <c r="A6">
        <v>807.66777692522317</v>
      </c>
      <c r="B6">
        <f t="shared" si="0"/>
        <v>3.5898350306919156</v>
      </c>
    </row>
    <row r="7" spans="1:5" x14ac:dyDescent="0.2">
      <c r="A7">
        <v>710.66976492745539</v>
      </c>
      <c r="B7">
        <f t="shared" si="0"/>
        <v>96.998011997767776</v>
      </c>
    </row>
    <row r="8" spans="1:5" x14ac:dyDescent="0.2">
      <c r="A8">
        <v>747.81392124720981</v>
      </c>
      <c r="B8">
        <f t="shared" si="0"/>
        <v>37.144156319754416</v>
      </c>
    </row>
    <row r="9" spans="1:5" x14ac:dyDescent="0.2">
      <c r="A9">
        <v>746.19074358258933</v>
      </c>
      <c r="B9">
        <f t="shared" si="0"/>
        <v>1.6231776646204708</v>
      </c>
    </row>
    <row r="10" spans="1:5" x14ac:dyDescent="0.2">
      <c r="A10">
        <v>748.68649727957586</v>
      </c>
      <c r="B10">
        <f t="shared" si="0"/>
        <v>2.4957536969865259</v>
      </c>
    </row>
    <row r="11" spans="1:5" x14ac:dyDescent="0.2">
      <c r="A11">
        <v>664.86716134207586</v>
      </c>
      <c r="B11">
        <f t="shared" si="0"/>
        <v>83.8193359375</v>
      </c>
    </row>
    <row r="12" spans="1:5" x14ac:dyDescent="0.2">
      <c r="A12">
        <v>734.66748918805808</v>
      </c>
      <c r="B12">
        <f t="shared" si="0"/>
        <v>69.800327845982224</v>
      </c>
    </row>
    <row r="13" spans="1:5" x14ac:dyDescent="0.2">
      <c r="A13">
        <v>721.54663957868308</v>
      </c>
      <c r="B13">
        <f t="shared" si="0"/>
        <v>13.120849609375</v>
      </c>
    </row>
    <row r="14" spans="1:5" x14ac:dyDescent="0.2">
      <c r="A14">
        <v>725.03722272600442</v>
      </c>
      <c r="B14">
        <f t="shared" si="0"/>
        <v>3.4905831473213311</v>
      </c>
    </row>
    <row r="15" spans="1:5" x14ac:dyDescent="0.2">
      <c r="A15">
        <v>700.61227852957586</v>
      </c>
      <c r="B15">
        <f t="shared" si="0"/>
        <v>24.424944196428555</v>
      </c>
    </row>
    <row r="16" spans="1:5" x14ac:dyDescent="0.2">
      <c r="A16">
        <v>711.68782261439731</v>
      </c>
      <c r="B16">
        <f t="shared" si="0"/>
        <v>11.075544084821445</v>
      </c>
    </row>
    <row r="17" spans="1:2" x14ac:dyDescent="0.2">
      <c r="A17">
        <v>692.22297014508933</v>
      </c>
      <c r="B17">
        <f t="shared" si="0"/>
        <v>19.464852469307971</v>
      </c>
    </row>
    <row r="18" spans="1:2" x14ac:dyDescent="0.2">
      <c r="A18">
        <v>691.96974400111606</v>
      </c>
      <c r="B18">
        <f t="shared" si="0"/>
        <v>0.25322614397327925</v>
      </c>
    </row>
    <row r="19" spans="1:2" x14ac:dyDescent="0.2">
      <c r="A19">
        <v>692.60710797991067</v>
      </c>
      <c r="B19">
        <f t="shared" si="0"/>
        <v>0.63736397879461038</v>
      </c>
    </row>
    <row r="20" spans="1:2" x14ac:dyDescent="0.2">
      <c r="A20">
        <v>696.07447160993308</v>
      </c>
      <c r="B20">
        <f t="shared" si="0"/>
        <v>3.4673636300224189</v>
      </c>
    </row>
    <row r="21" spans="1:2" x14ac:dyDescent="0.2">
      <c r="A21">
        <v>696.301025390625</v>
      </c>
      <c r="B21">
        <f t="shared" si="0"/>
        <v>0.22655378069191556</v>
      </c>
    </row>
    <row r="22" spans="1:2" x14ac:dyDescent="0.2">
      <c r="A22">
        <v>696.4656982421875</v>
      </c>
      <c r="B22">
        <f t="shared" si="0"/>
        <v>0.1646728515625</v>
      </c>
    </row>
    <row r="23" spans="1:2" x14ac:dyDescent="0.2">
      <c r="A23">
        <v>649.38543701171875</v>
      </c>
      <c r="B23">
        <f t="shared" si="0"/>
        <v>47.08026123046875</v>
      </c>
    </row>
    <row r="24" spans="1:2" x14ac:dyDescent="0.2">
      <c r="A24">
        <v>658.3106689453125</v>
      </c>
      <c r="B24">
        <f t="shared" si="0"/>
        <v>8.92523193359375</v>
      </c>
    </row>
    <row r="25" spans="1:2" x14ac:dyDescent="0.2">
      <c r="A25">
        <v>529.52275739397317</v>
      </c>
      <c r="B25">
        <f t="shared" si="0"/>
        <v>128.78791155133933</v>
      </c>
    </row>
    <row r="26" spans="1:2" x14ac:dyDescent="0.2">
      <c r="A26">
        <v>573.49180385044644</v>
      </c>
      <c r="B26">
        <f t="shared" si="0"/>
        <v>43.969046456473279</v>
      </c>
    </row>
    <row r="27" spans="1:2" x14ac:dyDescent="0.2">
      <c r="A27">
        <v>543.60059465680808</v>
      </c>
      <c r="B27">
        <f t="shared" si="0"/>
        <v>29.89120919363836</v>
      </c>
    </row>
    <row r="28" spans="1:2" x14ac:dyDescent="0.2">
      <c r="A28">
        <v>672.94322858537942</v>
      </c>
      <c r="B28">
        <f t="shared" si="0"/>
        <v>129.34263392857133</v>
      </c>
    </row>
    <row r="29" spans="1:2" x14ac:dyDescent="0.2">
      <c r="A29">
        <v>673.16670445033481</v>
      </c>
      <c r="B29">
        <f t="shared" si="0"/>
        <v>0.22347586495538962</v>
      </c>
    </row>
    <row r="30" spans="1:2" x14ac:dyDescent="0.2">
      <c r="A30">
        <v>722.65260532924106</v>
      </c>
      <c r="B30">
        <f t="shared" si="0"/>
        <v>49.48590087890625</v>
      </c>
    </row>
    <row r="31" spans="1:2" x14ac:dyDescent="0.2">
      <c r="A31">
        <v>701.07241385323664</v>
      </c>
      <c r="B31">
        <f t="shared" si="0"/>
        <v>21.580191476004416</v>
      </c>
    </row>
    <row r="32" spans="1:2" x14ac:dyDescent="0.2">
      <c r="A32">
        <v>700.84286934988836</v>
      </c>
      <c r="B32">
        <f t="shared" si="0"/>
        <v>0.22954450334827925</v>
      </c>
    </row>
    <row r="33" spans="1:2" x14ac:dyDescent="0.2">
      <c r="A33">
        <v>661.85492815290183</v>
      </c>
      <c r="B33">
        <f t="shared" si="0"/>
        <v>38.987941196986526</v>
      </c>
    </row>
    <row r="34" spans="1:2" x14ac:dyDescent="0.2">
      <c r="A34">
        <v>662.37493896484375</v>
      </c>
      <c r="B34">
        <f t="shared" si="0"/>
        <v>0.52001081194191556</v>
      </c>
    </row>
    <row r="35" spans="1:2" x14ac:dyDescent="0.2">
      <c r="A35">
        <v>563.78249686104914</v>
      </c>
      <c r="B35">
        <f t="shared" si="0"/>
        <v>98.59244210379461</v>
      </c>
    </row>
    <row r="36" spans="1:2" x14ac:dyDescent="0.2">
      <c r="A36">
        <v>561.80474853515625</v>
      </c>
      <c r="B36">
        <f t="shared" si="0"/>
        <v>1.9777483258928896</v>
      </c>
    </row>
    <row r="37" spans="1:2" x14ac:dyDescent="0.2">
      <c r="A37">
        <v>535.64094761439731</v>
      </c>
      <c r="B37">
        <f t="shared" si="0"/>
        <v>26.163800920758945</v>
      </c>
    </row>
    <row r="38" spans="1:2" x14ac:dyDescent="0.2">
      <c r="A38">
        <v>598.09327043805808</v>
      </c>
      <c r="B38">
        <f t="shared" si="0"/>
        <v>62.452322823660779</v>
      </c>
    </row>
    <row r="39" spans="1:2" x14ac:dyDescent="0.2">
      <c r="A39">
        <v>476.44204275948658</v>
      </c>
      <c r="B39">
        <f t="shared" si="0"/>
        <v>121.6512276785715</v>
      </c>
    </row>
    <row r="40" spans="1:2" x14ac:dyDescent="0.2">
      <c r="A40">
        <v>476.14317975725447</v>
      </c>
      <c r="B40">
        <f t="shared" si="0"/>
        <v>0.29886300223211038</v>
      </c>
    </row>
    <row r="41" spans="1:2" x14ac:dyDescent="0.2">
      <c r="A41">
        <v>451.38776942661832</v>
      </c>
      <c r="B41">
        <f t="shared" si="0"/>
        <v>24.755410330636153</v>
      </c>
    </row>
    <row r="42" spans="1:2" x14ac:dyDescent="0.2">
      <c r="A42">
        <v>498.30848039899553</v>
      </c>
      <c r="B42">
        <f t="shared" si="0"/>
        <v>46.920710972377208</v>
      </c>
    </row>
    <row r="43" spans="1:2" x14ac:dyDescent="0.2">
      <c r="A43">
        <v>415.7927464076451</v>
      </c>
      <c r="B43">
        <f t="shared" si="0"/>
        <v>82.51573399135043</v>
      </c>
    </row>
    <row r="44" spans="1:2" x14ac:dyDescent="0.2">
      <c r="A44">
        <v>424.77860804966519</v>
      </c>
      <c r="B44">
        <f t="shared" si="0"/>
        <v>8.9858616420200974</v>
      </c>
    </row>
    <row r="45" spans="1:2" x14ac:dyDescent="0.2">
      <c r="A45">
        <v>411.11115373883928</v>
      </c>
      <c r="B45">
        <f t="shared" si="0"/>
        <v>13.667454310825917</v>
      </c>
    </row>
    <row r="46" spans="1:2" x14ac:dyDescent="0.2">
      <c r="A46">
        <v>408.87155587332592</v>
      </c>
      <c r="B46">
        <f t="shared" si="0"/>
        <v>2.2395978655133604</v>
      </c>
    </row>
    <row r="47" spans="1:2" x14ac:dyDescent="0.2">
      <c r="A47">
        <v>390.68309238978793</v>
      </c>
      <c r="B47">
        <f t="shared" si="0"/>
        <v>18.188463483537987</v>
      </c>
    </row>
    <row r="48" spans="1:2" x14ac:dyDescent="0.2">
      <c r="A48">
        <v>409.69326782226562</v>
      </c>
      <c r="B48">
        <f t="shared" si="0"/>
        <v>19.010175432477695</v>
      </c>
    </row>
    <row r="49" spans="1:2" x14ac:dyDescent="0.2">
      <c r="A49">
        <v>393.13923863002231</v>
      </c>
      <c r="B49">
        <f t="shared" si="0"/>
        <v>16.55402919224332</v>
      </c>
    </row>
    <row r="50" spans="1:2" x14ac:dyDescent="0.2">
      <c r="A50">
        <v>406.15125383649553</v>
      </c>
      <c r="B50">
        <f t="shared" si="0"/>
        <v>13.012015206473222</v>
      </c>
    </row>
    <row r="51" spans="1:2" x14ac:dyDescent="0.2">
      <c r="A51">
        <v>378.10164969308033</v>
      </c>
      <c r="B51">
        <f t="shared" si="0"/>
        <v>28.049604143415195</v>
      </c>
    </row>
    <row r="52" spans="1:2" x14ac:dyDescent="0.2">
      <c r="A52">
        <v>378.36673845563615</v>
      </c>
      <c r="B52">
        <f t="shared" si="0"/>
        <v>0.26508876255581981</v>
      </c>
    </row>
    <row r="53" spans="1:2" x14ac:dyDescent="0.2">
      <c r="A53">
        <v>370.06735665457592</v>
      </c>
      <c r="B53">
        <f t="shared" si="0"/>
        <v>8.2993818010602354</v>
      </c>
    </row>
    <row r="54" spans="1:2" x14ac:dyDescent="0.2">
      <c r="A54">
        <v>373.43014090401783</v>
      </c>
      <c r="B54">
        <f t="shared" si="0"/>
        <v>3.3627842494419156</v>
      </c>
    </row>
    <row r="55" spans="1:2" x14ac:dyDescent="0.2">
      <c r="A55">
        <v>358.25104195731029</v>
      </c>
      <c r="B55">
        <f t="shared" si="0"/>
        <v>15.179098946707541</v>
      </c>
    </row>
    <row r="56" spans="1:2" x14ac:dyDescent="0.2">
      <c r="A56">
        <v>402.24226161411832</v>
      </c>
      <c r="B56">
        <f t="shared" si="0"/>
        <v>43.991219656808028</v>
      </c>
    </row>
    <row r="57" spans="1:2" x14ac:dyDescent="0.2">
      <c r="A57">
        <v>390.8089381626674</v>
      </c>
      <c r="B57">
        <f t="shared" si="0"/>
        <v>11.433323451450917</v>
      </c>
    </row>
    <row r="58" spans="1:2" x14ac:dyDescent="0.2">
      <c r="A58">
        <v>391.83638218470981</v>
      </c>
      <c r="B58">
        <f t="shared" si="0"/>
        <v>1.0274440220424026</v>
      </c>
    </row>
    <row r="59" spans="1:2" x14ac:dyDescent="0.2">
      <c r="A59">
        <v>372.28097098214283</v>
      </c>
      <c r="B59">
        <f t="shared" si="0"/>
        <v>19.555411202566972</v>
      </c>
    </row>
    <row r="60" spans="1:2" x14ac:dyDescent="0.2">
      <c r="A60">
        <v>372.07707868303572</v>
      </c>
      <c r="B60">
        <f t="shared" si="0"/>
        <v>0.20389229910711038</v>
      </c>
    </row>
    <row r="61" spans="1:2" x14ac:dyDescent="0.2">
      <c r="A61">
        <v>304.05877685546875</v>
      </c>
      <c r="B61">
        <f t="shared" si="0"/>
        <v>68.018301827566972</v>
      </c>
    </row>
    <row r="62" spans="1:2" x14ac:dyDescent="0.2">
      <c r="A62">
        <v>497.66703142438615</v>
      </c>
      <c r="B62">
        <f t="shared" si="0"/>
        <v>193.6082545689174</v>
      </c>
    </row>
    <row r="63" spans="1:2" x14ac:dyDescent="0.2">
      <c r="A63">
        <v>497.8492431640625</v>
      </c>
      <c r="B63">
        <f t="shared" si="0"/>
        <v>0.18221173967634741</v>
      </c>
    </row>
    <row r="64" spans="1:2" x14ac:dyDescent="0.2">
      <c r="A64">
        <v>498.7403782435826</v>
      </c>
      <c r="B64">
        <f t="shared" si="0"/>
        <v>0.89113507952009741</v>
      </c>
    </row>
    <row r="65" spans="1:2" x14ac:dyDescent="0.2">
      <c r="A65">
        <v>475.38365391322543</v>
      </c>
      <c r="B65">
        <f t="shared" si="0"/>
        <v>23.356724330357167</v>
      </c>
    </row>
    <row r="66" spans="1:2" x14ac:dyDescent="0.2">
      <c r="A66">
        <v>488.7008274623326</v>
      </c>
      <c r="B66">
        <f t="shared" si="0"/>
        <v>13.317173549107167</v>
      </c>
    </row>
    <row r="67" spans="1:2" x14ac:dyDescent="0.2">
      <c r="A67">
        <v>247.8220432826451</v>
      </c>
      <c r="B67">
        <f t="shared" ref="B67:B94" si="1">ABS(A67-A66)</f>
        <v>240.8787841796875</v>
      </c>
    </row>
    <row r="68" spans="1:2" x14ac:dyDescent="0.2">
      <c r="A68">
        <v>371.50670950753346</v>
      </c>
      <c r="B68">
        <f t="shared" si="1"/>
        <v>123.68466622488836</v>
      </c>
    </row>
    <row r="69" spans="1:2" x14ac:dyDescent="0.2">
      <c r="A69">
        <v>371.25452968052457</v>
      </c>
      <c r="B69">
        <f t="shared" si="1"/>
        <v>0.25217982700888797</v>
      </c>
    </row>
    <row r="70" spans="1:2" x14ac:dyDescent="0.2">
      <c r="A70">
        <v>393.21709769112721</v>
      </c>
      <c r="B70">
        <f t="shared" si="1"/>
        <v>21.962568010602638</v>
      </c>
    </row>
    <row r="71" spans="1:2" x14ac:dyDescent="0.2">
      <c r="A71">
        <v>335.18256923130582</v>
      </c>
      <c r="B71">
        <f t="shared" si="1"/>
        <v>58.034528459821388</v>
      </c>
    </row>
    <row r="72" spans="1:2" x14ac:dyDescent="0.2">
      <c r="A72">
        <v>336.88841901506697</v>
      </c>
      <c r="B72">
        <f t="shared" si="1"/>
        <v>1.7058497837611526</v>
      </c>
    </row>
    <row r="73" spans="1:2" x14ac:dyDescent="0.2">
      <c r="A73">
        <v>319.25455147879467</v>
      </c>
      <c r="B73">
        <f t="shared" si="1"/>
        <v>17.633867536272305</v>
      </c>
    </row>
    <row r="74" spans="1:2" x14ac:dyDescent="0.2">
      <c r="A74">
        <v>361.98047310965404</v>
      </c>
      <c r="B74">
        <f t="shared" si="1"/>
        <v>42.725921630859375</v>
      </c>
    </row>
    <row r="75" spans="1:2" x14ac:dyDescent="0.2">
      <c r="A75">
        <v>361.91990443638394</v>
      </c>
      <c r="B75">
        <f t="shared" si="1"/>
        <v>6.0568673270097406E-2</v>
      </c>
    </row>
    <row r="76" spans="1:2" x14ac:dyDescent="0.2">
      <c r="A76">
        <v>361.15117100306918</v>
      </c>
      <c r="B76">
        <f t="shared" si="1"/>
        <v>0.76873343331476462</v>
      </c>
    </row>
    <row r="77" spans="1:2" x14ac:dyDescent="0.2">
      <c r="A77">
        <v>329.88043648856029</v>
      </c>
      <c r="B77">
        <f t="shared" si="1"/>
        <v>31.270734514508888</v>
      </c>
    </row>
    <row r="78" spans="1:2" x14ac:dyDescent="0.2">
      <c r="A78">
        <v>338.73654610770092</v>
      </c>
      <c r="B78">
        <f t="shared" si="1"/>
        <v>8.856109619140625</v>
      </c>
    </row>
    <row r="79" spans="1:2" x14ac:dyDescent="0.2">
      <c r="A79">
        <v>333.53695242745533</v>
      </c>
      <c r="B79">
        <f t="shared" si="1"/>
        <v>5.1995936802455844</v>
      </c>
    </row>
    <row r="80" spans="1:2" x14ac:dyDescent="0.2">
      <c r="A80">
        <v>336.38029261997769</v>
      </c>
      <c r="B80">
        <f t="shared" si="1"/>
        <v>2.843340192522362</v>
      </c>
    </row>
    <row r="81" spans="1:2" x14ac:dyDescent="0.2">
      <c r="A81">
        <v>336.42114693777904</v>
      </c>
      <c r="B81">
        <f t="shared" si="1"/>
        <v>4.0854317801347406E-2</v>
      </c>
    </row>
    <row r="82" spans="1:2" x14ac:dyDescent="0.2">
      <c r="A82">
        <v>335.89950125558033</v>
      </c>
      <c r="B82">
        <f t="shared" si="1"/>
        <v>0.52164568219870944</v>
      </c>
    </row>
    <row r="83" spans="1:2" x14ac:dyDescent="0.2">
      <c r="A83">
        <v>323.2034912109375</v>
      </c>
      <c r="B83">
        <f t="shared" si="1"/>
        <v>12.696010044642833</v>
      </c>
    </row>
    <row r="84" spans="1:2" x14ac:dyDescent="0.2">
      <c r="A84">
        <v>325.04913330078125</v>
      </c>
      <c r="B84">
        <f t="shared" si="1"/>
        <v>1.84564208984375</v>
      </c>
    </row>
    <row r="85" spans="1:2" x14ac:dyDescent="0.2">
      <c r="A85">
        <v>310.49908883231029</v>
      </c>
      <c r="B85">
        <f t="shared" si="1"/>
        <v>14.550044468470958</v>
      </c>
    </row>
    <row r="86" spans="1:2" x14ac:dyDescent="0.2">
      <c r="A86">
        <v>310.49450247628346</v>
      </c>
      <c r="B86">
        <f t="shared" si="1"/>
        <v>4.5863560268344372E-3</v>
      </c>
    </row>
    <row r="87" spans="1:2" x14ac:dyDescent="0.2">
      <c r="A87">
        <v>310.65228271484375</v>
      </c>
      <c r="B87">
        <f t="shared" si="1"/>
        <v>0.15778023856029222</v>
      </c>
    </row>
    <row r="88" spans="1:2" x14ac:dyDescent="0.2">
      <c r="A88">
        <v>309.71198381696428</v>
      </c>
      <c r="B88">
        <f t="shared" si="1"/>
        <v>0.94029889787947241</v>
      </c>
    </row>
    <row r="89" spans="1:2" x14ac:dyDescent="0.2">
      <c r="A89">
        <v>290.89972795758928</v>
      </c>
      <c r="B89">
        <f t="shared" si="1"/>
        <v>18.812255859375</v>
      </c>
    </row>
    <row r="90" spans="1:2" x14ac:dyDescent="0.2">
      <c r="A90">
        <v>292.50795200892856</v>
      </c>
      <c r="B90">
        <f t="shared" si="1"/>
        <v>1.6082240513392776</v>
      </c>
    </row>
    <row r="91" spans="1:2" x14ac:dyDescent="0.2">
      <c r="A91">
        <v>240.05403137207031</v>
      </c>
      <c r="B91">
        <f t="shared" si="1"/>
        <v>52.453920636858243</v>
      </c>
    </row>
    <row r="92" spans="1:2" x14ac:dyDescent="0.2">
      <c r="A92">
        <v>239.78889465332031</v>
      </c>
      <c r="B92">
        <f t="shared" si="1"/>
        <v>0.26513671875</v>
      </c>
    </row>
    <row r="93" spans="1:2" x14ac:dyDescent="0.2">
      <c r="A93">
        <v>141.08917236328128</v>
      </c>
      <c r="B93">
        <f t="shared" si="1"/>
        <v>98.699722290039034</v>
      </c>
    </row>
    <row r="94" spans="1:2" x14ac:dyDescent="0.2">
      <c r="A94">
        <v>176.59246172223772</v>
      </c>
      <c r="B94">
        <f t="shared" si="1"/>
        <v>35.503289358956437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Filtered_elev</vt:lpstr>
      <vt:lpstr>HLine_milepost_elev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Jia-Shen Tsai</cp:lastModifiedBy>
  <dcterms:created xsi:type="dcterms:W3CDTF">2024-02-04T23:11:33Z</dcterms:created>
  <dcterms:modified xsi:type="dcterms:W3CDTF">2024-02-12T04:02:54Z</dcterms:modified>
</cp:coreProperties>
</file>