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DATA ANALYTICS\"/>
    </mc:Choice>
  </mc:AlternateContent>
  <xr:revisionPtr revIDLastSave="0" documentId="8_{EAE2B2C0-30B7-4F7D-A2CC-7EAF5B44EAC0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Exercise 1" sheetId="1" r:id="rId1"/>
    <sheet name="Exercise 2" sheetId="2" r:id="rId2"/>
    <sheet name="Sheet1" sheetId="5" r:id="rId3"/>
    <sheet name="Sheet2" sheetId="4" r:id="rId4"/>
    <sheet name="Sheet3" sheetId="7" r:id="rId5"/>
    <sheet name="Sheet4" sheetId="8" r:id="rId6"/>
    <sheet name="Sheet5" sheetId="10" r:id="rId7"/>
  </sheets>
  <definedNames>
    <definedName name="_xlnm._FilterDatabase" localSheetId="0" hidden="1">'Exercise 1'!$A$1:$G$25</definedName>
    <definedName name="_xlnm._FilterDatabase" localSheetId="1" hidden="1">'Exercise 2'!$A$15:$E$241</definedName>
    <definedName name="_xlnm._FilterDatabase" localSheetId="3" hidden="1">Sheet2!$D$5:$AB$11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0" l="1"/>
  <c r="F43" i="1"/>
  <c r="F42" i="1"/>
  <c r="F38" i="1"/>
  <c r="F37" i="1"/>
  <c r="F36" i="1"/>
  <c r="J30" i="1"/>
  <c r="J29" i="1"/>
  <c r="F33" i="1"/>
  <c r="F32" i="1"/>
  <c r="F31" i="1"/>
  <c r="F30" i="1"/>
  <c r="I29" i="1"/>
  <c r="H29" i="1"/>
  <c r="F32" i="7"/>
  <c r="J6" i="8"/>
  <c r="J5" i="8"/>
  <c r="D34" i="7"/>
  <c r="D33" i="7"/>
  <c r="D32" i="7"/>
  <c r="C34" i="7"/>
  <c r="C33" i="7"/>
  <c r="C32" i="7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F22" i="4"/>
  <c r="E22" i="4"/>
  <c r="Q18" i="4"/>
  <c r="R18" i="4"/>
  <c r="S18" i="4"/>
  <c r="T18" i="4"/>
  <c r="U18" i="4"/>
  <c r="V18" i="4"/>
  <c r="W18" i="4"/>
  <c r="X18" i="4"/>
  <c r="Y18" i="4"/>
  <c r="Z18" i="4"/>
  <c r="AA18" i="4"/>
  <c r="AB18" i="4"/>
  <c r="G18" i="4"/>
  <c r="H18" i="4"/>
  <c r="I18" i="4"/>
  <c r="J18" i="4"/>
  <c r="K18" i="4"/>
  <c r="L18" i="4"/>
  <c r="M18" i="4"/>
  <c r="N18" i="4"/>
  <c r="O18" i="4"/>
  <c r="P18" i="4"/>
  <c r="F18" i="4"/>
  <c r="E18" i="4"/>
  <c r="E10" i="2"/>
  <c r="E11" i="2"/>
  <c r="E9" i="2"/>
  <c r="D10" i="2"/>
  <c r="D11" i="2"/>
  <c r="D9" i="2"/>
  <c r="B10" i="2"/>
  <c r="B11" i="2"/>
  <c r="B9" i="2"/>
  <c r="E3" i="2"/>
  <c r="E4" i="2"/>
  <c r="E5" i="2"/>
  <c r="E2" i="2"/>
  <c r="D3" i="2"/>
  <c r="D4" i="2"/>
  <c r="D5" i="2"/>
  <c r="D2" i="2"/>
  <c r="B3" i="2"/>
  <c r="B4" i="2"/>
  <c r="B5" i="2"/>
  <c r="B2" i="2"/>
  <c r="C10" i="2"/>
  <c r="C11" i="2"/>
  <c r="C9" i="2"/>
  <c r="F5" i="2"/>
  <c r="C5" i="2"/>
  <c r="F4" i="2"/>
  <c r="C4" i="2"/>
  <c r="F3" i="2"/>
  <c r="C3" i="2"/>
  <c r="F2" i="2"/>
  <c r="C2" i="2"/>
  <c r="F52" i="1"/>
  <c r="F39" i="1"/>
  <c r="F29" i="1"/>
</calcChain>
</file>

<file path=xl/sharedStrings.xml><?xml version="1.0" encoding="utf-8"?>
<sst xmlns="http://schemas.openxmlformats.org/spreadsheetml/2006/main" count="1270" uniqueCount="96">
  <si>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</si>
  <si>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</si>
  <si>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</si>
  <si>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</si>
  <si>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</si>
  <si>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</si>
  <si>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</si>
  <si>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</si>
  <si>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</si>
  <si>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</si>
  <si>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</si>
  <si>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</si>
  <si>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</si>
  <si>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</si>
  <si>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</si>
  <si>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</si>
  <si>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</si>
  <si>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</si>
  <si>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</si>
  <si>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</si>
  <si>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</si>
  <si>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</si>
  <si>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</si>
  <si>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</si>
  <si>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</si>
  <si>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</si>
  <si>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countif / countifs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</si>
  <si>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</si>
  <si>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</si>
  <si>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</si>
  <si>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</si>
  <si>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</si>
  <si>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sumif / sumifs</t>
  </si>
  <si>
    <t>sum of refrigerator items:</t>
  </si>
  <si>
    <t>sum of washing machine items:</t>
  </si>
  <si>
    <t>sum of items transported by truck 4:</t>
  </si>
  <si>
    <t>sum of items transported by trucks:</t>
  </si>
  <si>
    <t>countifs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</si>
  <si>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</si>
  <si>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</si>
  <si>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</si>
  <si>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</si>
  <si>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sumifs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</si>
  <si>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</si>
  <si>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</si>
  <si>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</si>
  <si>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</si>
  <si>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</si>
  <si>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</si>
  <si>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</si>
  <si>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</si>
  <si>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</si>
  <si>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</si>
  <si>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</si>
  <si>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</si>
  <si>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</si>
  <si>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</si>
  <si>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</si>
  <si>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</si>
  <si>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</si>
  <si>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</si>
  <si>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</si>
  <si>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</si>
  <si>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</si>
  <si>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</si>
  <si>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</si>
  <si>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</si>
  <si>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</si>
  <si>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</si>
  <si>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</si>
  <si>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</si>
  <si>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</si>
  <si>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</si>
  <si>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</si>
  <si>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</si>
  <si>
    <t>Marks</t>
  </si>
  <si>
    <t xml:space="preserve">      minifs</t>
  </si>
  <si>
    <t xml:space="preserve">   maxifs</t>
  </si>
  <si>
    <t>order  no.</t>
  </si>
  <si>
    <t>VLOOKUP</t>
  </si>
  <si>
    <t>HLOOKUP</t>
  </si>
  <si>
    <t>INDEX</t>
  </si>
  <si>
    <t>MATCH</t>
  </si>
  <si>
    <t>INDEX &amp; MATCH</t>
  </si>
  <si>
    <t>INDEX &amp;  MATCH</t>
  </si>
  <si>
    <t>SUBTOTAL</t>
  </si>
  <si>
    <t>SUM</t>
  </si>
  <si>
    <t>COUNT</t>
  </si>
  <si>
    <t>AVERAGE</t>
  </si>
  <si>
    <t>MAX</t>
  </si>
  <si>
    <t>MIN</t>
  </si>
  <si>
    <t>counta</t>
  </si>
  <si>
    <t>product</t>
  </si>
  <si>
    <t xml:space="preserve">     Averageif/Averageifs</t>
  </si>
  <si>
    <t>Function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</si>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</sst>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_(&quot;$&quot;* #,##0.00_);_(&quot;$&quot;* \(#,##0.00\);_(&quot;$&quot;* &quot;-&quot;??_);_(@_)"/>
  </numFmts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name val="Calibri"/>
    </font>
    <font>
      <sz val="16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Arial Black"/>
      <family val="2"/>
    </font>
    <font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D6E3BC"/>
        <bgColor rgb="FFD6E3B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164" fontId="4" fillId="0" borderId="1" xfId="0" applyNumberFormat="1" applyFont="1" applyBorder="1"/>
    <xf numFmtId="0" fontId="4" fillId="0" borderId="0" xfId="0" applyFont="1"/>
    <xf numFmtId="0" fontId="4" fillId="0" borderId="1" xfId="0" applyFont="1" applyBorder="1" applyAlignment="1">
      <alignment wrapText="1"/>
    </xf>
    <xf numFmtId="0" fontId="5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left"/>
    </xf>
    <xf numFmtId="165" fontId="4" fillId="0" borderId="1" xfId="0" applyNumberFormat="1" applyFont="1" applyBorder="1"/>
    <xf numFmtId="2" fontId="4" fillId="0" borderId="1" xfId="0" applyNumberFormat="1" applyFont="1" applyBorder="1"/>
    <xf numFmtId="0" fontId="9" fillId="2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164" fontId="9" fillId="0" borderId="1" xfId="0" applyNumberFormat="1" applyFont="1" applyBorder="1"/>
    <xf numFmtId="0" fontId="9" fillId="0" borderId="1" xfId="0" applyFont="1" applyBorder="1" applyAlignment="1">
      <alignment wrapText="1"/>
    </xf>
    <xf numFmtId="0" fontId="11" fillId="0" borderId="0" xfId="0" applyFont="1"/>
    <xf numFmtId="0" fontId="12" fillId="0" borderId="0" xfId="0" applyFont="1"/>
    <xf numFmtId="0" fontId="14" fillId="0" borderId="0" xfId="0" applyFont="1"/>
    <xf numFmtId="0" fontId="10" fillId="2" borderId="1" xfId="0" applyFont="1" applyFill="1" applyBorder="1" applyAlignment="1">
      <alignment horizontal="center" vertical="center" wrapText="1"/>
    </xf>
    <xf numFmtId="164" fontId="10" fillId="0" borderId="1" xfId="0" applyNumberFormat="1" applyFont="1" applyBorder="1"/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13" fillId="0" borderId="0" xfId="0" applyFont="1"/>
    <xf numFmtId="0" fontId="2" fillId="0" borderId="0" xfId="0" applyFont="1"/>
    <xf numFmtId="0" fontId="15" fillId="0" borderId="4" xfId="0" applyFont="1" applyBorder="1"/>
    <xf numFmtId="0" fontId="3" fillId="0" borderId="4" xfId="0" applyFont="1" applyBorder="1"/>
    <xf numFmtId="0" fontId="0" fillId="0" borderId="4" xfId="0" applyBorder="1"/>
    <xf numFmtId="0" fontId="7" fillId="0" borderId="3" xfId="0" applyFont="1" applyBorder="1" applyAlignment="1">
      <alignment horizontal="center"/>
    </xf>
    <xf numFmtId="0" fontId="8" fillId="0" borderId="3" xfId="0" applyFont="1" applyBorder="1"/>
    <xf numFmtId="0" fontId="15" fillId="0" borderId="0" xfId="0" applyFont="1"/>
    <xf numFmtId="0" fontId="1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opLeftCell="A43" zoomScale="117" workbookViewId="0">
      <selection activeCell="F31" sqref="F31"/>
    </sheetView>
  </sheetViews>
  <sheetFormatPr defaultColWidth="14.44140625" defaultRowHeight="15" customHeight="1"/>
  <cols>
    <col min="1" max="1" width="8.6640625" customWidth="1"/>
    <col min="2" max="2" width="10.5546875" customWidth="1"/>
    <col min="3" max="3" width="17.44140625" customWidth="1"/>
    <col min="4" max="4" width="17.5546875" customWidth="1"/>
    <col min="5" max="5" width="8.6640625" customWidth="1"/>
    <col min="6" max="6" width="11.6640625" customWidth="1"/>
    <col min="7" max="7" width="13.33203125" customWidth="1"/>
    <col min="8" max="8" width="9.6640625" customWidth="1"/>
    <col min="9" max="9" width="8.6640625" customWidth="1"/>
  </cols>
  <sheetData>
    <row r="1" spans="1:11" ht="28.8">
      <c r="A1" s="1" t="s">
        <v>78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1" t="s">
        <v>75</v>
      </c>
    </row>
    <row r="2" spans="1:11" ht="14.4">
      <c r="A2" s="2">
        <v>100001</v>
      </c>
      <c r="B2" s="3">
        <v>41306</v>
      </c>
      <c r="C2" s="2" t="s">
        <v>7</v>
      </c>
      <c r="D2" s="2" t="s">
        <v>8</v>
      </c>
      <c r="E2" s="2">
        <v>25</v>
      </c>
      <c r="F2" s="2" t="s">
        <v>9</v>
      </c>
      <c r="G2" s="2" t="s">
        <v>10</v>
      </c>
      <c r="K2" s="2">
        <v>13</v>
      </c>
    </row>
    <row r="3" spans="1:11" ht="14.4">
      <c r="A3" s="2">
        <v>100002</v>
      </c>
      <c r="B3" s="3">
        <v>41306</v>
      </c>
      <c r="C3" s="2" t="s">
        <v>11</v>
      </c>
      <c r="D3" s="2" t="s">
        <v>12</v>
      </c>
      <c r="E3" s="2">
        <v>30</v>
      </c>
      <c r="F3" s="2" t="s">
        <v>13</v>
      </c>
      <c r="G3" s="2" t="s">
        <v>14</v>
      </c>
      <c r="K3" s="2">
        <v>14</v>
      </c>
    </row>
    <row r="4" spans="1:11" ht="14.4">
      <c r="A4" s="2">
        <v>100003</v>
      </c>
      <c r="B4" s="3">
        <v>41307</v>
      </c>
      <c r="C4" s="2" t="s">
        <v>15</v>
      </c>
      <c r="D4" s="2" t="s">
        <v>12</v>
      </c>
      <c r="E4" s="2">
        <v>15</v>
      </c>
      <c r="F4" s="2" t="s">
        <v>13</v>
      </c>
      <c r="G4" s="2" t="s">
        <v>16</v>
      </c>
      <c r="K4" s="2">
        <v>15</v>
      </c>
    </row>
    <row r="5" spans="1:11" ht="14.4">
      <c r="A5" s="2">
        <v>100004</v>
      </c>
      <c r="B5" s="3">
        <v>41308</v>
      </c>
      <c r="C5" s="2" t="s">
        <v>11</v>
      </c>
      <c r="D5" s="2" t="s">
        <v>8</v>
      </c>
      <c r="E5" s="2">
        <v>32</v>
      </c>
      <c r="F5" s="2" t="s">
        <v>9</v>
      </c>
      <c r="G5" s="2" t="s">
        <v>14</v>
      </c>
      <c r="K5" s="2">
        <v>15</v>
      </c>
    </row>
    <row r="6" spans="1:11" ht="14.4">
      <c r="A6" s="2">
        <v>100005</v>
      </c>
      <c r="B6" s="3">
        <v>41308</v>
      </c>
      <c r="C6" s="2" t="s">
        <v>17</v>
      </c>
      <c r="D6" s="2" t="s">
        <v>18</v>
      </c>
      <c r="E6" s="2">
        <v>25</v>
      </c>
      <c r="F6" s="2" t="s">
        <v>13</v>
      </c>
      <c r="G6" s="2" t="s">
        <v>10</v>
      </c>
      <c r="K6" s="2">
        <v>15</v>
      </c>
    </row>
    <row r="7" spans="1:11" ht="14.4">
      <c r="A7" s="2">
        <v>100006</v>
      </c>
      <c r="B7" s="3">
        <v>41308</v>
      </c>
      <c r="C7" s="2" t="s">
        <v>15</v>
      </c>
      <c r="D7" s="2" t="s">
        <v>12</v>
      </c>
      <c r="E7" s="2">
        <v>18</v>
      </c>
      <c r="F7" s="2" t="s">
        <v>19</v>
      </c>
      <c r="G7" s="2" t="s">
        <v>20</v>
      </c>
      <c r="I7" s="4"/>
      <c r="J7" s="4"/>
      <c r="K7" s="2">
        <v>15</v>
      </c>
    </row>
    <row r="8" spans="1:11" ht="14.4">
      <c r="A8" s="2">
        <v>100007</v>
      </c>
      <c r="B8" s="3">
        <v>41308</v>
      </c>
      <c r="C8" s="2" t="s">
        <v>7</v>
      </c>
      <c r="D8" s="2" t="s">
        <v>18</v>
      </c>
      <c r="E8" s="2">
        <v>15</v>
      </c>
      <c r="F8" s="2" t="s">
        <v>21</v>
      </c>
      <c r="G8" s="2" t="s">
        <v>16</v>
      </c>
      <c r="I8" s="4"/>
      <c r="J8" s="4"/>
      <c r="K8" s="2">
        <v>15</v>
      </c>
    </row>
    <row r="9" spans="1:11" ht="14.4">
      <c r="A9" s="2">
        <v>100008</v>
      </c>
      <c r="B9" s="3">
        <v>41309</v>
      </c>
      <c r="C9" s="2" t="s">
        <v>15</v>
      </c>
      <c r="D9" s="2" t="s">
        <v>18</v>
      </c>
      <c r="E9" s="2">
        <v>25</v>
      </c>
      <c r="F9" s="2" t="s">
        <v>13</v>
      </c>
      <c r="G9" s="2" t="s">
        <v>20</v>
      </c>
      <c r="I9" s="4"/>
      <c r="J9" s="4"/>
      <c r="K9" s="2">
        <v>15</v>
      </c>
    </row>
    <row r="10" spans="1:11" ht="14.4">
      <c r="A10" s="2">
        <v>100009</v>
      </c>
      <c r="B10" s="3">
        <v>41309</v>
      </c>
      <c r="C10" s="2" t="s">
        <v>11</v>
      </c>
      <c r="D10" s="2" t="s">
        <v>8</v>
      </c>
      <c r="E10" s="2">
        <v>30</v>
      </c>
      <c r="F10" s="2" t="s">
        <v>19</v>
      </c>
      <c r="G10" s="2" t="s">
        <v>22</v>
      </c>
      <c r="I10" s="4"/>
      <c r="J10" s="4"/>
      <c r="K10" s="2">
        <v>18</v>
      </c>
    </row>
    <row r="11" spans="1:11" ht="14.4">
      <c r="A11" s="2">
        <v>100010</v>
      </c>
      <c r="B11" s="3">
        <v>41309</v>
      </c>
      <c r="C11" s="2" t="s">
        <v>17</v>
      </c>
      <c r="D11" s="2" t="s">
        <v>18</v>
      </c>
      <c r="E11" s="2">
        <v>15</v>
      </c>
      <c r="F11" s="2" t="s">
        <v>21</v>
      </c>
      <c r="G11" s="2" t="s">
        <v>14</v>
      </c>
      <c r="I11" s="4"/>
      <c r="J11" s="4"/>
      <c r="K11" s="2">
        <v>25</v>
      </c>
    </row>
    <row r="12" spans="1:11" ht="14.4">
      <c r="A12" s="2">
        <v>100011</v>
      </c>
      <c r="B12" s="3">
        <v>41309</v>
      </c>
      <c r="C12" s="2" t="s">
        <v>23</v>
      </c>
      <c r="D12" s="2" t="s">
        <v>24</v>
      </c>
      <c r="E12" s="2">
        <v>25</v>
      </c>
      <c r="F12" s="2" t="s">
        <v>13</v>
      </c>
      <c r="G12" s="2" t="s">
        <v>16</v>
      </c>
      <c r="J12" s="4"/>
      <c r="K12" s="2">
        <v>25</v>
      </c>
    </row>
    <row r="13" spans="1:11" ht="14.4">
      <c r="A13" s="2">
        <v>100012</v>
      </c>
      <c r="B13" s="3">
        <v>41309</v>
      </c>
      <c r="C13" s="2" t="s">
        <v>7</v>
      </c>
      <c r="D13" s="2" t="s">
        <v>12</v>
      </c>
      <c r="E13" s="2">
        <v>14</v>
      </c>
      <c r="F13" s="2" t="s">
        <v>9</v>
      </c>
      <c r="G13" s="2" t="s">
        <v>14</v>
      </c>
      <c r="J13" s="4"/>
      <c r="K13" s="2">
        <v>25</v>
      </c>
    </row>
    <row r="14" spans="1:11" ht="14.4">
      <c r="A14" s="2">
        <v>100013</v>
      </c>
      <c r="B14" s="3">
        <v>41310</v>
      </c>
      <c r="C14" s="2" t="s">
        <v>7</v>
      </c>
      <c r="D14" s="2" t="s">
        <v>12</v>
      </c>
      <c r="E14" s="2">
        <v>25</v>
      </c>
      <c r="F14" s="5" t="s">
        <v>25</v>
      </c>
      <c r="G14" s="2" t="s">
        <v>20</v>
      </c>
      <c r="J14" s="4"/>
      <c r="K14" s="2">
        <v>25</v>
      </c>
    </row>
    <row r="15" spans="1:11" ht="14.4">
      <c r="A15" s="2">
        <v>100014</v>
      </c>
      <c r="B15" s="3">
        <v>41310</v>
      </c>
      <c r="C15" s="2" t="s">
        <v>15</v>
      </c>
      <c r="D15" s="2" t="s">
        <v>8</v>
      </c>
      <c r="E15" s="2">
        <v>30</v>
      </c>
      <c r="F15" s="2" t="s">
        <v>9</v>
      </c>
      <c r="G15" s="2" t="s">
        <v>16</v>
      </c>
      <c r="J15" s="4"/>
      <c r="K15" s="2">
        <v>25</v>
      </c>
    </row>
    <row r="16" spans="1:11" ht="14.4">
      <c r="A16" s="2">
        <v>100015</v>
      </c>
      <c r="B16" s="3">
        <v>41310</v>
      </c>
      <c r="C16" s="2" t="s">
        <v>17</v>
      </c>
      <c r="D16" s="2" t="s">
        <v>24</v>
      </c>
      <c r="E16" s="2">
        <v>15</v>
      </c>
      <c r="F16" s="2" t="s">
        <v>13</v>
      </c>
      <c r="G16" s="2" t="s">
        <v>10</v>
      </c>
      <c r="J16" s="4"/>
      <c r="K16" s="2">
        <v>25</v>
      </c>
    </row>
    <row r="17" spans="1:11" ht="14.4">
      <c r="A17" s="2">
        <v>100016</v>
      </c>
      <c r="B17" s="3">
        <v>41310</v>
      </c>
      <c r="C17" s="2" t="s">
        <v>11</v>
      </c>
      <c r="D17" s="2" t="s">
        <v>8</v>
      </c>
      <c r="E17" s="2">
        <v>15</v>
      </c>
      <c r="F17" s="2" t="s">
        <v>19</v>
      </c>
      <c r="G17" s="2" t="s">
        <v>22</v>
      </c>
      <c r="J17" s="4"/>
      <c r="K17" s="2">
        <v>25</v>
      </c>
    </row>
    <row r="18" spans="1:11" ht="14.4">
      <c r="A18" s="2">
        <v>100017</v>
      </c>
      <c r="B18" s="3">
        <v>41311</v>
      </c>
      <c r="C18" s="2" t="s">
        <v>7</v>
      </c>
      <c r="D18" s="2" t="s">
        <v>24</v>
      </c>
      <c r="E18" s="2">
        <v>25</v>
      </c>
      <c r="F18" s="2" t="s">
        <v>19</v>
      </c>
      <c r="G18" s="2" t="s">
        <v>14</v>
      </c>
      <c r="J18" s="4"/>
      <c r="K18" s="2">
        <v>25</v>
      </c>
    </row>
    <row r="19" spans="1:11" ht="14.4">
      <c r="A19" s="2">
        <v>100018</v>
      </c>
      <c r="B19" s="3">
        <v>41312</v>
      </c>
      <c r="C19" s="2" t="s">
        <v>7</v>
      </c>
      <c r="D19" s="2" t="s">
        <v>8</v>
      </c>
      <c r="E19" s="2">
        <v>30</v>
      </c>
      <c r="F19" s="2" t="s">
        <v>9</v>
      </c>
      <c r="G19" s="2" t="s">
        <v>16</v>
      </c>
      <c r="J19" s="4"/>
      <c r="K19" s="2">
        <v>30</v>
      </c>
    </row>
    <row r="20" spans="1:11" ht="14.4">
      <c r="A20" s="2">
        <v>100019</v>
      </c>
      <c r="B20" s="3">
        <v>41313</v>
      </c>
      <c r="C20" s="2" t="s">
        <v>17</v>
      </c>
      <c r="D20" s="2" t="s">
        <v>12</v>
      </c>
      <c r="E20" s="2">
        <v>13</v>
      </c>
      <c r="F20" s="2" t="s">
        <v>13</v>
      </c>
      <c r="G20" s="2" t="s">
        <v>20</v>
      </c>
      <c r="J20" s="4"/>
      <c r="K20" s="2">
        <v>30</v>
      </c>
    </row>
    <row r="21" spans="1:11" ht="15.75" customHeight="1">
      <c r="A21" s="2">
        <v>100020</v>
      </c>
      <c r="B21" s="3">
        <v>41313</v>
      </c>
      <c r="C21" s="2" t="s">
        <v>11</v>
      </c>
      <c r="D21" s="2" t="s">
        <v>18</v>
      </c>
      <c r="E21" s="2">
        <v>25</v>
      </c>
      <c r="F21" s="2" t="s">
        <v>21</v>
      </c>
      <c r="G21" s="2" t="s">
        <v>16</v>
      </c>
      <c r="K21" s="2">
        <v>30</v>
      </c>
    </row>
    <row r="22" spans="1:11" ht="15.75" customHeight="1">
      <c r="A22" s="2">
        <v>100021</v>
      </c>
      <c r="B22" s="3">
        <v>41313</v>
      </c>
      <c r="C22" s="2" t="s">
        <v>15</v>
      </c>
      <c r="D22" s="2" t="s">
        <v>24</v>
      </c>
      <c r="E22" s="2">
        <v>30</v>
      </c>
      <c r="F22" s="2" t="s">
        <v>19</v>
      </c>
      <c r="G22" s="2" t="s">
        <v>22</v>
      </c>
      <c r="K22" s="2">
        <v>30</v>
      </c>
    </row>
    <row r="23" spans="1:11" ht="15.75" customHeight="1">
      <c r="A23" s="2">
        <v>100022</v>
      </c>
      <c r="B23" s="3">
        <v>41313</v>
      </c>
      <c r="C23" s="2" t="s">
        <v>11</v>
      </c>
      <c r="D23" s="2" t="s">
        <v>12</v>
      </c>
      <c r="E23" s="2">
        <v>15</v>
      </c>
      <c r="F23" s="2" t="s">
        <v>25</v>
      </c>
      <c r="G23" s="2" t="s">
        <v>14</v>
      </c>
      <c r="K23" s="2">
        <v>30</v>
      </c>
    </row>
    <row r="24" spans="1:11" ht="15.75" customHeight="1">
      <c r="A24" s="2">
        <v>100023</v>
      </c>
      <c r="B24" s="3">
        <v>41313</v>
      </c>
      <c r="C24" s="2" t="s">
        <v>7</v>
      </c>
      <c r="D24" s="2" t="s">
        <v>24</v>
      </c>
      <c r="E24" s="2">
        <v>25</v>
      </c>
      <c r="F24" s="2" t="s">
        <v>9</v>
      </c>
      <c r="G24" s="2" t="s">
        <v>10</v>
      </c>
      <c r="K24" s="2">
        <v>32</v>
      </c>
    </row>
    <row r="25" spans="1:11" ht="15.75" customHeight="1">
      <c r="A25" s="2">
        <v>100024</v>
      </c>
      <c r="B25" s="3">
        <v>41314</v>
      </c>
      <c r="C25" s="2" t="s">
        <v>17</v>
      </c>
      <c r="D25" s="2" t="s">
        <v>12</v>
      </c>
      <c r="E25" s="2">
        <v>34</v>
      </c>
      <c r="F25" s="2" t="s">
        <v>13</v>
      </c>
      <c r="G25" s="2" t="s">
        <v>20</v>
      </c>
      <c r="K25" s="2">
        <v>34</v>
      </c>
    </row>
    <row r="26" spans="1:11" ht="15.75" customHeight="1">
      <c r="E26" s="4"/>
    </row>
    <row r="27" spans="1:11" ht="15.75" customHeight="1">
      <c r="H27" s="4"/>
      <c r="I27" s="4"/>
    </row>
    <row r="28" spans="1:11" ht="15.75" customHeight="1">
      <c r="F28" s="6" t="s">
        <v>26</v>
      </c>
      <c r="H28" t="s">
        <v>76</v>
      </c>
      <c r="I28" t="s">
        <v>77</v>
      </c>
      <c r="J28" s="26" t="s">
        <v>93</v>
      </c>
    </row>
    <row r="29" spans="1:11" ht="15.75" customHeight="1">
      <c r="E29" s="7" t="s">
        <v>27</v>
      </c>
      <c r="F29" s="4">
        <f>COUNTIF(G2:G25,G24)</f>
        <v>4</v>
      </c>
      <c r="G29" s="4"/>
      <c r="H29">
        <f>_xlfn.MINIFS(E1:E25,G1:G25,G24)</f>
        <v>15</v>
      </c>
      <c r="I29">
        <f>_xlfn.MAXIFS(E1:E25,G1:G25,G24)</f>
        <v>25</v>
      </c>
      <c r="J29">
        <f>AVERAGEIF(G1:G25,G24,E1:E25)</f>
        <v>22.5</v>
      </c>
    </row>
    <row r="30" spans="1:11" ht="15.75" customHeight="1">
      <c r="E30" s="7" t="s">
        <v>28</v>
      </c>
      <c r="F30">
        <f>COUNTIF(D1:D25,D22)</f>
        <v>5</v>
      </c>
      <c r="G30" s="4"/>
      <c r="H30" s="4"/>
      <c r="I30" s="4"/>
      <c r="J30">
        <f>AVERAGEIFS(E1:E25,D1:D25,D24)</f>
        <v>24</v>
      </c>
    </row>
    <row r="31" spans="1:11" ht="15.75" customHeight="1">
      <c r="E31" s="7" t="s">
        <v>29</v>
      </c>
      <c r="F31">
        <f>COUNTIF(F1:F25,F25)</f>
        <v>8</v>
      </c>
      <c r="H31" s="4"/>
      <c r="I31" s="4"/>
    </row>
    <row r="32" spans="1:11" ht="15.75" customHeight="1">
      <c r="E32" s="7" t="s">
        <v>30</v>
      </c>
      <c r="F32">
        <f>COUNTIF(C1:C25,C10)</f>
        <v>6</v>
      </c>
      <c r="H32" s="4"/>
      <c r="I32" s="4"/>
    </row>
    <row r="33" spans="5:9" ht="15.75" customHeight="1">
      <c r="E33" s="7" t="s">
        <v>31</v>
      </c>
      <c r="F33">
        <f>COUNTIFS(E1:E25,"&lt;20")</f>
        <v>9</v>
      </c>
      <c r="H33" s="4"/>
      <c r="I33" s="4"/>
    </row>
    <row r="34" spans="5:9" ht="15.75" customHeight="1"/>
    <row r="35" spans="5:9" ht="15.75" customHeight="1">
      <c r="F35" s="6" t="s">
        <v>32</v>
      </c>
    </row>
    <row r="36" spans="5:9" ht="15.75" customHeight="1">
      <c r="E36" s="7" t="s">
        <v>33</v>
      </c>
      <c r="F36">
        <f>SUMIF(D1:D25,D9,E1:E25)</f>
        <v>105</v>
      </c>
      <c r="H36" s="4"/>
      <c r="I36" s="4"/>
    </row>
    <row r="37" spans="5:9" ht="15.75" customHeight="1">
      <c r="E37" s="7" t="s">
        <v>34</v>
      </c>
      <c r="F37">
        <f>SUMIF(D1:D25,D13,E1:E25)</f>
        <v>164</v>
      </c>
      <c r="H37" s="4"/>
      <c r="I37" s="4"/>
    </row>
    <row r="38" spans="5:9" ht="15.75" customHeight="1">
      <c r="E38" s="7" t="s">
        <v>35</v>
      </c>
      <c r="F38">
        <f>SUMIF(F1:F25,F24,E1:E25)</f>
        <v>156</v>
      </c>
      <c r="H38" s="4"/>
      <c r="I38" s="4"/>
    </row>
    <row r="39" spans="5:9" ht="15.75" customHeight="1">
      <c r="E39" s="7" t="s">
        <v>36</v>
      </c>
      <c r="F39" s="8">
        <f>SUMIF(F2:F25,"truck*",E2:E25)</f>
        <v>511</v>
      </c>
      <c r="H39" s="4"/>
      <c r="I39" s="4"/>
    </row>
    <row r="40" spans="5:9" ht="15.75" customHeight="1"/>
    <row r="41" spans="5:9" ht="15.75" customHeight="1">
      <c r="E41" s="7"/>
      <c r="F41" s="6" t="s">
        <v>37</v>
      </c>
    </row>
    <row r="42" spans="5:9" ht="15.75" customHeight="1">
      <c r="E42" s="7" t="s">
        <v>38</v>
      </c>
      <c r="F42">
        <f>COUNTIFS(D1:D25,D12,G1:G25,G6)</f>
        <v>2</v>
      </c>
      <c r="H42" s="4"/>
      <c r="I42" s="4"/>
    </row>
    <row r="43" spans="5:9" ht="15.75" customHeight="1">
      <c r="E43" s="7" t="s">
        <v>39</v>
      </c>
      <c r="F43">
        <f>COUNTIFS(C1:C25,C10,F1:F25,F7)</f>
        <v>2</v>
      </c>
      <c r="H43" s="4"/>
      <c r="I43" s="4"/>
    </row>
    <row r="44" spans="5:9" ht="15.75" customHeight="1">
      <c r="E44" s="7" t="s">
        <v>40</v>
      </c>
      <c r="F44">
        <v>2</v>
      </c>
      <c r="H44" s="4"/>
      <c r="I44" s="4"/>
    </row>
    <row r="45" spans="5:9" ht="15.75" customHeight="1">
      <c r="E45" s="7" t="s">
        <v>41</v>
      </c>
      <c r="F45">
        <v>14</v>
      </c>
      <c r="H45" s="4"/>
      <c r="I45" s="4"/>
    </row>
    <row r="46" spans="5:9" ht="15.75" customHeight="1">
      <c r="F46" s="6" t="s">
        <v>42</v>
      </c>
    </row>
    <row r="47" spans="5:9" ht="15.75" customHeight="1">
      <c r="E47" s="7" t="s">
        <v>43</v>
      </c>
      <c r="F47">
        <v>25</v>
      </c>
      <c r="H47" s="4"/>
      <c r="I47" s="4"/>
    </row>
    <row r="48" spans="5:9" ht="15.75" customHeight="1">
      <c r="E48" s="7" t="s">
        <v>44</v>
      </c>
      <c r="F48">
        <v>75</v>
      </c>
      <c r="H48" s="4"/>
      <c r="I48" s="4"/>
    </row>
    <row r="49" spans="5:9" ht="15.75" customHeight="1">
      <c r="E49" s="7" t="s">
        <v>45</v>
      </c>
      <c r="F49">
        <v>115</v>
      </c>
      <c r="H49" s="4"/>
      <c r="I49" s="4"/>
    </row>
    <row r="50" spans="5:9" ht="15.75" customHeight="1"/>
    <row r="51" spans="5:9" ht="15.75" customHeight="1"/>
    <row r="52" spans="5:9" ht="15.75" customHeight="1">
      <c r="E52" s="7" t="s">
        <v>46</v>
      </c>
      <c r="F52" s="4">
        <f>SUMIF(G2:G25,G3,E2:E25)+SUMIF(G2:G25,G4,E2:E25)+SUMIF(G2:G25,G7,E2:E25)</f>
        <v>386</v>
      </c>
      <c r="H52" s="4"/>
      <c r="I52" s="4"/>
    </row>
    <row r="53" spans="5:9" ht="15.75" customHeight="1"/>
    <row r="54" spans="5:9" ht="15.75" customHeight="1"/>
    <row r="55" spans="5:9" ht="15.75" customHeight="1"/>
    <row r="56" spans="5:9" ht="15.75" customHeight="1"/>
    <row r="57" spans="5:9" ht="15.75" customHeight="1"/>
    <row r="58" spans="5:9" ht="15.75" customHeight="1"/>
    <row r="59" spans="5:9" ht="15.75" customHeight="1"/>
    <row r="60" spans="5:9" ht="15.75" customHeight="1"/>
    <row r="61" spans="5:9" ht="15.75" customHeight="1"/>
    <row r="62" spans="5:9" ht="15.75" customHeight="1"/>
    <row r="63" spans="5:9" ht="15.75" customHeight="1"/>
    <row r="64" spans="5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xmlns:xlrd2="http://schemas.microsoft.com/office/spreadsheetml/2017/richdata2" ref="K2:K25">
    <sortCondition ref="K2:K25"/>
  </sortState>
  <conditionalFormatting sqref="K1:K25">
    <cfRule type="cellIs" dxfId="2" priority="4" operator="lessThan">
      <formula>17</formula>
    </cfRule>
  </conditionalFormatting>
  <conditionalFormatting sqref="K2:K25">
    <cfRule type="cellIs" dxfId="1" priority="3" operator="equal">
      <formula>30</formula>
    </cfRule>
    <cfRule type="cellIs" dxfId="0" priority="6" operator="greaterThan">
      <formula>17</formula>
    </cfRule>
  </conditionalFormatting>
  <dataValidations count="3">
    <dataValidation type="list" allowBlank="1" showErrorMessage="1" sqref="I10" xr:uid="{00000000-0002-0000-0000-000000000000}">
      <formula1>"truck 1,truck 2,truck 3,truck 4,airplane"</formula1>
    </dataValidation>
    <dataValidation type="list" allowBlank="1" showErrorMessage="1" sqref="I11" xr:uid="{00000000-0002-0000-0000-000001000000}">
      <formula1>"TV,rfrigerator,microwave,washing machine"</formula1>
    </dataValidation>
    <dataValidation type="list" allowBlank="1" showInputMessage="1" showErrorMessage="1" sqref="D1" xr:uid="{2F67F3DB-6116-4910-AE5B-FD4A48FA74F8}">
      <formula1>"truck 4"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10" sqref="D10"/>
    </sheetView>
  </sheetViews>
  <sheetFormatPr defaultColWidth="14.44140625" defaultRowHeight="15" customHeight="1"/>
  <cols>
    <col min="1" max="1" width="21.44140625" customWidth="1"/>
    <col min="2" max="2" width="21.88671875" customWidth="1"/>
    <col min="3" max="3" width="14.88671875" customWidth="1"/>
    <col min="4" max="4" width="13.5546875" customWidth="1"/>
    <col min="5" max="5" width="14" customWidth="1"/>
    <col min="6" max="6" width="26" customWidth="1"/>
  </cols>
  <sheetData>
    <row r="1" spans="1:7" ht="48" customHeight="1">
      <c r="A1" s="9" t="s">
        <v>47</v>
      </c>
      <c r="B1" s="9" t="s">
        <v>48</v>
      </c>
      <c r="C1" s="9" t="s">
        <v>49</v>
      </c>
      <c r="D1" s="10" t="s">
        <v>50</v>
      </c>
      <c r="E1" s="10" t="s">
        <v>51</v>
      </c>
      <c r="F1" s="10" t="s">
        <v>52</v>
      </c>
    </row>
    <row r="2" spans="1:7" ht="14.4">
      <c r="A2" s="2" t="s">
        <v>53</v>
      </c>
      <c r="B2" s="2">
        <f>SUMIF($B$16:$B$241,A2,$E$16:$E$241)</f>
        <v>717</v>
      </c>
      <c r="C2" s="2">
        <f t="shared" ref="C2:C5" si="0">SUMIF($B$16:$B$241,A2,$E$16:$E$241)</f>
        <v>717</v>
      </c>
      <c r="D2" s="2">
        <f>COUNTIFS($B$16:$B$241,A2,$D$16:$D$241,$D$16)</f>
        <v>42</v>
      </c>
      <c r="E2" s="2">
        <f>COUNTIFS($B$16:$B$241,A2,$D$16:$D$241,$D$17)</f>
        <v>29</v>
      </c>
      <c r="F2" s="2">
        <f t="shared" ref="F2:F5" si="1">SUMIFS($E$16:$E$241,$B$16:$B$241,A2,$D$16:D$241,$D$16)</f>
        <v>414</v>
      </c>
      <c r="G2" s="4"/>
    </row>
    <row r="3" spans="1:7" ht="14.4">
      <c r="A3" s="2" t="s">
        <v>54</v>
      </c>
      <c r="B3" s="2">
        <f t="shared" ref="B3:B5" si="2">SUMIF($B$16:$B$241,A3,$E$16:$E$241)</f>
        <v>1934</v>
      </c>
      <c r="C3" s="2">
        <f t="shared" si="0"/>
        <v>1934</v>
      </c>
      <c r="D3" s="2">
        <f t="shared" ref="D3:D5" si="3">COUNTIFS($B$16:$B$241,A3,$D$16:$D$241,$D$16)</f>
        <v>31</v>
      </c>
      <c r="E3" s="2">
        <f t="shared" ref="E3:E5" si="4">COUNTIFS($B$16:$B$241,A3,$D$16:$D$241,$D$17)</f>
        <v>15</v>
      </c>
      <c r="F3" s="2">
        <f t="shared" si="1"/>
        <v>1350</v>
      </c>
      <c r="G3" s="4"/>
    </row>
    <row r="4" spans="1:7" ht="14.4">
      <c r="A4" s="2" t="s">
        <v>55</v>
      </c>
      <c r="B4" s="2">
        <f t="shared" si="2"/>
        <v>1650</v>
      </c>
      <c r="C4" s="2">
        <f t="shared" si="0"/>
        <v>1650</v>
      </c>
      <c r="D4" s="2">
        <f t="shared" si="3"/>
        <v>35</v>
      </c>
      <c r="E4" s="2">
        <f t="shared" si="4"/>
        <v>15</v>
      </c>
      <c r="F4" s="2">
        <f t="shared" si="1"/>
        <v>1155</v>
      </c>
      <c r="G4" s="4"/>
    </row>
    <row r="5" spans="1:7" ht="14.4">
      <c r="A5" s="2" t="s">
        <v>56</v>
      </c>
      <c r="B5" s="2">
        <f t="shared" si="2"/>
        <v>1119</v>
      </c>
      <c r="C5" s="2">
        <f t="shared" si="0"/>
        <v>1119</v>
      </c>
      <c r="D5" s="2">
        <f t="shared" si="3"/>
        <v>21</v>
      </c>
      <c r="E5" s="2">
        <f t="shared" si="4"/>
        <v>11</v>
      </c>
      <c r="F5" s="2">
        <f t="shared" si="1"/>
        <v>735</v>
      </c>
      <c r="G5" s="4"/>
    </row>
    <row r="6" spans="1:7" ht="15" customHeight="1">
      <c r="C6" s="2"/>
      <c r="G6" s="4"/>
    </row>
    <row r="8" spans="1:7" ht="47.25" customHeight="1">
      <c r="A8" s="9" t="s">
        <v>57</v>
      </c>
      <c r="B8" s="9" t="s">
        <v>48</v>
      </c>
      <c r="C8" s="9" t="s">
        <v>49</v>
      </c>
      <c r="D8" s="9" t="s">
        <v>58</v>
      </c>
      <c r="E8" s="9" t="s">
        <v>59</v>
      </c>
      <c r="F8" s="9" t="s">
        <v>60</v>
      </c>
    </row>
    <row r="9" spans="1:7" ht="14.4">
      <c r="A9" s="2" t="s">
        <v>61</v>
      </c>
      <c r="B9" s="2">
        <f>SUMIF(C16:C241,A9,E16:E241)</f>
        <v>688</v>
      </c>
      <c r="C9" s="2">
        <f>SUMIF($C$16:$C$241,A9,$E$16:$E$241)</f>
        <v>688</v>
      </c>
      <c r="D9" s="2">
        <f>COUNTIFS($C$16:$C$241,A9,$B$16:$B$241,$B$16)</f>
        <v>7</v>
      </c>
      <c r="E9" s="2">
        <f>COUNTIFS($C$16:$C$241,A9,$B$16:$B$241,$B$26)</f>
        <v>1</v>
      </c>
      <c r="F9" s="2">
        <v>31</v>
      </c>
    </row>
    <row r="10" spans="1:7" ht="14.4">
      <c r="A10" s="2" t="s">
        <v>62</v>
      </c>
      <c r="B10" s="2">
        <f t="shared" ref="B10:B11" si="5">SUMIF(C17:C242,A10,E17:E242)</f>
        <v>965</v>
      </c>
      <c r="C10" s="2">
        <f t="shared" ref="C10:C11" si="6">SUMIF($C$16:$C$241,A10,$E$16:$E$241)</f>
        <v>965</v>
      </c>
      <c r="D10" s="2">
        <f t="shared" ref="D10:D11" si="7">COUNTIFS($C$16:$C$241,A10,$B$16:$B$241,$B$16)</f>
        <v>8</v>
      </c>
      <c r="E10" s="2">
        <f t="shared" ref="E10:E11" si="8">COUNTIFS($C$16:$C$241,A10,$B$16:$B$241,$B$26)</f>
        <v>1</v>
      </c>
      <c r="F10" s="2">
        <v>24</v>
      </c>
    </row>
    <row r="11" spans="1:7" ht="14.4">
      <c r="A11" s="2" t="s">
        <v>63</v>
      </c>
      <c r="B11" s="2">
        <f t="shared" si="5"/>
        <v>701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v>48</v>
      </c>
    </row>
    <row r="12" spans="1:7" ht="14.4">
      <c r="B12" s="4"/>
    </row>
    <row r="13" spans="1:7" ht="14.4">
      <c r="B13" s="4"/>
    </row>
    <row r="14" spans="1:7" ht="14.4">
      <c r="A14" s="30" t="s">
        <v>64</v>
      </c>
      <c r="B14" s="31"/>
      <c r="C14" s="31"/>
      <c r="D14" s="31"/>
      <c r="E14" s="31"/>
    </row>
    <row r="15" spans="1:7" ht="14.4">
      <c r="A15" s="1" t="s">
        <v>1</v>
      </c>
      <c r="B15" s="1" t="s">
        <v>47</v>
      </c>
      <c r="C15" s="1" t="s">
        <v>57</v>
      </c>
      <c r="D15" s="1" t="s">
        <v>65</v>
      </c>
      <c r="E15" s="1" t="s">
        <v>66</v>
      </c>
    </row>
    <row r="16" spans="1:7" ht="14.4">
      <c r="A16" s="11">
        <v>41395</v>
      </c>
      <c r="B16" s="2" t="s">
        <v>53</v>
      </c>
      <c r="C16" s="2" t="s">
        <v>61</v>
      </c>
      <c r="D16" s="2" t="s">
        <v>67</v>
      </c>
      <c r="E16" s="12">
        <v>7</v>
      </c>
    </row>
    <row r="17" spans="1:5" ht="14.4">
      <c r="A17" s="11">
        <v>41395</v>
      </c>
      <c r="B17" s="2" t="s">
        <v>53</v>
      </c>
      <c r="C17" s="2" t="s">
        <v>62</v>
      </c>
      <c r="D17" s="2" t="s">
        <v>68</v>
      </c>
      <c r="E17" s="12">
        <v>7</v>
      </c>
    </row>
    <row r="18" spans="1:5" ht="14.4">
      <c r="A18" s="11">
        <v>41395</v>
      </c>
      <c r="B18" s="2" t="s">
        <v>53</v>
      </c>
      <c r="C18" s="2" t="s">
        <v>69</v>
      </c>
      <c r="D18" s="2" t="s">
        <v>67</v>
      </c>
      <c r="E18" s="12">
        <v>7</v>
      </c>
    </row>
    <row r="19" spans="1:5" ht="14.4">
      <c r="A19" s="11">
        <v>41395</v>
      </c>
      <c r="B19" s="2" t="s">
        <v>54</v>
      </c>
      <c r="C19" s="2" t="s">
        <v>63</v>
      </c>
      <c r="D19" s="2" t="s">
        <v>67</v>
      </c>
      <c r="E19" s="12">
        <v>60</v>
      </c>
    </row>
    <row r="20" spans="1:5" ht="14.4">
      <c r="A20" s="11">
        <v>41395</v>
      </c>
      <c r="B20" s="2" t="s">
        <v>55</v>
      </c>
      <c r="C20" s="2" t="s">
        <v>63</v>
      </c>
      <c r="D20" s="2" t="s">
        <v>68</v>
      </c>
      <c r="E20" s="12">
        <v>33</v>
      </c>
    </row>
    <row r="21" spans="1:5" ht="15.75" customHeight="1">
      <c r="A21" s="11">
        <v>41395</v>
      </c>
      <c r="B21" s="2" t="s">
        <v>70</v>
      </c>
      <c r="C21" s="2" t="s">
        <v>71</v>
      </c>
      <c r="D21" s="2" t="s">
        <v>67</v>
      </c>
      <c r="E21" s="12">
        <v>67</v>
      </c>
    </row>
    <row r="22" spans="1:5" ht="15.75" customHeight="1">
      <c r="A22" s="11">
        <v>41395</v>
      </c>
      <c r="B22" s="2" t="s">
        <v>56</v>
      </c>
      <c r="C22" s="2" t="s">
        <v>69</v>
      </c>
      <c r="D22" s="2" t="s">
        <v>67</v>
      </c>
      <c r="E22" s="12">
        <v>33</v>
      </c>
    </row>
    <row r="23" spans="1:5" ht="15.75" customHeight="1">
      <c r="A23" s="11">
        <v>41395</v>
      </c>
      <c r="B23" s="2" t="s">
        <v>53</v>
      </c>
      <c r="C23" s="2" t="s">
        <v>72</v>
      </c>
      <c r="D23" s="2" t="s">
        <v>67</v>
      </c>
      <c r="E23" s="12">
        <v>7</v>
      </c>
    </row>
    <row r="24" spans="1:5" ht="15.75" customHeight="1">
      <c r="A24" s="11">
        <v>41396</v>
      </c>
      <c r="B24" s="2" t="s">
        <v>53</v>
      </c>
      <c r="C24" s="2" t="s">
        <v>72</v>
      </c>
      <c r="D24" s="2" t="s">
        <v>68</v>
      </c>
      <c r="E24" s="12">
        <v>7</v>
      </c>
    </row>
    <row r="25" spans="1:5" ht="15.75" customHeight="1">
      <c r="A25" s="11">
        <v>41396</v>
      </c>
      <c r="B25" s="2" t="s">
        <v>53</v>
      </c>
      <c r="C25" s="2" t="s">
        <v>73</v>
      </c>
      <c r="D25" s="2" t="s">
        <v>68</v>
      </c>
      <c r="E25" s="12">
        <v>17</v>
      </c>
    </row>
    <row r="26" spans="1:5" ht="15.75" customHeight="1">
      <c r="A26" s="11">
        <v>41396</v>
      </c>
      <c r="B26" s="2" t="s">
        <v>74</v>
      </c>
      <c r="C26" s="2" t="s">
        <v>73</v>
      </c>
      <c r="D26" s="2" t="s">
        <v>67</v>
      </c>
      <c r="E26" s="12">
        <v>3</v>
      </c>
    </row>
    <row r="27" spans="1:5" ht="15.75" customHeight="1">
      <c r="A27" s="11">
        <v>41396</v>
      </c>
      <c r="B27" s="2" t="s">
        <v>53</v>
      </c>
      <c r="C27" s="2" t="s">
        <v>72</v>
      </c>
      <c r="D27" s="2" t="s">
        <v>67</v>
      </c>
      <c r="E27" s="12">
        <v>7</v>
      </c>
    </row>
    <row r="28" spans="1:5" ht="15.75" customHeight="1">
      <c r="A28" s="11">
        <v>41396</v>
      </c>
      <c r="B28" s="2" t="s">
        <v>53</v>
      </c>
      <c r="C28" s="2" t="s">
        <v>69</v>
      </c>
      <c r="D28" s="2" t="s">
        <v>67</v>
      </c>
      <c r="E28" s="12">
        <v>7</v>
      </c>
    </row>
    <row r="29" spans="1:5" ht="15.75" customHeight="1">
      <c r="A29" s="11">
        <v>41396</v>
      </c>
      <c r="B29" s="2" t="s">
        <v>53</v>
      </c>
      <c r="C29" s="2" t="s">
        <v>61</v>
      </c>
      <c r="D29" s="2" t="s">
        <v>68</v>
      </c>
      <c r="E29" s="12">
        <v>7</v>
      </c>
    </row>
    <row r="30" spans="1:5" ht="15.75" customHeight="1">
      <c r="A30" s="11">
        <v>41396</v>
      </c>
      <c r="B30" s="2" t="s">
        <v>54</v>
      </c>
      <c r="C30" s="2" t="s">
        <v>73</v>
      </c>
      <c r="D30" s="2" t="s">
        <v>67</v>
      </c>
      <c r="E30" s="12">
        <v>60</v>
      </c>
    </row>
    <row r="31" spans="1:5" ht="15.75" customHeight="1">
      <c r="A31" s="11">
        <v>41396</v>
      </c>
      <c r="B31" s="2" t="s">
        <v>55</v>
      </c>
      <c r="C31" s="2" t="s">
        <v>71</v>
      </c>
      <c r="D31" s="2" t="s">
        <v>67</v>
      </c>
      <c r="E31" s="12">
        <v>33</v>
      </c>
    </row>
    <row r="32" spans="1:5" ht="15.75" customHeight="1">
      <c r="A32" s="11">
        <v>41396</v>
      </c>
      <c r="B32" s="2" t="s">
        <v>70</v>
      </c>
      <c r="C32" s="2" t="s">
        <v>63</v>
      </c>
      <c r="D32" s="2" t="s">
        <v>68</v>
      </c>
      <c r="E32" s="12">
        <v>67</v>
      </c>
    </row>
    <row r="33" spans="1:5" ht="15.75" customHeight="1">
      <c r="A33" s="11">
        <v>41396</v>
      </c>
      <c r="B33" s="2" t="s">
        <v>56</v>
      </c>
      <c r="C33" s="2" t="s">
        <v>61</v>
      </c>
      <c r="D33" s="2" t="s">
        <v>67</v>
      </c>
      <c r="E33" s="12">
        <v>33</v>
      </c>
    </row>
    <row r="34" spans="1:5" ht="15.75" customHeight="1">
      <c r="A34" s="11">
        <v>41396</v>
      </c>
      <c r="B34" s="2" t="s">
        <v>54</v>
      </c>
      <c r="C34" s="2" t="s">
        <v>62</v>
      </c>
      <c r="D34" s="2" t="s">
        <v>67</v>
      </c>
      <c r="E34" s="12">
        <v>23</v>
      </c>
    </row>
    <row r="35" spans="1:5" ht="15.75" customHeight="1">
      <c r="A35" s="11">
        <v>41396</v>
      </c>
      <c r="B35" s="2" t="s">
        <v>53</v>
      </c>
      <c r="C35" s="2" t="s">
        <v>73</v>
      </c>
      <c r="D35" s="2" t="s">
        <v>67</v>
      </c>
      <c r="E35" s="12">
        <v>7</v>
      </c>
    </row>
    <row r="36" spans="1:5" ht="15.75" customHeight="1">
      <c r="A36" s="11">
        <v>41396</v>
      </c>
      <c r="B36" s="2" t="s">
        <v>53</v>
      </c>
      <c r="C36" s="2" t="s">
        <v>61</v>
      </c>
      <c r="D36" s="2" t="s">
        <v>67</v>
      </c>
      <c r="E36" s="12">
        <v>17</v>
      </c>
    </row>
    <row r="37" spans="1:5" ht="15.75" customHeight="1">
      <c r="A37" s="11">
        <v>41396</v>
      </c>
      <c r="B37" s="2" t="s">
        <v>74</v>
      </c>
      <c r="C37" s="2" t="s">
        <v>72</v>
      </c>
      <c r="D37" s="2" t="s">
        <v>67</v>
      </c>
      <c r="E37" s="12">
        <v>3</v>
      </c>
    </row>
    <row r="38" spans="1:5" ht="15.75" customHeight="1">
      <c r="A38" s="11">
        <v>41397</v>
      </c>
      <c r="B38" s="2" t="s">
        <v>74</v>
      </c>
      <c r="C38" s="2" t="s">
        <v>73</v>
      </c>
      <c r="D38" s="2" t="s">
        <v>68</v>
      </c>
      <c r="E38" s="12">
        <v>3</v>
      </c>
    </row>
    <row r="39" spans="1:5" ht="15.75" customHeight="1">
      <c r="A39" s="11">
        <v>41397</v>
      </c>
      <c r="B39" s="2" t="s">
        <v>74</v>
      </c>
      <c r="C39" s="2" t="s">
        <v>69</v>
      </c>
      <c r="D39" s="2" t="s">
        <v>67</v>
      </c>
      <c r="E39" s="12">
        <v>3</v>
      </c>
    </row>
    <row r="40" spans="1:5" ht="15.75" customHeight="1">
      <c r="A40" s="11">
        <v>41397</v>
      </c>
      <c r="B40" s="2" t="s">
        <v>54</v>
      </c>
      <c r="C40" s="2" t="s">
        <v>62</v>
      </c>
      <c r="D40" s="2" t="s">
        <v>67</v>
      </c>
      <c r="E40" s="12">
        <v>60</v>
      </c>
    </row>
    <row r="41" spans="1:5" ht="15.75" customHeight="1">
      <c r="A41" s="11">
        <v>41397</v>
      </c>
      <c r="B41" s="2" t="s">
        <v>55</v>
      </c>
      <c r="C41" s="2" t="s">
        <v>69</v>
      </c>
      <c r="D41" s="2" t="s">
        <v>68</v>
      </c>
      <c r="E41" s="12">
        <v>33</v>
      </c>
    </row>
    <row r="42" spans="1:5" ht="15.75" customHeight="1">
      <c r="A42" s="11">
        <v>41397</v>
      </c>
      <c r="B42" s="2" t="s">
        <v>70</v>
      </c>
      <c r="C42" s="2" t="s">
        <v>71</v>
      </c>
      <c r="D42" s="2" t="s">
        <v>67</v>
      </c>
      <c r="E42" s="12">
        <v>67</v>
      </c>
    </row>
    <row r="43" spans="1:5" ht="15.75" customHeight="1">
      <c r="A43" s="11">
        <v>41397</v>
      </c>
      <c r="B43" s="2" t="s">
        <v>56</v>
      </c>
      <c r="C43" s="2" t="s">
        <v>62</v>
      </c>
      <c r="D43" s="2" t="s">
        <v>67</v>
      </c>
      <c r="E43" s="12">
        <v>33</v>
      </c>
    </row>
    <row r="44" spans="1:5" ht="15.75" customHeight="1">
      <c r="A44" s="11">
        <v>41397</v>
      </c>
      <c r="B44" s="2" t="s">
        <v>54</v>
      </c>
      <c r="C44" s="2" t="s">
        <v>61</v>
      </c>
      <c r="D44" s="2" t="s">
        <v>68</v>
      </c>
      <c r="E44" s="12">
        <v>23</v>
      </c>
    </row>
    <row r="45" spans="1:5" ht="15.75" customHeight="1">
      <c r="A45" s="11">
        <v>41397</v>
      </c>
      <c r="B45" s="2" t="s">
        <v>53</v>
      </c>
      <c r="C45" s="2" t="s">
        <v>71</v>
      </c>
      <c r="D45" s="2" t="s">
        <v>67</v>
      </c>
      <c r="E45" s="12">
        <v>7</v>
      </c>
    </row>
    <row r="46" spans="1:5" ht="15.75" customHeight="1">
      <c r="A46" s="11">
        <v>41398</v>
      </c>
      <c r="B46" s="2" t="s">
        <v>53</v>
      </c>
      <c r="C46" s="2" t="s">
        <v>62</v>
      </c>
      <c r="D46" s="2" t="s">
        <v>67</v>
      </c>
      <c r="E46" s="12">
        <v>17</v>
      </c>
    </row>
    <row r="47" spans="1:5" ht="15.75" customHeight="1">
      <c r="A47" s="11">
        <v>41398</v>
      </c>
      <c r="B47" s="2" t="s">
        <v>74</v>
      </c>
      <c r="C47" s="2" t="s">
        <v>63</v>
      </c>
      <c r="D47" s="2" t="s">
        <v>67</v>
      </c>
      <c r="E47" s="12">
        <v>3</v>
      </c>
    </row>
    <row r="48" spans="1:5" ht="15.75" customHeight="1">
      <c r="A48" s="11">
        <v>41398</v>
      </c>
      <c r="B48" s="2" t="s">
        <v>74</v>
      </c>
      <c r="C48" s="2" t="s">
        <v>73</v>
      </c>
      <c r="D48" s="2" t="s">
        <v>68</v>
      </c>
      <c r="E48" s="12">
        <v>3</v>
      </c>
    </row>
    <row r="49" spans="1:5" ht="15.75" customHeight="1">
      <c r="A49" s="11">
        <v>41398</v>
      </c>
      <c r="B49" s="2" t="s">
        <v>56</v>
      </c>
      <c r="C49" s="2" t="s">
        <v>73</v>
      </c>
      <c r="D49" s="2" t="s">
        <v>68</v>
      </c>
      <c r="E49" s="12">
        <v>40</v>
      </c>
    </row>
    <row r="50" spans="1:5" ht="15.75" customHeight="1">
      <c r="A50" s="11">
        <v>41398</v>
      </c>
      <c r="B50" s="2" t="s">
        <v>74</v>
      </c>
      <c r="C50" s="2" t="s">
        <v>61</v>
      </c>
      <c r="D50" s="2" t="s">
        <v>68</v>
      </c>
      <c r="E50" s="12">
        <v>3</v>
      </c>
    </row>
    <row r="51" spans="1:5" ht="15.75" customHeight="1">
      <c r="A51" s="11">
        <v>41398</v>
      </c>
      <c r="B51" s="2" t="s">
        <v>74</v>
      </c>
      <c r="C51" s="2" t="s">
        <v>62</v>
      </c>
      <c r="D51" s="2" t="s">
        <v>67</v>
      </c>
      <c r="E51" s="12">
        <v>3</v>
      </c>
    </row>
    <row r="52" spans="1:5" ht="15.75" customHeight="1">
      <c r="A52" s="11">
        <v>41398</v>
      </c>
      <c r="B52" s="2" t="s">
        <v>74</v>
      </c>
      <c r="C52" s="2" t="s">
        <v>71</v>
      </c>
      <c r="D52" s="2" t="s">
        <v>67</v>
      </c>
      <c r="E52" s="12">
        <v>3</v>
      </c>
    </row>
    <row r="53" spans="1:5" ht="15.75" customHeight="1">
      <c r="A53" s="11">
        <v>41399</v>
      </c>
      <c r="B53" s="2" t="s">
        <v>56</v>
      </c>
      <c r="C53" s="2" t="s">
        <v>73</v>
      </c>
      <c r="D53" s="2" t="s">
        <v>67</v>
      </c>
      <c r="E53" s="12">
        <v>33</v>
      </c>
    </row>
    <row r="54" spans="1:5" ht="15.75" customHeight="1">
      <c r="A54" s="11">
        <v>41399</v>
      </c>
      <c r="B54" s="2" t="s">
        <v>56</v>
      </c>
      <c r="C54" s="2" t="s">
        <v>63</v>
      </c>
      <c r="D54" s="2" t="s">
        <v>68</v>
      </c>
      <c r="E54" s="12">
        <v>33</v>
      </c>
    </row>
    <row r="55" spans="1:5" ht="15.75" customHeight="1">
      <c r="A55" s="11">
        <v>41399</v>
      </c>
      <c r="B55" s="2" t="s">
        <v>53</v>
      </c>
      <c r="C55" s="2" t="s">
        <v>62</v>
      </c>
      <c r="D55" s="2" t="s">
        <v>67</v>
      </c>
      <c r="E55" s="12">
        <v>7</v>
      </c>
    </row>
    <row r="56" spans="1:5" ht="15.75" customHeight="1">
      <c r="A56" s="11">
        <v>41399</v>
      </c>
      <c r="B56" s="2" t="s">
        <v>53</v>
      </c>
      <c r="C56" s="2" t="s">
        <v>62</v>
      </c>
      <c r="D56" s="2" t="s">
        <v>67</v>
      </c>
      <c r="E56" s="12">
        <v>17</v>
      </c>
    </row>
    <row r="57" spans="1:5" ht="15.75" customHeight="1">
      <c r="A57" s="11">
        <v>41399</v>
      </c>
      <c r="B57" s="2" t="s">
        <v>54</v>
      </c>
      <c r="C57" s="2" t="s">
        <v>71</v>
      </c>
      <c r="D57" s="2" t="s">
        <v>67</v>
      </c>
      <c r="E57" s="12">
        <v>33</v>
      </c>
    </row>
    <row r="58" spans="1:5" ht="15.75" customHeight="1">
      <c r="A58" s="11">
        <v>41399</v>
      </c>
      <c r="B58" s="2" t="s">
        <v>54</v>
      </c>
      <c r="C58" s="2" t="s">
        <v>71</v>
      </c>
      <c r="D58" s="2" t="s">
        <v>68</v>
      </c>
      <c r="E58" s="12">
        <v>40</v>
      </c>
    </row>
    <row r="59" spans="1:5" ht="15.75" customHeight="1">
      <c r="A59" s="11">
        <v>41399</v>
      </c>
      <c r="B59" s="2" t="s">
        <v>56</v>
      </c>
      <c r="C59" s="2" t="s">
        <v>71</v>
      </c>
      <c r="D59" s="2" t="s">
        <v>67</v>
      </c>
      <c r="E59" s="12">
        <v>40</v>
      </c>
    </row>
    <row r="60" spans="1:5" ht="15.75" customHeight="1">
      <c r="A60" s="11">
        <v>41399</v>
      </c>
      <c r="B60" s="2" t="s">
        <v>54</v>
      </c>
      <c r="C60" s="2" t="s">
        <v>69</v>
      </c>
      <c r="D60" s="2" t="s">
        <v>67</v>
      </c>
      <c r="E60" s="12">
        <v>60</v>
      </c>
    </row>
    <row r="61" spans="1:5" ht="15.75" customHeight="1">
      <c r="A61" s="11">
        <v>41399</v>
      </c>
      <c r="B61" s="2" t="s">
        <v>55</v>
      </c>
      <c r="C61" s="2" t="s">
        <v>73</v>
      </c>
      <c r="D61" s="2" t="s">
        <v>67</v>
      </c>
      <c r="E61" s="12">
        <v>33</v>
      </c>
    </row>
    <row r="62" spans="1:5" ht="15.75" customHeight="1">
      <c r="A62" s="11">
        <v>41399</v>
      </c>
      <c r="B62" s="2" t="s">
        <v>70</v>
      </c>
      <c r="C62" s="2" t="s">
        <v>73</v>
      </c>
      <c r="D62" s="2" t="s">
        <v>67</v>
      </c>
      <c r="E62" s="12">
        <v>67</v>
      </c>
    </row>
    <row r="63" spans="1:5" ht="15.75" customHeight="1">
      <c r="A63" s="11">
        <v>41399</v>
      </c>
      <c r="B63" s="2" t="s">
        <v>56</v>
      </c>
      <c r="C63" s="2" t="s">
        <v>62</v>
      </c>
      <c r="D63" s="2" t="s">
        <v>67</v>
      </c>
      <c r="E63" s="12">
        <v>33</v>
      </c>
    </row>
    <row r="64" spans="1:5" ht="15.75" customHeight="1">
      <c r="A64" s="11">
        <v>41399</v>
      </c>
      <c r="B64" s="2" t="s">
        <v>53</v>
      </c>
      <c r="C64" s="2" t="s">
        <v>72</v>
      </c>
      <c r="D64" s="2" t="s">
        <v>67</v>
      </c>
      <c r="E64" s="12">
        <v>7</v>
      </c>
    </row>
    <row r="65" spans="1:5" ht="15.75" customHeight="1">
      <c r="A65" s="11">
        <v>41399</v>
      </c>
      <c r="B65" s="2" t="s">
        <v>53</v>
      </c>
      <c r="C65" s="2" t="s">
        <v>71</v>
      </c>
      <c r="D65" s="2" t="s">
        <v>67</v>
      </c>
      <c r="E65" s="12">
        <v>7</v>
      </c>
    </row>
    <row r="66" spans="1:5" ht="15.75" customHeight="1">
      <c r="A66" s="11">
        <v>41400</v>
      </c>
      <c r="B66" s="2" t="s">
        <v>56</v>
      </c>
      <c r="C66" s="2" t="s">
        <v>71</v>
      </c>
      <c r="D66" s="2" t="s">
        <v>67</v>
      </c>
      <c r="E66" s="12">
        <v>33</v>
      </c>
    </row>
    <row r="67" spans="1:5" ht="15.75" customHeight="1">
      <c r="A67" s="11">
        <v>41400</v>
      </c>
      <c r="B67" s="2" t="s">
        <v>53</v>
      </c>
      <c r="C67" s="2" t="s">
        <v>73</v>
      </c>
      <c r="D67" s="2" t="s">
        <v>68</v>
      </c>
      <c r="E67" s="12">
        <v>7</v>
      </c>
    </row>
    <row r="68" spans="1:5" ht="15.75" customHeight="1">
      <c r="A68" s="11">
        <v>41400</v>
      </c>
      <c r="B68" s="2" t="s">
        <v>54</v>
      </c>
      <c r="C68" s="2" t="s">
        <v>69</v>
      </c>
      <c r="D68" s="2" t="s">
        <v>67</v>
      </c>
      <c r="E68" s="12">
        <v>40</v>
      </c>
    </row>
    <row r="69" spans="1:5" ht="15.75" customHeight="1">
      <c r="A69" s="11">
        <v>41400</v>
      </c>
      <c r="B69" s="2" t="s">
        <v>56</v>
      </c>
      <c r="C69" s="2" t="s">
        <v>63</v>
      </c>
      <c r="D69" s="2" t="s">
        <v>67</v>
      </c>
      <c r="E69" s="12">
        <v>40</v>
      </c>
    </row>
    <row r="70" spans="1:5" ht="15.75" customHeight="1">
      <c r="A70" s="11">
        <v>41400</v>
      </c>
      <c r="B70" s="2" t="s">
        <v>54</v>
      </c>
      <c r="C70" s="2" t="s">
        <v>71</v>
      </c>
      <c r="D70" s="2" t="s">
        <v>67</v>
      </c>
      <c r="E70" s="12">
        <v>60</v>
      </c>
    </row>
    <row r="71" spans="1:5" ht="15.75" customHeight="1">
      <c r="A71" s="11">
        <v>41400</v>
      </c>
      <c r="B71" s="2" t="s">
        <v>55</v>
      </c>
      <c r="C71" s="2" t="s">
        <v>72</v>
      </c>
      <c r="D71" s="2" t="s">
        <v>67</v>
      </c>
      <c r="E71" s="12">
        <v>33</v>
      </c>
    </row>
    <row r="72" spans="1:5" ht="15.75" customHeight="1">
      <c r="A72" s="11">
        <v>41400</v>
      </c>
      <c r="B72" s="2" t="s">
        <v>70</v>
      </c>
      <c r="C72" s="2" t="s">
        <v>71</v>
      </c>
      <c r="D72" s="2" t="s">
        <v>67</v>
      </c>
      <c r="E72" s="12">
        <v>67</v>
      </c>
    </row>
    <row r="73" spans="1:5" ht="15.75" customHeight="1">
      <c r="A73" s="11">
        <v>41400</v>
      </c>
      <c r="B73" s="2" t="s">
        <v>56</v>
      </c>
      <c r="C73" s="2" t="s">
        <v>73</v>
      </c>
      <c r="D73" s="2" t="s">
        <v>67</v>
      </c>
      <c r="E73" s="12">
        <v>33</v>
      </c>
    </row>
    <row r="74" spans="1:5" ht="15.75" customHeight="1">
      <c r="A74" s="11">
        <v>41400</v>
      </c>
      <c r="B74" s="2" t="s">
        <v>54</v>
      </c>
      <c r="C74" s="2" t="s">
        <v>63</v>
      </c>
      <c r="D74" s="2" t="s">
        <v>67</v>
      </c>
      <c r="E74" s="12">
        <v>23</v>
      </c>
    </row>
    <row r="75" spans="1:5" ht="15.75" customHeight="1">
      <c r="A75" s="11">
        <v>41401</v>
      </c>
      <c r="B75" s="2" t="s">
        <v>56</v>
      </c>
      <c r="C75" s="2" t="s">
        <v>73</v>
      </c>
      <c r="D75" s="2" t="s">
        <v>68</v>
      </c>
      <c r="E75" s="12">
        <v>33</v>
      </c>
    </row>
    <row r="76" spans="1:5" ht="15.75" customHeight="1">
      <c r="A76" s="11">
        <v>41401</v>
      </c>
      <c r="B76" s="2" t="s">
        <v>53</v>
      </c>
      <c r="C76" s="2" t="s">
        <v>71</v>
      </c>
      <c r="D76" s="2" t="s">
        <v>67</v>
      </c>
      <c r="E76" s="12">
        <v>17</v>
      </c>
    </row>
    <row r="77" spans="1:5" ht="15.75" customHeight="1">
      <c r="A77" s="11">
        <v>41401</v>
      </c>
      <c r="B77" s="2" t="s">
        <v>54</v>
      </c>
      <c r="C77" s="2" t="s">
        <v>73</v>
      </c>
      <c r="D77" s="2" t="s">
        <v>67</v>
      </c>
      <c r="E77" s="12">
        <v>33</v>
      </c>
    </row>
    <row r="78" spans="1:5" ht="15.75" customHeight="1">
      <c r="A78" s="11">
        <v>41401</v>
      </c>
      <c r="B78" s="2" t="s">
        <v>54</v>
      </c>
      <c r="C78" s="2" t="s">
        <v>62</v>
      </c>
      <c r="D78" s="2" t="s">
        <v>67</v>
      </c>
      <c r="E78" s="12">
        <v>40</v>
      </c>
    </row>
    <row r="79" spans="1:5" ht="15.75" customHeight="1">
      <c r="A79" s="11">
        <v>41401</v>
      </c>
      <c r="B79" s="2" t="s">
        <v>53</v>
      </c>
      <c r="C79" s="2" t="s">
        <v>71</v>
      </c>
      <c r="D79" s="2" t="s">
        <v>67</v>
      </c>
      <c r="E79" s="12">
        <v>7</v>
      </c>
    </row>
    <row r="80" spans="1:5" ht="15.75" customHeight="1">
      <c r="A80" s="11">
        <v>41401</v>
      </c>
      <c r="B80" s="2" t="s">
        <v>53</v>
      </c>
      <c r="C80" s="2" t="s">
        <v>72</v>
      </c>
      <c r="D80" s="2" t="s">
        <v>67</v>
      </c>
      <c r="E80" s="12">
        <v>7</v>
      </c>
    </row>
    <row r="81" spans="1:5" ht="15.75" customHeight="1">
      <c r="A81" s="11">
        <v>41402</v>
      </c>
      <c r="B81" s="2" t="s">
        <v>55</v>
      </c>
      <c r="C81" s="2" t="s">
        <v>69</v>
      </c>
      <c r="D81" s="2" t="s">
        <v>67</v>
      </c>
      <c r="E81" s="12">
        <v>33</v>
      </c>
    </row>
    <row r="82" spans="1:5" ht="15.75" customHeight="1">
      <c r="A82" s="11">
        <v>41402</v>
      </c>
      <c r="B82" s="2" t="s">
        <v>70</v>
      </c>
      <c r="C82" s="2" t="s">
        <v>71</v>
      </c>
      <c r="D82" s="2" t="s">
        <v>68</v>
      </c>
      <c r="E82" s="12">
        <v>67</v>
      </c>
    </row>
    <row r="83" spans="1:5" ht="15.75" customHeight="1">
      <c r="A83" s="11">
        <v>41402</v>
      </c>
      <c r="B83" s="2" t="s">
        <v>53</v>
      </c>
      <c r="C83" s="2" t="s">
        <v>69</v>
      </c>
      <c r="D83" s="2" t="s">
        <v>68</v>
      </c>
      <c r="E83" s="12">
        <v>7</v>
      </c>
    </row>
    <row r="84" spans="1:5" ht="15.75" customHeight="1">
      <c r="A84" s="11">
        <v>41402</v>
      </c>
      <c r="B84" s="2" t="s">
        <v>53</v>
      </c>
      <c r="C84" s="2" t="s">
        <v>71</v>
      </c>
      <c r="D84" s="2" t="s">
        <v>68</v>
      </c>
      <c r="E84" s="12">
        <v>7</v>
      </c>
    </row>
    <row r="85" spans="1:5" ht="15.75" customHeight="1">
      <c r="A85" s="11">
        <v>41402</v>
      </c>
      <c r="B85" s="2" t="s">
        <v>56</v>
      </c>
      <c r="C85" s="2" t="s">
        <v>72</v>
      </c>
      <c r="D85" s="2" t="s">
        <v>67</v>
      </c>
      <c r="E85" s="12">
        <v>33</v>
      </c>
    </row>
    <row r="86" spans="1:5" ht="15.75" customHeight="1">
      <c r="A86" s="11">
        <v>41402</v>
      </c>
      <c r="B86" s="2" t="s">
        <v>53</v>
      </c>
      <c r="C86" s="2" t="s">
        <v>63</v>
      </c>
      <c r="D86" s="2" t="s">
        <v>67</v>
      </c>
      <c r="E86" s="12">
        <v>17</v>
      </c>
    </row>
    <row r="87" spans="1:5" ht="15.75" customHeight="1">
      <c r="A87" s="11">
        <v>41402</v>
      </c>
      <c r="B87" s="2" t="s">
        <v>54</v>
      </c>
      <c r="C87" s="2" t="s">
        <v>71</v>
      </c>
      <c r="D87" s="2" t="s">
        <v>67</v>
      </c>
      <c r="E87" s="12">
        <v>33</v>
      </c>
    </row>
    <row r="88" spans="1:5" ht="15.75" customHeight="1">
      <c r="A88" s="11">
        <v>41402</v>
      </c>
      <c r="B88" s="2" t="s">
        <v>54</v>
      </c>
      <c r="C88" s="2" t="s">
        <v>71</v>
      </c>
      <c r="D88" s="2" t="s">
        <v>67</v>
      </c>
      <c r="E88" s="12">
        <v>40</v>
      </c>
    </row>
    <row r="89" spans="1:5" ht="15.75" customHeight="1">
      <c r="A89" s="11">
        <v>41402</v>
      </c>
      <c r="B89" s="2" t="s">
        <v>53</v>
      </c>
      <c r="C89" s="2" t="s">
        <v>71</v>
      </c>
      <c r="D89" s="2" t="s">
        <v>67</v>
      </c>
      <c r="E89" s="12">
        <v>7</v>
      </c>
    </row>
    <row r="90" spans="1:5" ht="15.75" customHeight="1">
      <c r="A90" s="11">
        <v>41402</v>
      </c>
      <c r="B90" s="2" t="s">
        <v>56</v>
      </c>
      <c r="C90" s="2" t="s">
        <v>63</v>
      </c>
      <c r="D90" s="2" t="s">
        <v>68</v>
      </c>
      <c r="E90" s="12">
        <v>33</v>
      </c>
    </row>
    <row r="91" spans="1:5" ht="15.75" customHeight="1">
      <c r="A91" s="11">
        <v>41402</v>
      </c>
      <c r="B91" s="2" t="s">
        <v>53</v>
      </c>
      <c r="C91" s="2" t="s">
        <v>73</v>
      </c>
      <c r="D91" s="2" t="s">
        <v>67</v>
      </c>
      <c r="E91" s="12">
        <v>7</v>
      </c>
    </row>
    <row r="92" spans="1:5" ht="15.75" customHeight="1">
      <c r="A92" s="11">
        <v>41402</v>
      </c>
      <c r="B92" s="2" t="s">
        <v>56</v>
      </c>
      <c r="C92" s="2" t="s">
        <v>61</v>
      </c>
      <c r="D92" s="2" t="s">
        <v>67</v>
      </c>
      <c r="E92" s="12">
        <v>33</v>
      </c>
    </row>
    <row r="93" spans="1:5" ht="15.75" customHeight="1">
      <c r="A93" s="11">
        <v>41402</v>
      </c>
      <c r="B93" s="2" t="s">
        <v>53</v>
      </c>
      <c r="C93" s="2" t="s">
        <v>72</v>
      </c>
      <c r="D93" s="2" t="s">
        <v>68</v>
      </c>
      <c r="E93" s="12">
        <v>7</v>
      </c>
    </row>
    <row r="94" spans="1:5" ht="15.75" customHeight="1">
      <c r="A94" s="11">
        <v>41403</v>
      </c>
      <c r="B94" s="2" t="s">
        <v>53</v>
      </c>
      <c r="C94" s="2" t="s">
        <v>72</v>
      </c>
      <c r="D94" s="2" t="s">
        <v>68</v>
      </c>
      <c r="E94" s="12">
        <v>7</v>
      </c>
    </row>
    <row r="95" spans="1:5" ht="15.75" customHeight="1">
      <c r="A95" s="11">
        <v>41403</v>
      </c>
      <c r="B95" s="2" t="s">
        <v>53</v>
      </c>
      <c r="C95" s="2" t="s">
        <v>71</v>
      </c>
      <c r="D95" s="2" t="s">
        <v>67</v>
      </c>
      <c r="E95" s="12">
        <v>7</v>
      </c>
    </row>
    <row r="96" spans="1:5" ht="15.75" customHeight="1">
      <c r="A96" s="11">
        <v>41403</v>
      </c>
      <c r="B96" s="2" t="s">
        <v>53</v>
      </c>
      <c r="C96" s="2" t="s">
        <v>71</v>
      </c>
      <c r="D96" s="2" t="s">
        <v>68</v>
      </c>
      <c r="E96" s="12">
        <v>17</v>
      </c>
    </row>
    <row r="97" spans="1:5" ht="15.75" customHeight="1">
      <c r="A97" s="11">
        <v>41403</v>
      </c>
      <c r="B97" s="2" t="s">
        <v>54</v>
      </c>
      <c r="C97" s="2" t="s">
        <v>61</v>
      </c>
      <c r="D97" s="2" t="s">
        <v>68</v>
      </c>
      <c r="E97" s="12">
        <v>33</v>
      </c>
    </row>
    <row r="98" spans="1:5" ht="15.75" customHeight="1">
      <c r="A98" s="11">
        <v>41403</v>
      </c>
      <c r="B98" s="2" t="s">
        <v>54</v>
      </c>
      <c r="C98" s="2" t="s">
        <v>69</v>
      </c>
      <c r="D98" s="2" t="s">
        <v>67</v>
      </c>
      <c r="E98" s="12">
        <v>40</v>
      </c>
    </row>
    <row r="99" spans="1:5" ht="15.75" customHeight="1">
      <c r="A99" s="11">
        <v>41403</v>
      </c>
      <c r="B99" s="2" t="s">
        <v>53</v>
      </c>
      <c r="C99" s="2" t="s">
        <v>71</v>
      </c>
      <c r="D99" s="2" t="s">
        <v>67</v>
      </c>
      <c r="E99" s="12">
        <v>7</v>
      </c>
    </row>
    <row r="100" spans="1:5" ht="15.75" customHeight="1">
      <c r="A100" s="11">
        <v>41403</v>
      </c>
      <c r="B100" s="2" t="s">
        <v>53</v>
      </c>
      <c r="C100" s="2" t="s">
        <v>72</v>
      </c>
      <c r="D100" s="2" t="s">
        <v>67</v>
      </c>
      <c r="E100" s="12">
        <v>7</v>
      </c>
    </row>
    <row r="101" spans="1:5" ht="15.75" customHeight="1">
      <c r="A101" s="11">
        <v>41403</v>
      </c>
      <c r="B101" s="2" t="s">
        <v>55</v>
      </c>
      <c r="C101" s="2" t="s">
        <v>71</v>
      </c>
      <c r="D101" s="2" t="s">
        <v>67</v>
      </c>
      <c r="E101" s="12">
        <v>33</v>
      </c>
    </row>
    <row r="102" spans="1:5" ht="15.75" customHeight="1">
      <c r="A102" s="11">
        <v>41403</v>
      </c>
      <c r="B102" s="2" t="s">
        <v>53</v>
      </c>
      <c r="C102" s="2" t="s">
        <v>62</v>
      </c>
      <c r="D102" s="2" t="s">
        <v>68</v>
      </c>
      <c r="E102" s="12">
        <v>7</v>
      </c>
    </row>
    <row r="103" spans="1:5" ht="15.75" customHeight="1">
      <c r="A103" s="11">
        <v>41403</v>
      </c>
      <c r="B103" s="2" t="s">
        <v>55</v>
      </c>
      <c r="C103" s="2" t="s">
        <v>69</v>
      </c>
      <c r="D103" s="2" t="s">
        <v>67</v>
      </c>
      <c r="E103" s="12">
        <v>33</v>
      </c>
    </row>
    <row r="104" spans="1:5" ht="15.75" customHeight="1">
      <c r="A104" s="11">
        <v>41404</v>
      </c>
      <c r="B104" s="2" t="s">
        <v>54</v>
      </c>
      <c r="C104" s="2" t="s">
        <v>61</v>
      </c>
      <c r="D104" s="2" t="s">
        <v>67</v>
      </c>
      <c r="E104" s="12">
        <v>23</v>
      </c>
    </row>
    <row r="105" spans="1:5" ht="15.75" customHeight="1">
      <c r="A105" s="11">
        <v>41404</v>
      </c>
      <c r="B105" s="2" t="s">
        <v>53</v>
      </c>
      <c r="C105" s="2" t="s">
        <v>71</v>
      </c>
      <c r="D105" s="2" t="s">
        <v>67</v>
      </c>
      <c r="E105" s="12">
        <v>7</v>
      </c>
    </row>
    <row r="106" spans="1:5" ht="15.75" customHeight="1">
      <c r="A106" s="11">
        <v>41404</v>
      </c>
      <c r="B106" s="2" t="s">
        <v>53</v>
      </c>
      <c r="C106" s="2" t="s">
        <v>71</v>
      </c>
      <c r="D106" s="2" t="s">
        <v>68</v>
      </c>
      <c r="E106" s="12">
        <v>17</v>
      </c>
    </row>
    <row r="107" spans="1:5" ht="15.75" customHeight="1">
      <c r="A107" s="11">
        <v>41404</v>
      </c>
      <c r="B107" s="2" t="s">
        <v>54</v>
      </c>
      <c r="C107" s="2" t="s">
        <v>63</v>
      </c>
      <c r="D107" s="2" t="s">
        <v>67</v>
      </c>
      <c r="E107" s="12">
        <v>33</v>
      </c>
    </row>
    <row r="108" spans="1:5" ht="15.75" customHeight="1">
      <c r="A108" s="11">
        <v>41404</v>
      </c>
      <c r="B108" s="2" t="s">
        <v>56</v>
      </c>
      <c r="C108" s="2" t="s">
        <v>71</v>
      </c>
      <c r="D108" s="2" t="s">
        <v>68</v>
      </c>
      <c r="E108" s="12">
        <v>33</v>
      </c>
    </row>
    <row r="109" spans="1:5" ht="15.75" customHeight="1">
      <c r="A109" s="11">
        <v>41404</v>
      </c>
      <c r="B109" s="2" t="s">
        <v>56</v>
      </c>
      <c r="C109" s="2" t="s">
        <v>72</v>
      </c>
      <c r="D109" s="2" t="s">
        <v>67</v>
      </c>
      <c r="E109" s="12">
        <v>40</v>
      </c>
    </row>
    <row r="110" spans="1:5" ht="15.75" customHeight="1">
      <c r="A110" s="11">
        <v>41404</v>
      </c>
      <c r="B110" s="2" t="s">
        <v>54</v>
      </c>
      <c r="C110" s="2" t="s">
        <v>63</v>
      </c>
      <c r="D110" s="2" t="s">
        <v>67</v>
      </c>
      <c r="E110" s="12">
        <v>60</v>
      </c>
    </row>
    <row r="111" spans="1:5" ht="15.75" customHeight="1">
      <c r="A111" s="11">
        <v>41404</v>
      </c>
      <c r="B111" s="2" t="s">
        <v>55</v>
      </c>
      <c r="C111" s="2" t="s">
        <v>63</v>
      </c>
      <c r="D111" s="2" t="s">
        <v>67</v>
      </c>
      <c r="E111" s="12">
        <v>33</v>
      </c>
    </row>
    <row r="112" spans="1:5" ht="15.75" customHeight="1">
      <c r="A112" s="11">
        <v>41404</v>
      </c>
      <c r="B112" s="2" t="s">
        <v>70</v>
      </c>
      <c r="C112" s="2" t="s">
        <v>72</v>
      </c>
      <c r="D112" s="2" t="s">
        <v>67</v>
      </c>
      <c r="E112" s="12">
        <v>67</v>
      </c>
    </row>
    <row r="113" spans="1:5" ht="15.75" customHeight="1">
      <c r="A113" s="11">
        <v>41404</v>
      </c>
      <c r="B113" s="2" t="s">
        <v>56</v>
      </c>
      <c r="C113" s="2" t="s">
        <v>71</v>
      </c>
      <c r="D113" s="2" t="s">
        <v>68</v>
      </c>
      <c r="E113" s="12">
        <v>33</v>
      </c>
    </row>
    <row r="114" spans="1:5" ht="15.75" customHeight="1">
      <c r="A114" s="11">
        <v>41404</v>
      </c>
      <c r="B114" s="2" t="s">
        <v>54</v>
      </c>
      <c r="C114" s="2" t="s">
        <v>61</v>
      </c>
      <c r="D114" s="2" t="s">
        <v>68</v>
      </c>
      <c r="E114" s="12">
        <v>23</v>
      </c>
    </row>
    <row r="115" spans="1:5" ht="15.75" customHeight="1">
      <c r="A115" s="11">
        <v>41405</v>
      </c>
      <c r="B115" s="2" t="s">
        <v>53</v>
      </c>
      <c r="C115" s="2" t="s">
        <v>73</v>
      </c>
      <c r="D115" s="2" t="s">
        <v>68</v>
      </c>
      <c r="E115" s="12">
        <v>7</v>
      </c>
    </row>
    <row r="116" spans="1:5" ht="15.75" customHeight="1">
      <c r="A116" s="11">
        <v>41405</v>
      </c>
      <c r="B116" s="2" t="s">
        <v>53</v>
      </c>
      <c r="C116" s="2" t="s">
        <v>63</v>
      </c>
      <c r="D116" s="2" t="s">
        <v>68</v>
      </c>
      <c r="E116" s="12">
        <v>17</v>
      </c>
    </row>
    <row r="117" spans="1:5" ht="15.75" customHeight="1">
      <c r="A117" s="11">
        <v>41405</v>
      </c>
      <c r="B117" s="2" t="s">
        <v>54</v>
      </c>
      <c r="C117" s="2" t="s">
        <v>73</v>
      </c>
      <c r="D117" s="2" t="s">
        <v>68</v>
      </c>
      <c r="E117" s="12">
        <v>33</v>
      </c>
    </row>
    <row r="118" spans="1:5" ht="15.75" customHeight="1">
      <c r="A118" s="11">
        <v>41405</v>
      </c>
      <c r="B118" s="2" t="s">
        <v>53</v>
      </c>
      <c r="C118" s="2" t="s">
        <v>62</v>
      </c>
      <c r="D118" s="2" t="s">
        <v>67</v>
      </c>
      <c r="E118" s="12">
        <v>7</v>
      </c>
    </row>
    <row r="119" spans="1:5" ht="15.75" customHeight="1">
      <c r="A119" s="11">
        <v>41405</v>
      </c>
      <c r="B119" s="2" t="s">
        <v>55</v>
      </c>
      <c r="C119" s="2" t="s">
        <v>72</v>
      </c>
      <c r="D119" s="2" t="s">
        <v>67</v>
      </c>
      <c r="E119" s="12">
        <v>33</v>
      </c>
    </row>
    <row r="120" spans="1:5" ht="15.75" customHeight="1">
      <c r="A120" s="11">
        <v>41405</v>
      </c>
      <c r="B120" s="2" t="s">
        <v>55</v>
      </c>
      <c r="C120" s="2" t="s">
        <v>62</v>
      </c>
      <c r="D120" s="2" t="s">
        <v>67</v>
      </c>
      <c r="E120" s="12">
        <v>33</v>
      </c>
    </row>
    <row r="121" spans="1:5" ht="15.75" customHeight="1">
      <c r="A121" s="11">
        <v>41405</v>
      </c>
      <c r="B121" s="2" t="s">
        <v>55</v>
      </c>
      <c r="C121" s="2" t="s">
        <v>71</v>
      </c>
      <c r="D121" s="2" t="s">
        <v>67</v>
      </c>
      <c r="E121" s="12">
        <v>33</v>
      </c>
    </row>
    <row r="122" spans="1:5" ht="15.75" customHeight="1">
      <c r="A122" s="11">
        <v>41405</v>
      </c>
      <c r="B122" s="2" t="s">
        <v>53</v>
      </c>
      <c r="C122" s="2" t="s">
        <v>63</v>
      </c>
      <c r="D122" s="2" t="s">
        <v>67</v>
      </c>
      <c r="E122" s="12">
        <v>7</v>
      </c>
    </row>
    <row r="123" spans="1:5" ht="15.75" customHeight="1">
      <c r="A123" s="11">
        <v>41405</v>
      </c>
      <c r="B123" s="2" t="s">
        <v>56</v>
      </c>
      <c r="C123" s="2" t="s">
        <v>69</v>
      </c>
      <c r="D123" s="2" t="s">
        <v>67</v>
      </c>
      <c r="E123" s="12">
        <v>33</v>
      </c>
    </row>
    <row r="124" spans="1:5" ht="15.75" customHeight="1">
      <c r="A124" s="11">
        <v>41405</v>
      </c>
      <c r="B124" s="2" t="s">
        <v>54</v>
      </c>
      <c r="C124" s="2" t="s">
        <v>63</v>
      </c>
      <c r="D124" s="2" t="s">
        <v>68</v>
      </c>
      <c r="E124" s="12">
        <v>23</v>
      </c>
    </row>
    <row r="125" spans="1:5" ht="15.75" customHeight="1">
      <c r="A125" s="11">
        <v>41406</v>
      </c>
      <c r="B125" s="2" t="s">
        <v>53</v>
      </c>
      <c r="C125" s="2" t="s">
        <v>72</v>
      </c>
      <c r="D125" s="2" t="s">
        <v>68</v>
      </c>
      <c r="E125" s="12">
        <v>7</v>
      </c>
    </row>
    <row r="126" spans="1:5" ht="15.75" customHeight="1">
      <c r="A126" s="11">
        <v>41406</v>
      </c>
      <c r="B126" s="2" t="s">
        <v>53</v>
      </c>
      <c r="C126" s="2" t="s">
        <v>72</v>
      </c>
      <c r="D126" s="2" t="s">
        <v>67</v>
      </c>
      <c r="E126" s="12">
        <v>17</v>
      </c>
    </row>
    <row r="127" spans="1:5" ht="15.75" customHeight="1">
      <c r="A127" s="11">
        <v>41406</v>
      </c>
      <c r="B127" s="2" t="s">
        <v>55</v>
      </c>
      <c r="C127" s="2" t="s">
        <v>72</v>
      </c>
      <c r="D127" s="2" t="s">
        <v>67</v>
      </c>
      <c r="E127" s="12">
        <v>33</v>
      </c>
    </row>
    <row r="128" spans="1:5" ht="15.75" customHeight="1">
      <c r="A128" s="11">
        <v>41406</v>
      </c>
      <c r="B128" s="2" t="s">
        <v>53</v>
      </c>
      <c r="C128" s="2" t="s">
        <v>61</v>
      </c>
      <c r="D128" s="2" t="s">
        <v>67</v>
      </c>
      <c r="E128" s="12">
        <v>7</v>
      </c>
    </row>
    <row r="129" spans="1:5" ht="15.75" customHeight="1">
      <c r="A129" s="11">
        <v>41406</v>
      </c>
      <c r="B129" s="2" t="s">
        <v>53</v>
      </c>
      <c r="C129" s="2" t="s">
        <v>72</v>
      </c>
      <c r="D129" s="2" t="s">
        <v>68</v>
      </c>
      <c r="E129" s="12">
        <v>7</v>
      </c>
    </row>
    <row r="130" spans="1:5" ht="15.75" customHeight="1">
      <c r="A130" s="11">
        <v>41406</v>
      </c>
      <c r="B130" s="2" t="s">
        <v>54</v>
      </c>
      <c r="C130" s="2" t="s">
        <v>69</v>
      </c>
      <c r="D130" s="2" t="s">
        <v>67</v>
      </c>
      <c r="E130" s="12">
        <v>60</v>
      </c>
    </row>
    <row r="131" spans="1:5" ht="15.75" customHeight="1">
      <c r="A131" s="11">
        <v>41406</v>
      </c>
      <c r="B131" s="2" t="s">
        <v>55</v>
      </c>
      <c r="C131" s="2" t="s">
        <v>61</v>
      </c>
      <c r="D131" s="2" t="s">
        <v>68</v>
      </c>
      <c r="E131" s="12">
        <v>33</v>
      </c>
    </row>
    <row r="132" spans="1:5" ht="15.75" customHeight="1">
      <c r="A132" s="11">
        <v>41406</v>
      </c>
      <c r="B132" s="2" t="s">
        <v>53</v>
      </c>
      <c r="C132" s="2" t="s">
        <v>61</v>
      </c>
      <c r="D132" s="2" t="s">
        <v>68</v>
      </c>
      <c r="E132" s="12">
        <v>7</v>
      </c>
    </row>
    <row r="133" spans="1:5" ht="15.75" customHeight="1">
      <c r="A133" s="11">
        <v>41407</v>
      </c>
      <c r="B133" s="2" t="s">
        <v>53</v>
      </c>
      <c r="C133" s="2" t="s">
        <v>69</v>
      </c>
      <c r="D133" s="2" t="s">
        <v>67</v>
      </c>
      <c r="E133" s="12">
        <v>7</v>
      </c>
    </row>
    <row r="134" spans="1:5" ht="15.75" customHeight="1">
      <c r="A134" s="11">
        <v>41407</v>
      </c>
      <c r="B134" s="2" t="s">
        <v>55</v>
      </c>
      <c r="C134" s="2" t="s">
        <v>61</v>
      </c>
      <c r="D134" s="2" t="s">
        <v>68</v>
      </c>
      <c r="E134" s="12">
        <v>33</v>
      </c>
    </row>
    <row r="135" spans="1:5" ht="15.75" customHeight="1">
      <c r="A135" s="11">
        <v>41407</v>
      </c>
      <c r="B135" s="2" t="s">
        <v>53</v>
      </c>
      <c r="C135" s="2" t="s">
        <v>71</v>
      </c>
      <c r="D135" s="2" t="s">
        <v>67</v>
      </c>
      <c r="E135" s="12">
        <v>7</v>
      </c>
    </row>
    <row r="136" spans="1:5" ht="15.75" customHeight="1">
      <c r="A136" s="11">
        <v>41407</v>
      </c>
      <c r="B136" s="2" t="s">
        <v>53</v>
      </c>
      <c r="C136" s="2" t="s">
        <v>71</v>
      </c>
      <c r="D136" s="2" t="s">
        <v>67</v>
      </c>
      <c r="E136" s="12">
        <v>7</v>
      </c>
    </row>
    <row r="137" spans="1:5" ht="15.75" customHeight="1">
      <c r="A137" s="11">
        <v>41407</v>
      </c>
      <c r="B137" s="2" t="s">
        <v>54</v>
      </c>
      <c r="C137" s="2" t="s">
        <v>63</v>
      </c>
      <c r="D137" s="2" t="s">
        <v>68</v>
      </c>
      <c r="E137" s="12">
        <v>33</v>
      </c>
    </row>
    <row r="138" spans="1:5" ht="15.75" customHeight="1">
      <c r="A138" s="11">
        <v>41407</v>
      </c>
      <c r="B138" s="2" t="s">
        <v>55</v>
      </c>
      <c r="C138" s="2" t="s">
        <v>62</v>
      </c>
      <c r="D138" s="2" t="s">
        <v>67</v>
      </c>
      <c r="E138" s="12">
        <v>33</v>
      </c>
    </row>
    <row r="139" spans="1:5" ht="15.75" customHeight="1">
      <c r="A139" s="11">
        <v>41407</v>
      </c>
      <c r="B139" s="2" t="s">
        <v>55</v>
      </c>
      <c r="C139" s="2" t="s">
        <v>71</v>
      </c>
      <c r="D139" s="2" t="s">
        <v>67</v>
      </c>
      <c r="E139" s="12">
        <v>33</v>
      </c>
    </row>
    <row r="140" spans="1:5" ht="15.75" customHeight="1">
      <c r="A140" s="11">
        <v>41407</v>
      </c>
      <c r="B140" s="2" t="s">
        <v>55</v>
      </c>
      <c r="C140" s="2" t="s">
        <v>73</v>
      </c>
      <c r="D140" s="2" t="s">
        <v>67</v>
      </c>
      <c r="E140" s="12">
        <v>33</v>
      </c>
    </row>
    <row r="141" spans="1:5" ht="15.75" customHeight="1">
      <c r="A141" s="11">
        <v>41407</v>
      </c>
      <c r="B141" s="2" t="s">
        <v>55</v>
      </c>
      <c r="C141" s="2" t="s">
        <v>69</v>
      </c>
      <c r="D141" s="2" t="s">
        <v>67</v>
      </c>
      <c r="E141" s="12">
        <v>33</v>
      </c>
    </row>
    <row r="142" spans="1:5" ht="15.75" customHeight="1">
      <c r="A142" s="11">
        <v>41407</v>
      </c>
      <c r="B142" s="2" t="s">
        <v>70</v>
      </c>
      <c r="C142" s="2" t="s">
        <v>73</v>
      </c>
      <c r="D142" s="2" t="s">
        <v>67</v>
      </c>
      <c r="E142" s="12">
        <v>67</v>
      </c>
    </row>
    <row r="143" spans="1:5" ht="15.75" customHeight="1">
      <c r="A143" s="11">
        <v>41407</v>
      </c>
      <c r="B143" s="2" t="s">
        <v>55</v>
      </c>
      <c r="C143" s="2" t="s">
        <v>73</v>
      </c>
      <c r="D143" s="2" t="s">
        <v>67</v>
      </c>
      <c r="E143" s="12">
        <v>33</v>
      </c>
    </row>
    <row r="144" spans="1:5" ht="15.75" customHeight="1">
      <c r="A144" s="11">
        <v>41407</v>
      </c>
      <c r="B144" s="2" t="s">
        <v>70</v>
      </c>
      <c r="C144" s="2" t="s">
        <v>71</v>
      </c>
      <c r="D144" s="2" t="s">
        <v>68</v>
      </c>
      <c r="E144" s="12">
        <v>67</v>
      </c>
    </row>
    <row r="145" spans="1:5" ht="15.75" customHeight="1">
      <c r="A145" s="11">
        <v>41407</v>
      </c>
      <c r="B145" s="2" t="s">
        <v>53</v>
      </c>
      <c r="C145" s="2" t="s">
        <v>63</v>
      </c>
      <c r="D145" s="2" t="s">
        <v>68</v>
      </c>
      <c r="E145" s="12">
        <v>7</v>
      </c>
    </row>
    <row r="146" spans="1:5" ht="15.75" customHeight="1">
      <c r="A146" s="11">
        <v>41407</v>
      </c>
      <c r="B146" s="2" t="s">
        <v>53</v>
      </c>
      <c r="C146" s="2" t="s">
        <v>62</v>
      </c>
      <c r="D146" s="2" t="s">
        <v>67</v>
      </c>
      <c r="E146" s="12">
        <v>17</v>
      </c>
    </row>
    <row r="147" spans="1:5" ht="15.75" customHeight="1">
      <c r="A147" s="11">
        <v>41408</v>
      </c>
      <c r="B147" s="2" t="s">
        <v>54</v>
      </c>
      <c r="C147" s="2" t="s">
        <v>61</v>
      </c>
      <c r="D147" s="2" t="s">
        <v>67</v>
      </c>
      <c r="E147" s="12">
        <v>33</v>
      </c>
    </row>
    <row r="148" spans="1:5" ht="15.75" customHeight="1">
      <c r="A148" s="11">
        <v>41408</v>
      </c>
      <c r="B148" s="2" t="s">
        <v>55</v>
      </c>
      <c r="C148" s="2" t="s">
        <v>62</v>
      </c>
      <c r="D148" s="2" t="s">
        <v>68</v>
      </c>
      <c r="E148" s="12">
        <v>33</v>
      </c>
    </row>
    <row r="149" spans="1:5" ht="15.75" customHeight="1">
      <c r="A149" s="11">
        <v>41408</v>
      </c>
      <c r="B149" s="2" t="s">
        <v>56</v>
      </c>
      <c r="C149" s="2" t="s">
        <v>62</v>
      </c>
      <c r="D149" s="2" t="s">
        <v>68</v>
      </c>
      <c r="E149" s="12">
        <v>40</v>
      </c>
    </row>
    <row r="150" spans="1:5" ht="15.75" customHeight="1">
      <c r="A150" s="11">
        <v>41408</v>
      </c>
      <c r="B150" s="2" t="s">
        <v>70</v>
      </c>
      <c r="C150" s="2" t="s">
        <v>69</v>
      </c>
      <c r="D150" s="2" t="s">
        <v>67</v>
      </c>
      <c r="E150" s="12">
        <v>67</v>
      </c>
    </row>
    <row r="151" spans="1:5" ht="15.75" customHeight="1">
      <c r="A151" s="11">
        <v>41408</v>
      </c>
      <c r="B151" s="2" t="s">
        <v>70</v>
      </c>
      <c r="C151" s="2" t="s">
        <v>69</v>
      </c>
      <c r="D151" s="2" t="s">
        <v>67</v>
      </c>
      <c r="E151" s="12">
        <v>67</v>
      </c>
    </row>
    <row r="152" spans="1:5" ht="15.75" customHeight="1">
      <c r="A152" s="11">
        <v>41408</v>
      </c>
      <c r="B152" s="2" t="s">
        <v>55</v>
      </c>
      <c r="C152" s="2" t="s">
        <v>63</v>
      </c>
      <c r="D152" s="2" t="s">
        <v>67</v>
      </c>
      <c r="E152" s="12">
        <v>33</v>
      </c>
    </row>
    <row r="153" spans="1:5" ht="15.75" customHeight="1">
      <c r="A153" s="11">
        <v>41408</v>
      </c>
      <c r="B153" s="2" t="s">
        <v>55</v>
      </c>
      <c r="C153" s="2" t="s">
        <v>72</v>
      </c>
      <c r="D153" s="2" t="s">
        <v>67</v>
      </c>
      <c r="E153" s="12">
        <v>33</v>
      </c>
    </row>
    <row r="154" spans="1:5" ht="15.75" customHeight="1">
      <c r="A154" s="11">
        <v>41408</v>
      </c>
      <c r="B154" s="2" t="s">
        <v>70</v>
      </c>
      <c r="C154" s="2" t="s">
        <v>71</v>
      </c>
      <c r="D154" s="2" t="s">
        <v>67</v>
      </c>
      <c r="E154" s="12">
        <v>67</v>
      </c>
    </row>
    <row r="155" spans="1:5" ht="15.75" customHeight="1">
      <c r="A155" s="11">
        <v>41408</v>
      </c>
      <c r="B155" s="2" t="s">
        <v>55</v>
      </c>
      <c r="C155" s="2" t="s">
        <v>62</v>
      </c>
      <c r="D155" s="2" t="s">
        <v>67</v>
      </c>
      <c r="E155" s="12">
        <v>33</v>
      </c>
    </row>
    <row r="156" spans="1:5" ht="15.75" customHeight="1">
      <c r="A156" s="11">
        <v>41409</v>
      </c>
      <c r="B156" s="2" t="s">
        <v>53</v>
      </c>
      <c r="C156" s="2" t="s">
        <v>72</v>
      </c>
      <c r="D156" s="2" t="s">
        <v>68</v>
      </c>
      <c r="E156" s="12">
        <v>17</v>
      </c>
    </row>
    <row r="157" spans="1:5" ht="15.75" customHeight="1">
      <c r="A157" s="11">
        <v>41409</v>
      </c>
      <c r="B157" s="2" t="s">
        <v>54</v>
      </c>
      <c r="C157" s="2" t="s">
        <v>63</v>
      </c>
      <c r="D157" s="2" t="s">
        <v>68</v>
      </c>
      <c r="E157" s="12">
        <v>33</v>
      </c>
    </row>
    <row r="158" spans="1:5" ht="15.75" customHeight="1">
      <c r="A158" s="11">
        <v>41409</v>
      </c>
      <c r="B158" s="2" t="s">
        <v>54</v>
      </c>
      <c r="C158" s="2" t="s">
        <v>71</v>
      </c>
      <c r="D158" s="2" t="s">
        <v>67</v>
      </c>
      <c r="E158" s="12">
        <v>40</v>
      </c>
    </row>
    <row r="159" spans="1:5" ht="15.75" customHeight="1">
      <c r="A159" s="11">
        <v>41409</v>
      </c>
      <c r="B159" s="2" t="s">
        <v>56</v>
      </c>
      <c r="C159" s="2" t="s">
        <v>61</v>
      </c>
      <c r="D159" s="2" t="s">
        <v>68</v>
      </c>
      <c r="E159" s="12">
        <v>40</v>
      </c>
    </row>
    <row r="160" spans="1:5" ht="15.75" customHeight="1">
      <c r="A160" s="11">
        <v>41409</v>
      </c>
      <c r="B160" s="2" t="s">
        <v>55</v>
      </c>
      <c r="C160" s="2" t="s">
        <v>63</v>
      </c>
      <c r="D160" s="2" t="s">
        <v>67</v>
      </c>
      <c r="E160" s="12">
        <v>33</v>
      </c>
    </row>
    <row r="161" spans="1:5" ht="15.75" customHeight="1">
      <c r="A161" s="11">
        <v>41409</v>
      </c>
      <c r="B161" s="2" t="s">
        <v>55</v>
      </c>
      <c r="C161" s="2" t="s">
        <v>71</v>
      </c>
      <c r="D161" s="2" t="s">
        <v>67</v>
      </c>
      <c r="E161" s="12">
        <v>33</v>
      </c>
    </row>
    <row r="162" spans="1:5" ht="15.75" customHeight="1">
      <c r="A162" s="11">
        <v>41409</v>
      </c>
      <c r="B162" s="2" t="s">
        <v>70</v>
      </c>
      <c r="C162" s="2" t="s">
        <v>62</v>
      </c>
      <c r="D162" s="2" t="s">
        <v>67</v>
      </c>
      <c r="E162" s="12">
        <v>67</v>
      </c>
    </row>
    <row r="163" spans="1:5" ht="15.75" customHeight="1">
      <c r="A163" s="11">
        <v>41409</v>
      </c>
      <c r="B163" s="2" t="s">
        <v>70</v>
      </c>
      <c r="C163" s="2" t="s">
        <v>61</v>
      </c>
      <c r="D163" s="2" t="s">
        <v>68</v>
      </c>
      <c r="E163" s="12">
        <v>67</v>
      </c>
    </row>
    <row r="164" spans="1:5" ht="15.75" customHeight="1">
      <c r="A164" s="11">
        <v>41409</v>
      </c>
      <c r="B164" s="2" t="s">
        <v>54</v>
      </c>
      <c r="C164" s="2" t="s">
        <v>73</v>
      </c>
      <c r="D164" s="2" t="s">
        <v>68</v>
      </c>
      <c r="E164" s="12">
        <v>23</v>
      </c>
    </row>
    <row r="165" spans="1:5" ht="15.75" customHeight="1">
      <c r="A165" s="11">
        <v>41410</v>
      </c>
      <c r="B165" s="2" t="s">
        <v>53</v>
      </c>
      <c r="C165" s="2" t="s">
        <v>73</v>
      </c>
      <c r="D165" s="2" t="s">
        <v>67</v>
      </c>
      <c r="E165" s="12">
        <v>7</v>
      </c>
    </row>
    <row r="166" spans="1:5" ht="15.75" customHeight="1">
      <c r="A166" s="11">
        <v>41410</v>
      </c>
      <c r="B166" s="2" t="s">
        <v>53</v>
      </c>
      <c r="C166" s="2" t="s">
        <v>72</v>
      </c>
      <c r="D166" s="2" t="s">
        <v>67</v>
      </c>
      <c r="E166" s="12">
        <v>17</v>
      </c>
    </row>
    <row r="167" spans="1:5" ht="15.75" customHeight="1">
      <c r="A167" s="11">
        <v>41410</v>
      </c>
      <c r="B167" s="2" t="s">
        <v>55</v>
      </c>
      <c r="C167" s="2" t="s">
        <v>73</v>
      </c>
      <c r="D167" s="2" t="s">
        <v>68</v>
      </c>
      <c r="E167" s="12">
        <v>33</v>
      </c>
    </row>
    <row r="168" spans="1:5" ht="15.75" customHeight="1">
      <c r="A168" s="11">
        <v>41410</v>
      </c>
      <c r="B168" s="2" t="s">
        <v>55</v>
      </c>
      <c r="C168" s="2" t="s">
        <v>62</v>
      </c>
      <c r="D168" s="2" t="s">
        <v>68</v>
      </c>
      <c r="E168" s="12">
        <v>33</v>
      </c>
    </row>
    <row r="169" spans="1:5" ht="15.75" customHeight="1">
      <c r="A169" s="11">
        <v>41410</v>
      </c>
      <c r="B169" s="2" t="s">
        <v>56</v>
      </c>
      <c r="C169" s="2" t="s">
        <v>72</v>
      </c>
      <c r="D169" s="2" t="s">
        <v>67</v>
      </c>
      <c r="E169" s="12">
        <v>40</v>
      </c>
    </row>
    <row r="170" spans="1:5" ht="15.75" customHeight="1">
      <c r="A170" s="11">
        <v>41410</v>
      </c>
      <c r="B170" s="2" t="s">
        <v>54</v>
      </c>
      <c r="C170" s="2" t="s">
        <v>73</v>
      </c>
      <c r="D170" s="2" t="s">
        <v>67</v>
      </c>
      <c r="E170" s="12">
        <v>60</v>
      </c>
    </row>
    <row r="171" spans="1:5" ht="15.75" customHeight="1">
      <c r="A171" s="11">
        <v>41410</v>
      </c>
      <c r="B171" s="2" t="s">
        <v>55</v>
      </c>
      <c r="C171" s="2" t="s">
        <v>61</v>
      </c>
      <c r="D171" s="2" t="s">
        <v>67</v>
      </c>
      <c r="E171" s="12">
        <v>33</v>
      </c>
    </row>
    <row r="172" spans="1:5" ht="15.75" customHeight="1">
      <c r="A172" s="11">
        <v>41410</v>
      </c>
      <c r="B172" s="2" t="s">
        <v>70</v>
      </c>
      <c r="C172" s="2" t="s">
        <v>72</v>
      </c>
      <c r="D172" s="2" t="s">
        <v>67</v>
      </c>
      <c r="E172" s="12">
        <v>67</v>
      </c>
    </row>
    <row r="173" spans="1:5" ht="15.75" customHeight="1">
      <c r="A173" s="11">
        <v>41410</v>
      </c>
      <c r="B173" s="2" t="s">
        <v>56</v>
      </c>
      <c r="C173" s="2" t="s">
        <v>63</v>
      </c>
      <c r="D173" s="2" t="s">
        <v>68</v>
      </c>
      <c r="E173" s="12">
        <v>33</v>
      </c>
    </row>
    <row r="174" spans="1:5" ht="15.75" customHeight="1">
      <c r="A174" s="11">
        <v>41410</v>
      </c>
      <c r="B174" s="2" t="s">
        <v>54</v>
      </c>
      <c r="C174" s="2" t="s">
        <v>73</v>
      </c>
      <c r="D174" s="2" t="s">
        <v>67</v>
      </c>
      <c r="E174" s="12">
        <v>23</v>
      </c>
    </row>
    <row r="175" spans="1:5" ht="15.75" customHeight="1">
      <c r="A175" s="11">
        <v>41410</v>
      </c>
      <c r="B175" s="2" t="s">
        <v>53</v>
      </c>
      <c r="C175" s="2" t="s">
        <v>71</v>
      </c>
      <c r="D175" s="2" t="s">
        <v>67</v>
      </c>
      <c r="E175" s="12">
        <v>7</v>
      </c>
    </row>
    <row r="176" spans="1:5" ht="15.75" customHeight="1">
      <c r="A176" s="11">
        <v>41410</v>
      </c>
      <c r="B176" s="2" t="s">
        <v>53</v>
      </c>
      <c r="C176" s="2" t="s">
        <v>69</v>
      </c>
      <c r="D176" s="2" t="s">
        <v>68</v>
      </c>
      <c r="E176" s="12">
        <v>17</v>
      </c>
    </row>
    <row r="177" spans="1:5" ht="15.75" customHeight="1">
      <c r="A177" s="11">
        <v>41410</v>
      </c>
      <c r="B177" s="2" t="s">
        <v>54</v>
      </c>
      <c r="C177" s="2" t="s">
        <v>71</v>
      </c>
      <c r="D177" s="2" t="s">
        <v>67</v>
      </c>
      <c r="E177" s="12">
        <v>33</v>
      </c>
    </row>
    <row r="178" spans="1:5" ht="15.75" customHeight="1">
      <c r="A178" s="11">
        <v>41411</v>
      </c>
      <c r="B178" s="2" t="s">
        <v>55</v>
      </c>
      <c r="C178" s="2" t="s">
        <v>72</v>
      </c>
      <c r="D178" s="2" t="s">
        <v>67</v>
      </c>
      <c r="E178" s="12">
        <v>33</v>
      </c>
    </row>
    <row r="179" spans="1:5" ht="15.75" customHeight="1">
      <c r="A179" s="11">
        <v>41411</v>
      </c>
      <c r="B179" s="2" t="s">
        <v>55</v>
      </c>
      <c r="C179" s="2" t="s">
        <v>73</v>
      </c>
      <c r="D179" s="2" t="s">
        <v>67</v>
      </c>
      <c r="E179" s="12">
        <v>33</v>
      </c>
    </row>
    <row r="180" spans="1:5" ht="15.75" customHeight="1">
      <c r="A180" s="11">
        <v>41411</v>
      </c>
      <c r="B180" s="2" t="s">
        <v>54</v>
      </c>
      <c r="C180" s="2" t="s">
        <v>71</v>
      </c>
      <c r="D180" s="2" t="s">
        <v>68</v>
      </c>
      <c r="E180" s="12">
        <v>60</v>
      </c>
    </row>
    <row r="181" spans="1:5" ht="15.75" customHeight="1">
      <c r="A181" s="11">
        <v>41411</v>
      </c>
      <c r="B181" s="2" t="s">
        <v>55</v>
      </c>
      <c r="C181" s="2" t="s">
        <v>73</v>
      </c>
      <c r="D181" s="2" t="s">
        <v>68</v>
      </c>
      <c r="E181" s="12">
        <v>33</v>
      </c>
    </row>
    <row r="182" spans="1:5" ht="15.75" customHeight="1">
      <c r="A182" s="11">
        <v>41411</v>
      </c>
      <c r="B182" s="2" t="s">
        <v>70</v>
      </c>
      <c r="C182" s="2" t="s">
        <v>62</v>
      </c>
      <c r="D182" s="2" t="s">
        <v>68</v>
      </c>
      <c r="E182" s="12">
        <v>67</v>
      </c>
    </row>
    <row r="183" spans="1:5" ht="15.75" customHeight="1">
      <c r="A183" s="11">
        <v>41411</v>
      </c>
      <c r="B183" s="2" t="s">
        <v>56</v>
      </c>
      <c r="C183" s="2" t="s">
        <v>71</v>
      </c>
      <c r="D183" s="2" t="s">
        <v>68</v>
      </c>
      <c r="E183" s="12">
        <v>33</v>
      </c>
    </row>
    <row r="184" spans="1:5" ht="15.75" customHeight="1">
      <c r="A184" s="11">
        <v>41411</v>
      </c>
      <c r="B184" s="2" t="s">
        <v>55</v>
      </c>
      <c r="C184" s="2" t="s">
        <v>71</v>
      </c>
      <c r="D184" s="2" t="s">
        <v>67</v>
      </c>
      <c r="E184" s="12">
        <v>33</v>
      </c>
    </row>
    <row r="185" spans="1:5" ht="15.75" customHeight="1">
      <c r="A185" s="11">
        <v>41411</v>
      </c>
      <c r="B185" s="2" t="s">
        <v>53</v>
      </c>
      <c r="C185" s="2" t="s">
        <v>73</v>
      </c>
      <c r="D185" s="2" t="s">
        <v>67</v>
      </c>
      <c r="E185" s="12">
        <v>7</v>
      </c>
    </row>
    <row r="186" spans="1:5" ht="15.75" customHeight="1">
      <c r="A186" s="11">
        <v>41412</v>
      </c>
      <c r="B186" s="2" t="s">
        <v>53</v>
      </c>
      <c r="C186" s="2" t="s">
        <v>69</v>
      </c>
      <c r="D186" s="2" t="s">
        <v>67</v>
      </c>
      <c r="E186" s="12">
        <v>17</v>
      </c>
    </row>
    <row r="187" spans="1:5" ht="15.75" customHeight="1">
      <c r="A187" s="11">
        <v>41412</v>
      </c>
      <c r="B187" s="2" t="s">
        <v>53</v>
      </c>
      <c r="C187" s="2" t="s">
        <v>72</v>
      </c>
      <c r="D187" s="2" t="s">
        <v>67</v>
      </c>
      <c r="E187" s="12">
        <v>7</v>
      </c>
    </row>
    <row r="188" spans="1:5" ht="15.75" customHeight="1">
      <c r="A188" s="11">
        <v>41412</v>
      </c>
      <c r="B188" s="2" t="s">
        <v>53</v>
      </c>
      <c r="C188" s="2" t="s">
        <v>61</v>
      </c>
      <c r="D188" s="2" t="s">
        <v>68</v>
      </c>
      <c r="E188" s="12">
        <v>17</v>
      </c>
    </row>
    <row r="189" spans="1:5" ht="15.75" customHeight="1">
      <c r="A189" s="11">
        <v>41412</v>
      </c>
      <c r="B189" s="2" t="s">
        <v>55</v>
      </c>
      <c r="C189" s="2" t="s">
        <v>62</v>
      </c>
      <c r="D189" s="2" t="s">
        <v>67</v>
      </c>
      <c r="E189" s="12">
        <v>33</v>
      </c>
    </row>
    <row r="190" spans="1:5" ht="15.75" customHeight="1">
      <c r="A190" s="11">
        <v>41412</v>
      </c>
      <c r="B190" s="2" t="s">
        <v>53</v>
      </c>
      <c r="C190" s="2" t="s">
        <v>73</v>
      </c>
      <c r="D190" s="2" t="s">
        <v>67</v>
      </c>
      <c r="E190" s="12">
        <v>7</v>
      </c>
    </row>
    <row r="191" spans="1:5" ht="15.75" customHeight="1">
      <c r="A191" s="11">
        <v>41412</v>
      </c>
      <c r="B191" s="2" t="s">
        <v>53</v>
      </c>
      <c r="C191" s="2" t="s">
        <v>69</v>
      </c>
      <c r="D191" s="2" t="s">
        <v>68</v>
      </c>
      <c r="E191" s="12">
        <v>7</v>
      </c>
    </row>
    <row r="192" spans="1:5" ht="15.75" customHeight="1">
      <c r="A192" s="11">
        <v>41412</v>
      </c>
      <c r="B192" s="2" t="s">
        <v>55</v>
      </c>
      <c r="C192" s="2" t="s">
        <v>62</v>
      </c>
      <c r="D192" s="2" t="s">
        <v>68</v>
      </c>
      <c r="E192" s="12">
        <v>33</v>
      </c>
    </row>
    <row r="193" spans="1:5" ht="15.75" customHeight="1">
      <c r="A193" s="11">
        <v>41413</v>
      </c>
      <c r="B193" s="2" t="s">
        <v>53</v>
      </c>
      <c r="C193" s="2" t="s">
        <v>73</v>
      </c>
      <c r="D193" s="2" t="s">
        <v>68</v>
      </c>
      <c r="E193" s="12">
        <v>7</v>
      </c>
    </row>
    <row r="194" spans="1:5" ht="15.75" customHeight="1">
      <c r="A194" s="11">
        <v>41414</v>
      </c>
      <c r="B194" s="2" t="s">
        <v>53</v>
      </c>
      <c r="C194" s="2" t="s">
        <v>63</v>
      </c>
      <c r="D194" s="2" t="s">
        <v>68</v>
      </c>
      <c r="E194" s="12">
        <v>7</v>
      </c>
    </row>
    <row r="195" spans="1:5" ht="15.75" customHeight="1">
      <c r="A195" s="11">
        <v>41414</v>
      </c>
      <c r="B195" s="2" t="s">
        <v>55</v>
      </c>
      <c r="C195" s="2" t="s">
        <v>73</v>
      </c>
      <c r="D195" s="2" t="s">
        <v>68</v>
      </c>
      <c r="E195" s="12">
        <v>33</v>
      </c>
    </row>
    <row r="196" spans="1:5" ht="15.75" customHeight="1">
      <c r="A196" s="11">
        <v>41414</v>
      </c>
      <c r="B196" s="2" t="s">
        <v>53</v>
      </c>
      <c r="C196" s="2" t="s">
        <v>71</v>
      </c>
      <c r="D196" s="2" t="s">
        <v>68</v>
      </c>
      <c r="E196" s="12">
        <v>7</v>
      </c>
    </row>
    <row r="197" spans="1:5" ht="15.75" customHeight="1">
      <c r="A197" s="11">
        <v>41415</v>
      </c>
      <c r="B197" s="2" t="s">
        <v>53</v>
      </c>
      <c r="C197" s="2" t="s">
        <v>72</v>
      </c>
      <c r="D197" s="2" t="s">
        <v>68</v>
      </c>
      <c r="E197" s="12">
        <v>7</v>
      </c>
    </row>
    <row r="198" spans="1:5" ht="15.75" customHeight="1">
      <c r="A198" s="11">
        <v>41415</v>
      </c>
      <c r="B198" s="2" t="s">
        <v>53</v>
      </c>
      <c r="C198" s="2" t="s">
        <v>71</v>
      </c>
      <c r="D198" s="2" t="s">
        <v>67</v>
      </c>
      <c r="E198" s="12">
        <v>7</v>
      </c>
    </row>
    <row r="199" spans="1:5" ht="15.75" customHeight="1">
      <c r="A199" s="11">
        <v>41415</v>
      </c>
      <c r="B199" s="2" t="s">
        <v>55</v>
      </c>
      <c r="C199" s="2" t="s">
        <v>71</v>
      </c>
      <c r="D199" s="2" t="s">
        <v>67</v>
      </c>
      <c r="E199" s="12">
        <v>33</v>
      </c>
    </row>
    <row r="200" spans="1:5" ht="15.75" customHeight="1">
      <c r="A200" s="11">
        <v>41416</v>
      </c>
      <c r="B200" s="2" t="s">
        <v>56</v>
      </c>
      <c r="C200" s="2" t="s">
        <v>62</v>
      </c>
      <c r="D200" s="2" t="s">
        <v>67</v>
      </c>
      <c r="E200" s="12">
        <v>40</v>
      </c>
    </row>
    <row r="201" spans="1:5" ht="15.75" customHeight="1">
      <c r="A201" s="11">
        <v>41417</v>
      </c>
      <c r="B201" s="2" t="s">
        <v>55</v>
      </c>
      <c r="C201" s="2" t="s">
        <v>62</v>
      </c>
      <c r="D201" s="2" t="s">
        <v>68</v>
      </c>
      <c r="E201" s="12">
        <v>33</v>
      </c>
    </row>
    <row r="202" spans="1:5" ht="15.75" customHeight="1">
      <c r="A202" s="11">
        <v>41417</v>
      </c>
      <c r="B202" s="2" t="s">
        <v>56</v>
      </c>
      <c r="C202" s="2" t="s">
        <v>63</v>
      </c>
      <c r="D202" s="2" t="s">
        <v>67</v>
      </c>
      <c r="E202" s="12">
        <v>40</v>
      </c>
    </row>
    <row r="203" spans="1:5" ht="15.75" customHeight="1">
      <c r="A203" s="11">
        <v>41418</v>
      </c>
      <c r="B203" s="2" t="s">
        <v>56</v>
      </c>
      <c r="C203" s="2" t="s">
        <v>71</v>
      </c>
      <c r="D203" s="2" t="s">
        <v>68</v>
      </c>
      <c r="E203" s="12">
        <v>33</v>
      </c>
    </row>
    <row r="204" spans="1:5" ht="15.75" customHeight="1">
      <c r="A204" s="11">
        <v>41418</v>
      </c>
      <c r="B204" s="2" t="s">
        <v>56</v>
      </c>
      <c r="C204" s="2" t="s">
        <v>71</v>
      </c>
      <c r="D204" s="2" t="s">
        <v>67</v>
      </c>
      <c r="E204" s="12">
        <v>33</v>
      </c>
    </row>
    <row r="205" spans="1:5" ht="15.75" customHeight="1">
      <c r="A205" s="11">
        <v>41418</v>
      </c>
      <c r="B205" s="2" t="s">
        <v>56</v>
      </c>
      <c r="C205" s="2" t="s">
        <v>62</v>
      </c>
      <c r="D205" s="2" t="s">
        <v>67</v>
      </c>
      <c r="E205" s="12">
        <v>33</v>
      </c>
    </row>
    <row r="206" spans="1:5" ht="15.75" customHeight="1">
      <c r="A206" s="11">
        <v>41418</v>
      </c>
      <c r="B206" s="2" t="s">
        <v>54</v>
      </c>
      <c r="C206" s="2" t="s">
        <v>69</v>
      </c>
      <c r="D206" s="2" t="s">
        <v>68</v>
      </c>
      <c r="E206" s="12">
        <v>60</v>
      </c>
    </row>
    <row r="207" spans="1:5" ht="15.75" customHeight="1">
      <c r="A207" s="11">
        <v>41418</v>
      </c>
      <c r="B207" s="2" t="s">
        <v>55</v>
      </c>
      <c r="C207" s="2" t="s">
        <v>61</v>
      </c>
      <c r="D207" s="2" t="s">
        <v>67</v>
      </c>
      <c r="E207" s="12">
        <v>33</v>
      </c>
    </row>
    <row r="208" spans="1:5" ht="15.75" customHeight="1">
      <c r="A208" s="11">
        <v>41418</v>
      </c>
      <c r="B208" s="2" t="s">
        <v>54</v>
      </c>
      <c r="C208" s="2" t="s">
        <v>62</v>
      </c>
      <c r="D208" s="2" t="s">
        <v>68</v>
      </c>
      <c r="E208" s="12">
        <v>60</v>
      </c>
    </row>
    <row r="209" spans="1:5" ht="15.75" customHeight="1">
      <c r="A209" s="11">
        <v>41419</v>
      </c>
      <c r="B209" s="2" t="s">
        <v>53</v>
      </c>
      <c r="C209" s="2" t="s">
        <v>69</v>
      </c>
      <c r="D209" s="2" t="s">
        <v>68</v>
      </c>
      <c r="E209" s="12">
        <v>17</v>
      </c>
    </row>
    <row r="210" spans="1:5" ht="15.75" customHeight="1">
      <c r="A210" s="11">
        <v>41419</v>
      </c>
      <c r="B210" s="2" t="s">
        <v>55</v>
      </c>
      <c r="C210" s="2" t="s">
        <v>71</v>
      </c>
      <c r="D210" s="2" t="s">
        <v>68</v>
      </c>
      <c r="E210" s="12">
        <v>33</v>
      </c>
    </row>
    <row r="211" spans="1:5" ht="15.75" customHeight="1">
      <c r="A211" s="11">
        <v>41419</v>
      </c>
      <c r="B211" s="2" t="s">
        <v>54</v>
      </c>
      <c r="C211" s="2" t="s">
        <v>73</v>
      </c>
      <c r="D211" s="2" t="s">
        <v>67</v>
      </c>
      <c r="E211" s="12">
        <v>60</v>
      </c>
    </row>
    <row r="212" spans="1:5" ht="15.75" customHeight="1">
      <c r="A212" s="11">
        <v>41419</v>
      </c>
      <c r="B212" s="2" t="s">
        <v>54</v>
      </c>
      <c r="C212" s="2" t="s">
        <v>69</v>
      </c>
      <c r="D212" s="2" t="s">
        <v>67</v>
      </c>
      <c r="E212" s="12">
        <v>60</v>
      </c>
    </row>
    <row r="213" spans="1:5" ht="15.75" customHeight="1">
      <c r="A213" s="11">
        <v>41420</v>
      </c>
      <c r="B213" s="2" t="s">
        <v>53</v>
      </c>
      <c r="C213" s="2" t="s">
        <v>71</v>
      </c>
      <c r="D213" s="2" t="s">
        <v>67</v>
      </c>
      <c r="E213" s="12">
        <v>17</v>
      </c>
    </row>
    <row r="214" spans="1:5" ht="15.75" customHeight="1">
      <c r="A214" s="11">
        <v>41420</v>
      </c>
      <c r="B214" s="2" t="s">
        <v>53</v>
      </c>
      <c r="C214" s="2" t="s">
        <v>62</v>
      </c>
      <c r="D214" s="2" t="s">
        <v>67</v>
      </c>
      <c r="E214" s="12">
        <v>17</v>
      </c>
    </row>
    <row r="215" spans="1:5" ht="15.75" customHeight="1">
      <c r="A215" s="11">
        <v>41420</v>
      </c>
      <c r="B215" s="2" t="s">
        <v>55</v>
      </c>
      <c r="C215" s="2" t="s">
        <v>73</v>
      </c>
      <c r="D215" s="2" t="s">
        <v>68</v>
      </c>
      <c r="E215" s="12">
        <v>33</v>
      </c>
    </row>
    <row r="216" spans="1:5" ht="15.75" customHeight="1">
      <c r="A216" s="11">
        <v>41421</v>
      </c>
      <c r="B216" s="2" t="s">
        <v>70</v>
      </c>
      <c r="C216" s="2" t="s">
        <v>71</v>
      </c>
      <c r="D216" s="2" t="s">
        <v>67</v>
      </c>
      <c r="E216" s="12">
        <v>67</v>
      </c>
    </row>
    <row r="217" spans="1:5" ht="15.75" customHeight="1">
      <c r="A217" s="11">
        <v>41421</v>
      </c>
      <c r="B217" s="2" t="s">
        <v>54</v>
      </c>
      <c r="C217" s="2" t="s">
        <v>61</v>
      </c>
      <c r="D217" s="2" t="s">
        <v>68</v>
      </c>
      <c r="E217" s="12">
        <v>60</v>
      </c>
    </row>
    <row r="218" spans="1:5" ht="15.75" customHeight="1">
      <c r="A218" s="11">
        <v>41421</v>
      </c>
      <c r="B218" s="2" t="s">
        <v>54</v>
      </c>
      <c r="C218" s="2" t="s">
        <v>71</v>
      </c>
      <c r="D218" s="2" t="s">
        <v>67</v>
      </c>
      <c r="E218" s="12">
        <v>60</v>
      </c>
    </row>
    <row r="219" spans="1:5" ht="15.75" customHeight="1">
      <c r="A219" s="11">
        <v>41421</v>
      </c>
      <c r="B219" s="2" t="s">
        <v>70</v>
      </c>
      <c r="C219" s="2" t="s">
        <v>71</v>
      </c>
      <c r="D219" s="2" t="s">
        <v>67</v>
      </c>
      <c r="E219" s="12">
        <v>67</v>
      </c>
    </row>
    <row r="220" spans="1:5" ht="15.75" customHeight="1">
      <c r="A220" s="11">
        <v>41422</v>
      </c>
      <c r="B220" s="2" t="s">
        <v>55</v>
      </c>
      <c r="C220" s="2" t="s">
        <v>73</v>
      </c>
      <c r="D220" s="2" t="s">
        <v>67</v>
      </c>
      <c r="E220" s="12">
        <v>33</v>
      </c>
    </row>
    <row r="221" spans="1:5" ht="15.75" customHeight="1">
      <c r="A221" s="11">
        <v>41422</v>
      </c>
      <c r="B221" s="2" t="s">
        <v>56</v>
      </c>
      <c r="C221" s="2" t="s">
        <v>72</v>
      </c>
      <c r="D221" s="2" t="s">
        <v>67</v>
      </c>
      <c r="E221" s="12">
        <v>33</v>
      </c>
    </row>
    <row r="222" spans="1:5" ht="15.75" customHeight="1">
      <c r="A222" s="11">
        <v>41422</v>
      </c>
      <c r="B222" s="2" t="s">
        <v>55</v>
      </c>
      <c r="C222" s="2" t="s">
        <v>71</v>
      </c>
      <c r="D222" s="2" t="s">
        <v>67</v>
      </c>
      <c r="E222" s="12">
        <v>33</v>
      </c>
    </row>
    <row r="223" spans="1:5" ht="15.75" customHeight="1">
      <c r="A223" s="11">
        <v>41422</v>
      </c>
      <c r="B223" s="2" t="s">
        <v>56</v>
      </c>
      <c r="C223" s="2" t="s">
        <v>62</v>
      </c>
      <c r="D223" s="2" t="s">
        <v>67</v>
      </c>
      <c r="E223" s="12">
        <v>33</v>
      </c>
    </row>
    <row r="224" spans="1:5" ht="15.75" customHeight="1">
      <c r="A224" s="11">
        <v>41422</v>
      </c>
      <c r="B224" s="2" t="s">
        <v>56</v>
      </c>
      <c r="C224" s="2" t="s">
        <v>69</v>
      </c>
      <c r="D224" s="2" t="s">
        <v>67</v>
      </c>
      <c r="E224" s="12">
        <v>33</v>
      </c>
    </row>
    <row r="225" spans="1:5" ht="15.75" customHeight="1">
      <c r="A225" s="11">
        <v>41422</v>
      </c>
      <c r="B225" s="2" t="s">
        <v>55</v>
      </c>
      <c r="C225" s="2" t="s">
        <v>61</v>
      </c>
      <c r="D225" s="2" t="s">
        <v>67</v>
      </c>
      <c r="E225" s="12">
        <v>33</v>
      </c>
    </row>
    <row r="226" spans="1:5" ht="15.75" customHeight="1">
      <c r="A226" s="11">
        <v>41422</v>
      </c>
      <c r="B226" s="2" t="s">
        <v>54</v>
      </c>
      <c r="C226" s="2" t="s">
        <v>72</v>
      </c>
      <c r="D226" s="2" t="s">
        <v>67</v>
      </c>
      <c r="E226" s="12">
        <v>40</v>
      </c>
    </row>
    <row r="227" spans="1:5" ht="15.75" customHeight="1">
      <c r="A227" s="11">
        <v>41423</v>
      </c>
      <c r="B227" s="2" t="s">
        <v>55</v>
      </c>
      <c r="C227" s="2" t="s">
        <v>61</v>
      </c>
      <c r="D227" s="2" t="s">
        <v>67</v>
      </c>
      <c r="E227" s="12">
        <v>33</v>
      </c>
    </row>
    <row r="228" spans="1:5" ht="15.75" customHeight="1">
      <c r="A228" s="11">
        <v>41423</v>
      </c>
      <c r="B228" s="2" t="s">
        <v>55</v>
      </c>
      <c r="C228" s="2" t="s">
        <v>69</v>
      </c>
      <c r="D228" s="2" t="s">
        <v>67</v>
      </c>
      <c r="E228" s="12">
        <v>33</v>
      </c>
    </row>
    <row r="229" spans="1:5" ht="15.75" customHeight="1">
      <c r="A229" s="11">
        <v>41424</v>
      </c>
      <c r="B229" s="2" t="s">
        <v>54</v>
      </c>
      <c r="C229" s="2" t="s">
        <v>69</v>
      </c>
      <c r="D229" s="2" t="s">
        <v>67</v>
      </c>
      <c r="E229" s="12">
        <v>40</v>
      </c>
    </row>
    <row r="230" spans="1:5" ht="15.75" customHeight="1">
      <c r="A230" s="11">
        <v>41424</v>
      </c>
      <c r="B230" s="2" t="s">
        <v>55</v>
      </c>
      <c r="C230" s="2" t="s">
        <v>73</v>
      </c>
      <c r="D230" s="2" t="s">
        <v>68</v>
      </c>
      <c r="E230" s="12">
        <v>33</v>
      </c>
    </row>
    <row r="231" spans="1:5" ht="15.75" customHeight="1">
      <c r="A231" s="11">
        <v>41424</v>
      </c>
      <c r="B231" s="2" t="s">
        <v>55</v>
      </c>
      <c r="C231" s="2" t="s">
        <v>71</v>
      </c>
      <c r="D231" s="2" t="s">
        <v>68</v>
      </c>
      <c r="E231" s="12">
        <v>33</v>
      </c>
    </row>
    <row r="232" spans="1:5" ht="15.75" customHeight="1">
      <c r="A232" s="11">
        <v>41424</v>
      </c>
      <c r="B232" s="2" t="s">
        <v>53</v>
      </c>
      <c r="C232" s="2" t="s">
        <v>61</v>
      </c>
      <c r="D232" s="2" t="s">
        <v>68</v>
      </c>
      <c r="E232" s="12">
        <v>17</v>
      </c>
    </row>
    <row r="233" spans="1:5" ht="15.75" customHeight="1">
      <c r="A233" s="11">
        <v>41424</v>
      </c>
      <c r="B233" s="2" t="s">
        <v>55</v>
      </c>
      <c r="C233" s="2" t="s">
        <v>71</v>
      </c>
      <c r="D233" s="2" t="s">
        <v>67</v>
      </c>
      <c r="E233" s="12">
        <v>33</v>
      </c>
    </row>
    <row r="234" spans="1:5" ht="15.75" customHeight="1">
      <c r="A234" s="11">
        <v>41425</v>
      </c>
      <c r="B234" s="2" t="s">
        <v>54</v>
      </c>
      <c r="C234" s="2" t="s">
        <v>61</v>
      </c>
      <c r="D234" s="2" t="s">
        <v>67</v>
      </c>
      <c r="E234" s="12">
        <v>40</v>
      </c>
    </row>
    <row r="235" spans="1:5" ht="15.75" customHeight="1">
      <c r="A235" s="11">
        <v>41425</v>
      </c>
      <c r="B235" s="2" t="s">
        <v>54</v>
      </c>
      <c r="C235" s="2" t="s">
        <v>69</v>
      </c>
      <c r="D235" s="2" t="s">
        <v>68</v>
      </c>
      <c r="E235" s="12">
        <v>40</v>
      </c>
    </row>
    <row r="236" spans="1:5" ht="15.75" customHeight="1">
      <c r="A236" s="11">
        <v>41425</v>
      </c>
      <c r="B236" s="2" t="s">
        <v>55</v>
      </c>
      <c r="C236" s="2" t="s">
        <v>62</v>
      </c>
      <c r="D236" s="2" t="s">
        <v>67</v>
      </c>
      <c r="E236" s="12">
        <v>33</v>
      </c>
    </row>
    <row r="237" spans="1:5" ht="15.75" customHeight="1">
      <c r="A237" s="11">
        <v>41425</v>
      </c>
      <c r="B237" s="2" t="s">
        <v>54</v>
      </c>
      <c r="C237" s="2" t="s">
        <v>62</v>
      </c>
      <c r="D237" s="2" t="s">
        <v>67</v>
      </c>
      <c r="E237" s="12">
        <v>40</v>
      </c>
    </row>
    <row r="238" spans="1:5" ht="15.75" customHeight="1">
      <c r="A238" s="11">
        <v>41425</v>
      </c>
      <c r="B238" s="2" t="s">
        <v>53</v>
      </c>
      <c r="C238" s="2" t="s">
        <v>73</v>
      </c>
      <c r="D238" s="2" t="s">
        <v>67</v>
      </c>
      <c r="E238" s="12">
        <v>17</v>
      </c>
    </row>
    <row r="239" spans="1:5" ht="15.75" customHeight="1">
      <c r="A239" s="11">
        <v>41425</v>
      </c>
      <c r="B239" s="2" t="s">
        <v>53</v>
      </c>
      <c r="C239" s="2" t="s">
        <v>71</v>
      </c>
      <c r="D239" s="2" t="s">
        <v>68</v>
      </c>
      <c r="E239" s="12">
        <v>17</v>
      </c>
    </row>
    <row r="240" spans="1:5" ht="15.75" customHeight="1">
      <c r="A240" s="11">
        <v>41425</v>
      </c>
      <c r="B240" s="2" t="s">
        <v>54</v>
      </c>
      <c r="C240" s="2" t="s">
        <v>72</v>
      </c>
      <c r="D240" s="2" t="s">
        <v>67</v>
      </c>
      <c r="E240" s="12">
        <v>40</v>
      </c>
    </row>
    <row r="241" spans="1:5" ht="15.75" customHeight="1">
      <c r="A241" s="11">
        <v>41425</v>
      </c>
      <c r="B241" s="2" t="s">
        <v>54</v>
      </c>
      <c r="C241" s="2" t="s">
        <v>71</v>
      </c>
      <c r="D241" s="2" t="s">
        <v>68</v>
      </c>
      <c r="E241" s="12">
        <v>40</v>
      </c>
    </row>
    <row r="242" spans="1:5" ht="15.75" customHeight="1"/>
    <row r="243" spans="1:5" ht="15.75" customHeight="1"/>
    <row r="244" spans="1:5" ht="15.75" customHeight="1"/>
    <row r="245" spans="1:5" ht="15.75" customHeight="1"/>
    <row r="246" spans="1:5" ht="15.75" customHeight="1"/>
    <row r="247" spans="1:5" ht="15.75" customHeight="1"/>
    <row r="248" spans="1:5" ht="15.75" customHeight="1"/>
    <row r="249" spans="1:5" ht="15.75" customHeight="1"/>
    <row r="250" spans="1:5" ht="15.75" customHeight="1"/>
    <row r="251" spans="1:5" ht="15.75" customHeight="1"/>
    <row r="252" spans="1:5" ht="15.75" customHeight="1"/>
    <row r="253" spans="1:5" ht="15.75" customHeight="1"/>
    <row r="254" spans="1:5" ht="15.75" customHeight="1"/>
    <row r="255" spans="1:5" ht="15.75" customHeight="1"/>
    <row r="256" spans="1: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4:E14"/>
  </mergeCells>
  <dataValidations count="1">
    <dataValidation type="list" allowBlank="1" showInputMessage="1" showErrorMessage="1" sqref="D15" xr:uid="{8A16972F-CFFB-45B1-97BE-68052868E406}">
      <formula1>"cash"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0"/>
  <sheetViews>
    <sheetView workbookViewId="0">
      <selection activeCell="N10" sqref="N10"/>
    </sheetView>
  </sheetViews>
  <sheetFormatPr defaultColWidth="14.44140625" defaultRowHeight="15" customHeight="1"/>
  <cols>
    <col min="1" max="1" width="8.6640625" customWidth="1"/>
    <col min="2" max="2" width="14.77734375" customWidth="1"/>
    <col min="3" max="4" width="8.6640625" customWidth="1"/>
    <col min="5" max="5" width="9.88671875" customWidth="1"/>
    <col min="6" max="6" width="15.88671875" customWidth="1"/>
    <col min="7" max="9" width="8.6640625" customWidth="1"/>
    <col min="10" max="10" width="12.21875" customWidth="1"/>
    <col min="11" max="21" width="8.6640625" customWidth="1"/>
  </cols>
  <sheetData>
    <row r="1" spans="1:13" ht="28.8">
      <c r="A1" s="1" t="s">
        <v>0</v>
      </c>
      <c r="B1" s="1" t="s">
        <v>2</v>
      </c>
      <c r="E1" s="1" t="s">
        <v>0</v>
      </c>
      <c r="F1" s="1" t="s">
        <v>3</v>
      </c>
      <c r="I1" s="1" t="s">
        <v>0</v>
      </c>
      <c r="J1" s="1" t="s">
        <v>6</v>
      </c>
    </row>
    <row r="2" spans="1:13" ht="14.4">
      <c r="A2" s="2">
        <v>100001</v>
      </c>
      <c r="B2" s="2" t="str">
        <f>VLOOKUP(A2,'Exercise 1'!$A$1:$C$25,3,0)</f>
        <v>John May</v>
      </c>
      <c r="E2" s="2">
        <v>100001</v>
      </c>
      <c r="F2" s="2" t="str">
        <f>VLOOKUP(E2,'Exercise 1'!$A$1:$D$25,4,0)</f>
        <v>TV</v>
      </c>
      <c r="I2" s="2">
        <v>100001</v>
      </c>
      <c r="J2" s="2" t="str">
        <f>VLOOKUP(I2,'Exercise 1'!$A$1:$G$25,7,0)</f>
        <v>Boston</v>
      </c>
    </row>
    <row r="3" spans="1:13" ht="14.4">
      <c r="A3" s="2">
        <v>100002</v>
      </c>
      <c r="B3" s="2" t="str">
        <f>VLOOKUP(A3,'Exercise 1'!$A$1:$C$25,3,0)</f>
        <v>Peter White</v>
      </c>
      <c r="E3" s="2">
        <v>100002</v>
      </c>
      <c r="F3" s="2" t="str">
        <f>VLOOKUP(E3,'Exercise 1'!$A$1:$D$25,4,0)</f>
        <v>washing machine</v>
      </c>
      <c r="I3" s="2">
        <v>100002</v>
      </c>
      <c r="J3" s="2" t="str">
        <f>VLOOKUP(I3,'Exercise 1'!$A$1:$G$25,7,0)</f>
        <v>NY</v>
      </c>
    </row>
    <row r="4" spans="1:13" ht="14.4">
      <c r="A4" s="2">
        <v>100003</v>
      </c>
      <c r="B4" s="2" t="str">
        <f>VLOOKUP(A4,'Exercise 1'!$A$1:$C$25,3,0)</f>
        <v>Carl Nowak</v>
      </c>
      <c r="E4" s="2">
        <v>100003</v>
      </c>
      <c r="F4" s="2" t="str">
        <f>VLOOKUP(E4,'Exercise 1'!$A$1:$D$25,4,0)</f>
        <v>washing machine</v>
      </c>
      <c r="I4" s="2">
        <v>100003</v>
      </c>
      <c r="J4" s="2" t="str">
        <f>VLOOKUP(I4,'Exercise 1'!$A$1:$G$25,7,0)</f>
        <v>Philadelphia</v>
      </c>
    </row>
    <row r="5" spans="1:13" ht="17.399999999999999">
      <c r="A5" s="2">
        <v>100004</v>
      </c>
      <c r="B5" s="2" t="str">
        <f>VLOOKUP(A5,'Exercise 1'!$A$1:$C$25,3,0)</f>
        <v>Peter White</v>
      </c>
      <c r="E5" s="2">
        <v>100004</v>
      </c>
      <c r="F5" s="2" t="str">
        <f>VLOOKUP(E5,'Exercise 1'!$A$1:$D$25,4,0)</f>
        <v>TV</v>
      </c>
      <c r="I5" s="2">
        <v>100004</v>
      </c>
      <c r="J5" s="2" t="str">
        <f>VLOOKUP(I5,'Exercise 1'!$A$1:$G$25,7,0)</f>
        <v>NY</v>
      </c>
      <c r="M5" s="18" t="s">
        <v>79</v>
      </c>
    </row>
    <row r="6" spans="1:13" ht="14.4">
      <c r="A6" s="2">
        <v>100005</v>
      </c>
      <c r="B6" s="2" t="str">
        <f>VLOOKUP(A6,'Exercise 1'!$A$1:$C$25,3,0)</f>
        <v>George Ramsay</v>
      </c>
      <c r="E6" s="2">
        <v>100005</v>
      </c>
      <c r="F6" s="2" t="str">
        <f>VLOOKUP(E6,'Exercise 1'!$A$1:$D$25,4,0)</f>
        <v>refrigerator</v>
      </c>
      <c r="I6" s="2">
        <v>100005</v>
      </c>
      <c r="J6" s="2" t="str">
        <f>VLOOKUP(I6,'Exercise 1'!$A$1:$G$25,7,0)</f>
        <v>Boston</v>
      </c>
    </row>
    <row r="7" spans="1:13" ht="14.4">
      <c r="A7" s="2">
        <v>100006</v>
      </c>
      <c r="B7" s="2" t="str">
        <f>VLOOKUP(A7,'Exercise 1'!$A$1:$C$25,3,0)</f>
        <v>Carl Nowak</v>
      </c>
      <c r="E7" s="2">
        <v>100006</v>
      </c>
      <c r="F7" s="2" t="str">
        <f>VLOOKUP(E7,'Exercise 1'!$A$1:$D$25,4,0)</f>
        <v>washing machine</v>
      </c>
      <c r="I7" s="2">
        <v>100006</v>
      </c>
      <c r="J7" s="2" t="str">
        <f>VLOOKUP(I7,'Exercise 1'!$A$1:$G$25,7,0)</f>
        <v>Baltimore</v>
      </c>
    </row>
    <row r="8" spans="1:13" ht="14.4">
      <c r="A8" s="2">
        <v>100007</v>
      </c>
      <c r="B8" s="2" t="str">
        <f>VLOOKUP(A8,'Exercise 1'!$A$1:$C$25,3,0)</f>
        <v>John May</v>
      </c>
      <c r="E8" s="2">
        <v>100007</v>
      </c>
      <c r="F8" s="2" t="str">
        <f>VLOOKUP(E8,'Exercise 1'!$A$1:$D$25,4,0)</f>
        <v>refrigerator</v>
      </c>
      <c r="I8" s="2">
        <v>100007</v>
      </c>
      <c r="J8" s="2" t="str">
        <f>VLOOKUP(I8,'Exercise 1'!$A$1:$G$25,7,0)</f>
        <v>Philadelphia</v>
      </c>
    </row>
    <row r="9" spans="1:13" ht="14.4">
      <c r="A9" s="2">
        <v>100008</v>
      </c>
      <c r="B9" s="2" t="str">
        <f>VLOOKUP(A9,'Exercise 1'!$A$1:$C$25,3,0)</f>
        <v>Carl Nowak</v>
      </c>
      <c r="E9" s="2">
        <v>100008</v>
      </c>
      <c r="F9" s="2" t="str">
        <f>VLOOKUP(E9,'Exercise 1'!$A$1:$D$25,4,0)</f>
        <v>refrigerator</v>
      </c>
      <c r="I9" s="2">
        <v>100008</v>
      </c>
      <c r="J9" s="2" t="str">
        <f>VLOOKUP(I9,'Exercise 1'!$A$1:$G$25,7,0)</f>
        <v>Baltimore</v>
      </c>
    </row>
    <row r="10" spans="1:13" ht="14.4">
      <c r="A10" s="2">
        <v>100009</v>
      </c>
      <c r="B10" s="2" t="str">
        <f>VLOOKUP(A10,'Exercise 1'!$A$1:$C$25,3,0)</f>
        <v>Peter White</v>
      </c>
      <c r="E10" s="2">
        <v>100009</v>
      </c>
      <c r="F10" s="2" t="str">
        <f>VLOOKUP(E10,'Exercise 1'!$A$1:$D$25,4,0)</f>
        <v>TV</v>
      </c>
      <c r="I10" s="2">
        <v>100009</v>
      </c>
      <c r="J10" s="2" t="str">
        <f>VLOOKUP(I10,'Exercise 1'!$A$1:$G$25,7,0)</f>
        <v>Pittsburgh</v>
      </c>
    </row>
    <row r="11" spans="1:13" ht="14.4">
      <c r="A11" s="2">
        <v>100010</v>
      </c>
      <c r="B11" s="2" t="str">
        <f>VLOOKUP(A11,'Exercise 1'!$A$1:$C$25,3,0)</f>
        <v>George Ramsay</v>
      </c>
      <c r="E11" s="2">
        <v>100010</v>
      </c>
      <c r="F11" s="2" t="str">
        <f>VLOOKUP(E11,'Exercise 1'!$A$1:$D$25,4,0)</f>
        <v>refrigerator</v>
      </c>
      <c r="I11" s="2">
        <v>100010</v>
      </c>
      <c r="J11" s="2" t="str">
        <f>VLOOKUP(I11,'Exercise 1'!$A$1:$G$25,7,0)</f>
        <v>NY</v>
      </c>
    </row>
    <row r="12" spans="1:13" ht="14.4">
      <c r="A12" s="2">
        <v>100011</v>
      </c>
      <c r="B12" s="2" t="str">
        <f>VLOOKUP(A12,'Exercise 1'!$A$1:$C$25,3,0)</f>
        <v>Mertl Pavel</v>
      </c>
      <c r="E12" s="2">
        <v>100011</v>
      </c>
      <c r="F12" s="2" t="str">
        <f>VLOOKUP(E12,'Exercise 1'!$A$1:$D$25,4,0)</f>
        <v>microwave</v>
      </c>
      <c r="I12" s="2">
        <v>100011</v>
      </c>
      <c r="J12" s="2" t="str">
        <f>VLOOKUP(I12,'Exercise 1'!$A$1:$G$25,7,0)</f>
        <v>Philadelphia</v>
      </c>
    </row>
    <row r="13" spans="1:13" ht="14.4">
      <c r="A13" s="2">
        <v>100012</v>
      </c>
      <c r="B13" s="2" t="str">
        <f>VLOOKUP(A13,'Exercise 1'!$A$1:$C$25,3,0)</f>
        <v>John May</v>
      </c>
      <c r="E13" s="2">
        <v>100012</v>
      </c>
      <c r="F13" s="2" t="str">
        <f>VLOOKUP(E13,'Exercise 1'!$A$1:$D$25,4,0)</f>
        <v>washing machine</v>
      </c>
      <c r="I13" s="2">
        <v>100012</v>
      </c>
      <c r="J13" s="2" t="str">
        <f>VLOOKUP(I13,'Exercise 1'!$A$1:$G$25,7,0)</f>
        <v>NY</v>
      </c>
    </row>
    <row r="14" spans="1:13" ht="14.4">
      <c r="A14" s="2">
        <v>100013</v>
      </c>
      <c r="B14" s="2" t="str">
        <f>VLOOKUP(A14,'Exercise 1'!$A$1:$C$25,3,0)</f>
        <v>John May</v>
      </c>
      <c r="E14" s="2">
        <v>100013</v>
      </c>
      <c r="F14" s="2" t="str">
        <f>VLOOKUP(E14,'Exercise 1'!$A$1:$D$25,4,0)</f>
        <v>washing machine</v>
      </c>
      <c r="I14" s="2">
        <v>100013</v>
      </c>
      <c r="J14" s="2" t="str">
        <f>VLOOKUP(I14,'Exercise 1'!$A$1:$G$25,7,0)</f>
        <v>Baltimore</v>
      </c>
    </row>
    <row r="15" spans="1:13" ht="14.4">
      <c r="A15" s="2">
        <v>100014</v>
      </c>
      <c r="B15" s="2" t="str">
        <f>VLOOKUP(A15,'Exercise 1'!$A$1:$C$25,3,0)</f>
        <v>Carl Nowak</v>
      </c>
      <c r="E15" s="2">
        <v>100014</v>
      </c>
      <c r="F15" s="2" t="str">
        <f>VLOOKUP(E15,'Exercise 1'!$A$1:$D$25,4,0)</f>
        <v>TV</v>
      </c>
      <c r="I15" s="2">
        <v>100014</v>
      </c>
      <c r="J15" s="2" t="str">
        <f>VLOOKUP(I15,'Exercise 1'!$A$1:$G$25,7,0)</f>
        <v>Philadelphia</v>
      </c>
    </row>
    <row r="16" spans="1:13" ht="14.4">
      <c r="A16" s="2">
        <v>100015</v>
      </c>
      <c r="B16" s="2" t="str">
        <f>VLOOKUP(A16,'Exercise 1'!$A$1:$C$25,3,0)</f>
        <v>George Ramsay</v>
      </c>
      <c r="E16" s="2">
        <v>100015</v>
      </c>
      <c r="F16" s="2" t="str">
        <f>VLOOKUP(E16,'Exercise 1'!$A$1:$D$25,4,0)</f>
        <v>microwave</v>
      </c>
      <c r="I16" s="2">
        <v>100015</v>
      </c>
      <c r="J16" s="2" t="str">
        <f>VLOOKUP(I16,'Exercise 1'!$A$1:$G$25,7,0)</f>
        <v>Boston</v>
      </c>
    </row>
    <row r="17" spans="1:10" ht="14.4">
      <c r="A17" s="2">
        <v>100016</v>
      </c>
      <c r="B17" s="2" t="str">
        <f>VLOOKUP(A17,'Exercise 1'!$A$1:$C$25,3,0)</f>
        <v>Peter White</v>
      </c>
      <c r="E17" s="2">
        <v>100016</v>
      </c>
      <c r="F17" s="2" t="str">
        <f>VLOOKUP(E17,'Exercise 1'!$A$1:$D$25,4,0)</f>
        <v>TV</v>
      </c>
      <c r="I17" s="2">
        <v>100016</v>
      </c>
      <c r="J17" s="2" t="str">
        <f>VLOOKUP(I17,'Exercise 1'!$A$1:$G$25,7,0)</f>
        <v>Pittsburgh</v>
      </c>
    </row>
    <row r="18" spans="1:10" ht="14.4">
      <c r="A18" s="2">
        <v>100017</v>
      </c>
      <c r="B18" s="2" t="str">
        <f>VLOOKUP(A18,'Exercise 1'!$A$1:$C$25,3,0)</f>
        <v>John May</v>
      </c>
      <c r="E18" s="2">
        <v>100017</v>
      </c>
      <c r="F18" s="2" t="str">
        <f>VLOOKUP(E18,'Exercise 1'!$A$1:$D$25,4,0)</f>
        <v>microwave</v>
      </c>
      <c r="I18" s="2">
        <v>100017</v>
      </c>
      <c r="J18" s="2" t="str">
        <f>VLOOKUP(I18,'Exercise 1'!$A$1:$G$25,7,0)</f>
        <v>NY</v>
      </c>
    </row>
    <row r="19" spans="1:10" ht="14.4">
      <c r="A19" s="2">
        <v>100018</v>
      </c>
      <c r="B19" s="2" t="str">
        <f>VLOOKUP(A19,'Exercise 1'!$A$1:$C$25,3,0)</f>
        <v>John May</v>
      </c>
      <c r="E19" s="2">
        <v>100018</v>
      </c>
      <c r="F19" s="2" t="str">
        <f>VLOOKUP(E19,'Exercise 1'!$A$1:$D$25,4,0)</f>
        <v>TV</v>
      </c>
      <c r="I19" s="2">
        <v>100018</v>
      </c>
      <c r="J19" s="2" t="str">
        <f>VLOOKUP(I19,'Exercise 1'!$A$1:$G$25,7,0)</f>
        <v>Philadelphia</v>
      </c>
    </row>
    <row r="20" spans="1:10" ht="14.4">
      <c r="A20" s="2">
        <v>100019</v>
      </c>
      <c r="B20" s="2" t="str">
        <f>VLOOKUP(A20,'Exercise 1'!$A$1:$C$25,3,0)</f>
        <v>George Ramsay</v>
      </c>
      <c r="E20" s="2">
        <v>100019</v>
      </c>
      <c r="F20" s="2" t="str">
        <f>VLOOKUP(E20,'Exercise 1'!$A$1:$D$25,4,0)</f>
        <v>washing machine</v>
      </c>
      <c r="I20" s="2">
        <v>100019</v>
      </c>
      <c r="J20" s="2" t="str">
        <f>VLOOKUP(I20,'Exercise 1'!$A$1:$G$25,7,0)</f>
        <v>Baltimore</v>
      </c>
    </row>
    <row r="21" spans="1:10" ht="15.75" customHeight="1">
      <c r="A21" s="2">
        <v>100020</v>
      </c>
      <c r="B21" s="2" t="str">
        <f>VLOOKUP(A21,'Exercise 1'!$A$1:$C$25,3,0)</f>
        <v>Peter White</v>
      </c>
      <c r="E21" s="2">
        <v>100020</v>
      </c>
      <c r="F21" s="2" t="str">
        <f>VLOOKUP(E21,'Exercise 1'!$A$1:$D$25,4,0)</f>
        <v>refrigerator</v>
      </c>
      <c r="I21" s="2">
        <v>100020</v>
      </c>
      <c r="J21" s="2" t="str">
        <f>VLOOKUP(I21,'Exercise 1'!$A$1:$G$25,7,0)</f>
        <v>Philadelphia</v>
      </c>
    </row>
    <row r="22" spans="1:10" ht="15.75" customHeight="1">
      <c r="A22" s="2">
        <v>100021</v>
      </c>
      <c r="B22" s="2" t="str">
        <f>VLOOKUP(A22,'Exercise 1'!$A$1:$C$25,3,0)</f>
        <v>Carl Nowak</v>
      </c>
      <c r="E22" s="2">
        <v>100021</v>
      </c>
      <c r="F22" s="2" t="str">
        <f>VLOOKUP(E22,'Exercise 1'!$A$1:$D$25,4,0)</f>
        <v>microwave</v>
      </c>
      <c r="I22" s="2">
        <v>100021</v>
      </c>
      <c r="J22" s="2" t="str">
        <f>VLOOKUP(I22,'Exercise 1'!$A$1:$G$25,7,0)</f>
        <v>Pittsburgh</v>
      </c>
    </row>
    <row r="23" spans="1:10" ht="15.75" customHeight="1">
      <c r="A23" s="2">
        <v>100022</v>
      </c>
      <c r="B23" s="2" t="str">
        <f>VLOOKUP(A23,'Exercise 1'!$A$1:$C$25,3,0)</f>
        <v>Peter White</v>
      </c>
      <c r="E23" s="2">
        <v>100022</v>
      </c>
      <c r="F23" s="2" t="str">
        <f>VLOOKUP(E23,'Exercise 1'!$A$1:$D$25,4,0)</f>
        <v>washing machine</v>
      </c>
      <c r="I23" s="2">
        <v>100022</v>
      </c>
      <c r="J23" s="2" t="str">
        <f>VLOOKUP(I23,'Exercise 1'!$A$1:$G$25,7,0)</f>
        <v>NY</v>
      </c>
    </row>
    <row r="24" spans="1:10" ht="15.75" customHeight="1">
      <c r="A24" s="2">
        <v>100023</v>
      </c>
      <c r="B24" s="2" t="str">
        <f>VLOOKUP(A24,'Exercise 1'!$A$1:$C$25,3,0)</f>
        <v>John May</v>
      </c>
      <c r="E24" s="2">
        <v>100023</v>
      </c>
      <c r="F24" s="2" t="str">
        <f>VLOOKUP(E24,'Exercise 1'!$A$1:$D$25,4,0)</f>
        <v>microwave</v>
      </c>
      <c r="I24" s="2">
        <v>100023</v>
      </c>
      <c r="J24" s="2" t="str">
        <f>VLOOKUP(I24,'Exercise 1'!$A$1:$G$25,7,0)</f>
        <v>Boston</v>
      </c>
    </row>
    <row r="25" spans="1:10" ht="15.75" customHeight="1">
      <c r="A25" s="2">
        <v>100024</v>
      </c>
      <c r="B25" s="2" t="str">
        <f>VLOOKUP(A25,'Exercise 1'!$A$1:$C$25,3,0)</f>
        <v>George Ramsay</v>
      </c>
      <c r="E25" s="2">
        <v>100024</v>
      </c>
      <c r="F25" s="2" t="str">
        <f>VLOOKUP(E25,'Exercise 1'!$A$1:$D$25,4,0)</f>
        <v>washing machine</v>
      </c>
      <c r="I25" s="2">
        <v>100024</v>
      </c>
      <c r="J25" s="2" t="str">
        <f>VLOOKUP(I25,'Exercise 1'!$A$1:$G$25,7,0)</f>
        <v>Baltimore</v>
      </c>
    </row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2:AB1000"/>
  <sheetViews>
    <sheetView workbookViewId="0">
      <selection activeCell="I2" sqref="I2"/>
    </sheetView>
  </sheetViews>
  <sheetFormatPr defaultColWidth="14.44140625" defaultRowHeight="15" customHeight="1"/>
  <cols>
    <col min="1" max="2" width="8.6640625" customWidth="1"/>
    <col min="3" max="3" width="3.44140625" customWidth="1"/>
    <col min="4" max="4" width="13.6640625" customWidth="1"/>
    <col min="5" max="5" width="9.33203125" customWidth="1"/>
    <col min="6" max="7" width="16.44140625" customWidth="1"/>
    <col min="8" max="8" width="11.6640625" customWidth="1"/>
    <col min="9" max="9" width="14.6640625" customWidth="1"/>
    <col min="10" max="10" width="16.44140625" customWidth="1"/>
    <col min="11" max="11" width="12.109375" customWidth="1"/>
    <col min="12" max="12" width="11.33203125" customWidth="1"/>
    <col min="13" max="13" width="11.6640625" customWidth="1"/>
    <col min="14" max="14" width="14.6640625" customWidth="1"/>
    <col min="15" max="15" width="12.109375" customWidth="1"/>
    <col min="16" max="17" width="16.44140625" customWidth="1"/>
    <col min="18" max="18" width="12.109375" customWidth="1"/>
    <col min="19" max="19" width="14.6640625" customWidth="1"/>
    <col min="20" max="20" width="11.6640625" customWidth="1"/>
    <col min="21" max="21" width="10.6640625" customWidth="1"/>
    <col min="22" max="22" width="12.109375" customWidth="1"/>
    <col min="23" max="23" width="16.44140625" customWidth="1"/>
    <col min="24" max="24" width="12.109375" customWidth="1"/>
    <col min="25" max="25" width="11" customWidth="1"/>
    <col min="26" max="26" width="16.44140625" customWidth="1"/>
    <col min="27" max="27" width="10.6640625" customWidth="1"/>
    <col min="28" max="28" width="16.44140625" customWidth="1"/>
  </cols>
  <sheetData>
    <row r="2" spans="4:28" ht="15" customHeight="1">
      <c r="G2" s="18" t="s">
        <v>80</v>
      </c>
    </row>
    <row r="5" spans="4:28" ht="14.4">
      <c r="D5" s="1" t="s">
        <v>0</v>
      </c>
      <c r="E5" s="2">
        <v>100001</v>
      </c>
      <c r="F5" s="2">
        <v>100002</v>
      </c>
      <c r="G5" s="2">
        <v>100003</v>
      </c>
      <c r="H5" s="2">
        <v>100004</v>
      </c>
      <c r="I5" s="2">
        <v>100005</v>
      </c>
      <c r="J5" s="2">
        <v>100006</v>
      </c>
      <c r="K5" s="2">
        <v>100007</v>
      </c>
      <c r="L5" s="2">
        <v>100008</v>
      </c>
      <c r="M5" s="2">
        <v>100009</v>
      </c>
      <c r="N5" s="2">
        <v>100010</v>
      </c>
      <c r="O5" s="2">
        <v>100011</v>
      </c>
      <c r="P5" s="2">
        <v>100012</v>
      </c>
      <c r="Q5" s="2">
        <v>100013</v>
      </c>
      <c r="R5" s="2">
        <v>100014</v>
      </c>
      <c r="S5" s="2">
        <v>100015</v>
      </c>
      <c r="T5" s="2">
        <v>100016</v>
      </c>
      <c r="U5" s="2">
        <v>100017</v>
      </c>
      <c r="V5" s="2">
        <v>100018</v>
      </c>
      <c r="W5" s="2">
        <v>100019</v>
      </c>
      <c r="X5" s="2">
        <v>100020</v>
      </c>
      <c r="Y5" s="2">
        <v>100021</v>
      </c>
      <c r="Z5" s="2">
        <v>100022</v>
      </c>
      <c r="AA5" s="2">
        <v>100023</v>
      </c>
      <c r="AB5" s="2">
        <v>100024</v>
      </c>
    </row>
    <row r="6" spans="4:28" ht="14.4">
      <c r="D6" s="1" t="s">
        <v>1</v>
      </c>
      <c r="E6" s="3">
        <v>41306</v>
      </c>
      <c r="F6" s="3">
        <v>41306</v>
      </c>
      <c r="G6" s="3">
        <v>41307</v>
      </c>
      <c r="H6" s="3">
        <v>41308</v>
      </c>
      <c r="I6" s="3">
        <v>41308</v>
      </c>
      <c r="J6" s="3">
        <v>41308</v>
      </c>
      <c r="K6" s="3">
        <v>41308</v>
      </c>
      <c r="L6" s="3">
        <v>41309</v>
      </c>
      <c r="M6" s="3">
        <v>41309</v>
      </c>
      <c r="N6" s="3">
        <v>41309</v>
      </c>
      <c r="O6" s="3">
        <v>41309</v>
      </c>
      <c r="P6" s="3">
        <v>41309</v>
      </c>
      <c r="Q6" s="3">
        <v>41310</v>
      </c>
      <c r="R6" s="3">
        <v>41310</v>
      </c>
      <c r="S6" s="3">
        <v>41310</v>
      </c>
      <c r="T6" s="3">
        <v>41310</v>
      </c>
      <c r="U6" s="3">
        <v>41311</v>
      </c>
      <c r="V6" s="3">
        <v>41312</v>
      </c>
      <c r="W6" s="3">
        <v>41313</v>
      </c>
      <c r="X6" s="3">
        <v>41313</v>
      </c>
      <c r="Y6" s="3">
        <v>41313</v>
      </c>
      <c r="Z6" s="3">
        <v>41313</v>
      </c>
      <c r="AA6" s="3">
        <v>41313</v>
      </c>
      <c r="AB6" s="3">
        <v>41314</v>
      </c>
    </row>
    <row r="7" spans="4:28" ht="14.4">
      <c r="D7" s="1" t="s">
        <v>2</v>
      </c>
      <c r="E7" s="2" t="s">
        <v>7</v>
      </c>
      <c r="F7" s="2" t="s">
        <v>11</v>
      </c>
      <c r="G7" s="2" t="s">
        <v>15</v>
      </c>
      <c r="H7" s="2" t="s">
        <v>11</v>
      </c>
      <c r="I7" s="2" t="s">
        <v>17</v>
      </c>
      <c r="J7" s="2" t="s">
        <v>15</v>
      </c>
      <c r="K7" s="2" t="s">
        <v>7</v>
      </c>
      <c r="L7" s="2" t="s">
        <v>15</v>
      </c>
      <c r="M7" s="2" t="s">
        <v>11</v>
      </c>
      <c r="N7" s="2" t="s">
        <v>17</v>
      </c>
      <c r="O7" s="2" t="s">
        <v>23</v>
      </c>
      <c r="P7" s="2" t="s">
        <v>7</v>
      </c>
      <c r="Q7" s="2" t="s">
        <v>7</v>
      </c>
      <c r="R7" s="2" t="s">
        <v>15</v>
      </c>
      <c r="S7" s="2" t="s">
        <v>17</v>
      </c>
      <c r="T7" s="2" t="s">
        <v>11</v>
      </c>
      <c r="U7" s="2" t="s">
        <v>7</v>
      </c>
      <c r="V7" s="2" t="s">
        <v>7</v>
      </c>
      <c r="W7" s="2" t="s">
        <v>17</v>
      </c>
      <c r="X7" s="2" t="s">
        <v>11</v>
      </c>
      <c r="Y7" s="2" t="s">
        <v>15</v>
      </c>
      <c r="Z7" s="2" t="s">
        <v>11</v>
      </c>
      <c r="AA7" s="2" t="s">
        <v>7</v>
      </c>
      <c r="AB7" s="2" t="s">
        <v>17</v>
      </c>
    </row>
    <row r="8" spans="4:28" ht="14.4">
      <c r="D8" s="1" t="s">
        <v>3</v>
      </c>
      <c r="E8" s="2" t="s">
        <v>8</v>
      </c>
      <c r="F8" s="2" t="s">
        <v>12</v>
      </c>
      <c r="G8" s="2" t="s">
        <v>12</v>
      </c>
      <c r="H8" s="2" t="s">
        <v>8</v>
      </c>
      <c r="I8" s="2" t="s">
        <v>18</v>
      </c>
      <c r="J8" s="2" t="s">
        <v>12</v>
      </c>
      <c r="K8" s="2" t="s">
        <v>18</v>
      </c>
      <c r="L8" s="2" t="s">
        <v>18</v>
      </c>
      <c r="M8" s="2" t="s">
        <v>8</v>
      </c>
      <c r="N8" s="2" t="s">
        <v>18</v>
      </c>
      <c r="O8" s="2" t="s">
        <v>24</v>
      </c>
      <c r="P8" s="2" t="s">
        <v>12</v>
      </c>
      <c r="Q8" s="2" t="s">
        <v>12</v>
      </c>
      <c r="R8" s="2" t="s">
        <v>8</v>
      </c>
      <c r="S8" s="2" t="s">
        <v>24</v>
      </c>
      <c r="T8" s="2" t="s">
        <v>8</v>
      </c>
      <c r="U8" s="2" t="s">
        <v>24</v>
      </c>
      <c r="V8" s="2" t="s">
        <v>8</v>
      </c>
      <c r="W8" s="2" t="s">
        <v>12</v>
      </c>
      <c r="X8" s="2" t="s">
        <v>18</v>
      </c>
      <c r="Y8" s="2" t="s">
        <v>24</v>
      </c>
      <c r="Z8" s="2" t="s">
        <v>12</v>
      </c>
      <c r="AA8" s="2" t="s">
        <v>24</v>
      </c>
      <c r="AB8" s="2" t="s">
        <v>12</v>
      </c>
    </row>
    <row r="9" spans="4:28" ht="28.8">
      <c r="D9" s="1" t="s">
        <v>4</v>
      </c>
      <c r="E9" s="13">
        <v>25</v>
      </c>
      <c r="F9" s="13">
        <v>30</v>
      </c>
      <c r="G9" s="13">
        <v>15</v>
      </c>
      <c r="H9" s="13">
        <v>32</v>
      </c>
      <c r="I9" s="13">
        <v>25</v>
      </c>
      <c r="J9" s="13">
        <v>18</v>
      </c>
      <c r="K9" s="13">
        <v>15</v>
      </c>
      <c r="L9" s="13">
        <v>25</v>
      </c>
      <c r="M9" s="13">
        <v>30</v>
      </c>
      <c r="N9" s="13">
        <v>15</v>
      </c>
      <c r="O9" s="13">
        <v>25</v>
      </c>
      <c r="P9" s="13">
        <v>14</v>
      </c>
      <c r="Q9" s="13">
        <v>25</v>
      </c>
      <c r="R9" s="13">
        <v>30</v>
      </c>
      <c r="S9" s="13">
        <v>15</v>
      </c>
      <c r="T9" s="13">
        <v>15</v>
      </c>
      <c r="U9" s="13">
        <v>25</v>
      </c>
      <c r="V9" s="13">
        <v>30</v>
      </c>
      <c r="W9" s="13">
        <v>13</v>
      </c>
      <c r="X9" s="13">
        <v>25</v>
      </c>
      <c r="Y9" s="13">
        <v>30</v>
      </c>
      <c r="Z9" s="13">
        <v>15</v>
      </c>
      <c r="AA9" s="13">
        <v>25</v>
      </c>
      <c r="AB9" s="13">
        <v>34</v>
      </c>
    </row>
    <row r="10" spans="4:28" ht="14.4">
      <c r="D10" s="1" t="s">
        <v>5</v>
      </c>
      <c r="E10" s="2" t="s">
        <v>9</v>
      </c>
      <c r="F10" s="2" t="s">
        <v>13</v>
      </c>
      <c r="G10" s="2" t="s">
        <v>13</v>
      </c>
      <c r="H10" s="2" t="s">
        <v>9</v>
      </c>
      <c r="I10" s="2" t="s">
        <v>13</v>
      </c>
      <c r="J10" s="2" t="s">
        <v>19</v>
      </c>
      <c r="K10" s="2" t="s">
        <v>21</v>
      </c>
      <c r="L10" s="2" t="s">
        <v>13</v>
      </c>
      <c r="M10" s="2" t="s">
        <v>19</v>
      </c>
      <c r="N10" s="2" t="s">
        <v>21</v>
      </c>
      <c r="O10" s="2" t="s">
        <v>13</v>
      </c>
      <c r="P10" s="2" t="s">
        <v>9</v>
      </c>
      <c r="Q10" s="5" t="s">
        <v>25</v>
      </c>
      <c r="R10" s="2" t="s">
        <v>9</v>
      </c>
      <c r="S10" s="2" t="s">
        <v>13</v>
      </c>
      <c r="T10" s="2" t="s">
        <v>19</v>
      </c>
      <c r="U10" s="2" t="s">
        <v>19</v>
      </c>
      <c r="V10" s="2" t="s">
        <v>9</v>
      </c>
      <c r="W10" s="2" t="s">
        <v>13</v>
      </c>
      <c r="X10" s="2" t="s">
        <v>21</v>
      </c>
      <c r="Y10" s="2" t="s">
        <v>19</v>
      </c>
      <c r="Z10" s="2" t="s">
        <v>25</v>
      </c>
      <c r="AA10" s="2" t="s">
        <v>9</v>
      </c>
      <c r="AB10" s="2" t="s">
        <v>13</v>
      </c>
    </row>
    <row r="11" spans="4:28" ht="14.4">
      <c r="D11" s="1" t="s">
        <v>6</v>
      </c>
      <c r="E11" s="2" t="s">
        <v>10</v>
      </c>
      <c r="F11" s="2" t="s">
        <v>14</v>
      </c>
      <c r="G11" s="2" t="s">
        <v>16</v>
      </c>
      <c r="H11" s="2" t="s">
        <v>14</v>
      </c>
      <c r="I11" s="2" t="s">
        <v>10</v>
      </c>
      <c r="J11" s="2" t="s">
        <v>20</v>
      </c>
      <c r="K11" s="2" t="s">
        <v>16</v>
      </c>
      <c r="L11" s="2" t="s">
        <v>20</v>
      </c>
      <c r="M11" s="2" t="s">
        <v>22</v>
      </c>
      <c r="N11" s="2" t="s">
        <v>14</v>
      </c>
      <c r="O11" s="2" t="s">
        <v>16</v>
      </c>
      <c r="P11" s="2" t="s">
        <v>14</v>
      </c>
      <c r="Q11" s="2" t="s">
        <v>20</v>
      </c>
      <c r="R11" s="2" t="s">
        <v>16</v>
      </c>
      <c r="S11" s="2" t="s">
        <v>10</v>
      </c>
      <c r="T11" s="2" t="s">
        <v>22</v>
      </c>
      <c r="U11" s="2" t="s">
        <v>14</v>
      </c>
      <c r="V11" s="2" t="s">
        <v>16</v>
      </c>
      <c r="W11" s="2" t="s">
        <v>20</v>
      </c>
      <c r="X11" s="2" t="s">
        <v>16</v>
      </c>
      <c r="Y11" s="2" t="s">
        <v>22</v>
      </c>
      <c r="Z11" s="2" t="s">
        <v>14</v>
      </c>
      <c r="AA11" s="2" t="s">
        <v>10</v>
      </c>
      <c r="AB11" s="2" t="s">
        <v>20</v>
      </c>
    </row>
    <row r="17" spans="4:28" ht="14.4">
      <c r="D17" s="1" t="s">
        <v>0</v>
      </c>
      <c r="E17" s="2">
        <v>100001</v>
      </c>
      <c r="F17" s="2">
        <v>100002</v>
      </c>
      <c r="G17" s="2">
        <v>100003</v>
      </c>
      <c r="H17" s="2">
        <v>100004</v>
      </c>
      <c r="I17" s="2">
        <v>100005</v>
      </c>
      <c r="J17" s="2">
        <v>100006</v>
      </c>
      <c r="K17" s="2">
        <v>100007</v>
      </c>
      <c r="L17" s="2">
        <v>100008</v>
      </c>
      <c r="M17" s="2">
        <v>100009</v>
      </c>
      <c r="N17" s="2">
        <v>100010</v>
      </c>
      <c r="O17" s="2">
        <v>100011</v>
      </c>
      <c r="P17" s="2">
        <v>100012</v>
      </c>
      <c r="Q17" s="2">
        <v>100013</v>
      </c>
      <c r="R17" s="2">
        <v>100014</v>
      </c>
      <c r="S17" s="2">
        <v>100015</v>
      </c>
      <c r="T17" s="2">
        <v>100016</v>
      </c>
      <c r="U17" s="2">
        <v>100017</v>
      </c>
      <c r="V17" s="2">
        <v>100018</v>
      </c>
      <c r="W17" s="2">
        <v>100019</v>
      </c>
      <c r="X17" s="2">
        <v>100020</v>
      </c>
      <c r="Y17" s="2">
        <v>100021</v>
      </c>
      <c r="Z17" s="2">
        <v>100022</v>
      </c>
      <c r="AA17" s="2">
        <v>100023</v>
      </c>
      <c r="AB17" s="2">
        <v>100024</v>
      </c>
    </row>
    <row r="18" spans="4:28" ht="15" customHeight="1">
      <c r="D18" s="1" t="s">
        <v>3</v>
      </c>
      <c r="E18" s="2" t="str">
        <f>HLOOKUP(E17,D5:AB8,4,0)</f>
        <v>TV</v>
      </c>
      <c r="F18" s="2" t="str">
        <f>HLOOKUP(F17,E5:AC8,4,0)</f>
        <v>washing machine</v>
      </c>
      <c r="G18" s="2" t="str">
        <f t="shared" ref="G18:P18" si="0">HLOOKUP(G17,F5:AD8,4,0)</f>
        <v>washing machine</v>
      </c>
      <c r="H18" s="2" t="str">
        <f t="shared" si="0"/>
        <v>TV</v>
      </c>
      <c r="I18" s="2" t="str">
        <f t="shared" si="0"/>
        <v>refrigerator</v>
      </c>
      <c r="J18" s="2" t="str">
        <f t="shared" si="0"/>
        <v>washing machine</v>
      </c>
      <c r="K18" s="2" t="str">
        <f t="shared" si="0"/>
        <v>refrigerator</v>
      </c>
      <c r="L18" s="2" t="str">
        <f t="shared" si="0"/>
        <v>refrigerator</v>
      </c>
      <c r="M18" s="2" t="str">
        <f t="shared" si="0"/>
        <v>TV</v>
      </c>
      <c r="N18" s="2" t="str">
        <f t="shared" si="0"/>
        <v>refrigerator</v>
      </c>
      <c r="O18" s="2" t="str">
        <f t="shared" si="0"/>
        <v>microwave</v>
      </c>
      <c r="P18" s="2" t="str">
        <f t="shared" si="0"/>
        <v>washing machine</v>
      </c>
      <c r="Q18" s="2" t="str">
        <f>HLOOKUP(Q17,P5:AN8,4,0)</f>
        <v>washing machine</v>
      </c>
      <c r="R18" s="2" t="str">
        <f>HLOOKUP(R17,Q5:AO8,4,0)</f>
        <v>TV</v>
      </c>
      <c r="S18" s="2" t="str">
        <f t="shared" ref="S18" si="1">HLOOKUP(S17,R5:AP8,4,0)</f>
        <v>microwave</v>
      </c>
      <c r="T18" s="2" t="str">
        <f t="shared" ref="T18" si="2">HLOOKUP(T17,S5:AQ8,4,0)</f>
        <v>TV</v>
      </c>
      <c r="U18" s="2" t="str">
        <f t="shared" ref="U18" si="3">HLOOKUP(U17,T5:AR8,4,0)</f>
        <v>microwave</v>
      </c>
      <c r="V18" s="2" t="str">
        <f t="shared" ref="V18" si="4">HLOOKUP(V17,U5:AS8,4,0)</f>
        <v>TV</v>
      </c>
      <c r="W18" s="2" t="str">
        <f t="shared" ref="W18" si="5">HLOOKUP(W17,V5:AT8,4,0)</f>
        <v>washing machine</v>
      </c>
      <c r="X18" s="2" t="str">
        <f t="shared" ref="X18" si="6">HLOOKUP(X17,W5:AU8,4,0)</f>
        <v>refrigerator</v>
      </c>
      <c r="Y18" s="2" t="str">
        <f t="shared" ref="Y18" si="7">HLOOKUP(Y17,X5:AV8,4,0)</f>
        <v>microwave</v>
      </c>
      <c r="Z18" s="2" t="str">
        <f t="shared" ref="Z18" si="8">HLOOKUP(Z17,Y5:AW8,4,0)</f>
        <v>washing machine</v>
      </c>
      <c r="AA18" s="2" t="str">
        <f t="shared" ref="AA18" si="9">HLOOKUP(AA17,Z5:AX8,4,0)</f>
        <v>microwave</v>
      </c>
      <c r="AB18" s="2" t="str">
        <f t="shared" ref="AB18" si="10">HLOOKUP(AB17,AA5:AY8,4,0)</f>
        <v>washing machine</v>
      </c>
    </row>
    <row r="21" spans="4:28" ht="15.75" customHeight="1">
      <c r="D21" s="1" t="s">
        <v>0</v>
      </c>
      <c r="E21" s="2">
        <v>100001</v>
      </c>
      <c r="F21" s="2">
        <v>100002</v>
      </c>
      <c r="G21" s="2">
        <v>100003</v>
      </c>
      <c r="H21" s="2">
        <v>100004</v>
      </c>
      <c r="I21" s="2">
        <v>100005</v>
      </c>
      <c r="J21" s="2">
        <v>100006</v>
      </c>
      <c r="K21" s="2">
        <v>100007</v>
      </c>
      <c r="L21" s="2">
        <v>100008</v>
      </c>
      <c r="M21" s="2">
        <v>100009</v>
      </c>
      <c r="N21" s="2">
        <v>100010</v>
      </c>
      <c r="O21" s="2">
        <v>100011</v>
      </c>
      <c r="P21" s="2">
        <v>100012</v>
      </c>
      <c r="Q21" s="2">
        <v>100013</v>
      </c>
      <c r="R21" s="2">
        <v>100014</v>
      </c>
      <c r="S21" s="2">
        <v>100015</v>
      </c>
      <c r="T21" s="2">
        <v>100016</v>
      </c>
      <c r="U21" s="2">
        <v>100017</v>
      </c>
      <c r="V21" s="2">
        <v>100018</v>
      </c>
      <c r="W21" s="2">
        <v>100019</v>
      </c>
      <c r="X21" s="2">
        <v>100020</v>
      </c>
      <c r="Y21" s="2">
        <v>100021</v>
      </c>
      <c r="Z21" s="2">
        <v>100022</v>
      </c>
      <c r="AA21" s="2">
        <v>100023</v>
      </c>
      <c r="AB21" s="2">
        <v>100024</v>
      </c>
    </row>
    <row r="22" spans="4:28" ht="15.75" customHeight="1">
      <c r="D22" s="1" t="s">
        <v>6</v>
      </c>
      <c r="E22" s="2" t="str">
        <f>HLOOKUP(E21,D5:AB11,7,0)</f>
        <v>Boston</v>
      </c>
      <c r="F22" s="2" t="str">
        <f>HLOOKUP(F21,E5:AC11,7,0)</f>
        <v>NY</v>
      </c>
      <c r="G22" s="2" t="str">
        <f t="shared" ref="G22:AB22" si="11">HLOOKUP(G21,F5:AD11,7,0)</f>
        <v>Philadelphia</v>
      </c>
      <c r="H22" s="2" t="str">
        <f t="shared" si="11"/>
        <v>NY</v>
      </c>
      <c r="I22" s="2" t="str">
        <f t="shared" si="11"/>
        <v>Boston</v>
      </c>
      <c r="J22" s="2" t="str">
        <f t="shared" si="11"/>
        <v>Baltimore</v>
      </c>
      <c r="K22" s="2" t="str">
        <f t="shared" si="11"/>
        <v>Philadelphia</v>
      </c>
      <c r="L22" s="2" t="str">
        <f t="shared" si="11"/>
        <v>Baltimore</v>
      </c>
      <c r="M22" s="2" t="str">
        <f t="shared" si="11"/>
        <v>Pittsburgh</v>
      </c>
      <c r="N22" s="2" t="str">
        <f t="shared" si="11"/>
        <v>NY</v>
      </c>
      <c r="O22" s="2" t="str">
        <f t="shared" si="11"/>
        <v>Philadelphia</v>
      </c>
      <c r="P22" s="2" t="str">
        <f t="shared" si="11"/>
        <v>NY</v>
      </c>
      <c r="Q22" s="2" t="str">
        <f t="shared" si="11"/>
        <v>Baltimore</v>
      </c>
      <c r="R22" s="2" t="str">
        <f t="shared" si="11"/>
        <v>Philadelphia</v>
      </c>
      <c r="S22" s="2" t="str">
        <f t="shared" si="11"/>
        <v>Boston</v>
      </c>
      <c r="T22" s="2" t="str">
        <f t="shared" si="11"/>
        <v>Pittsburgh</v>
      </c>
      <c r="U22" s="2" t="str">
        <f t="shared" si="11"/>
        <v>NY</v>
      </c>
      <c r="V22" s="2" t="str">
        <f t="shared" si="11"/>
        <v>Philadelphia</v>
      </c>
      <c r="W22" s="2" t="str">
        <f t="shared" si="11"/>
        <v>Baltimore</v>
      </c>
      <c r="X22" s="2" t="str">
        <f t="shared" si="11"/>
        <v>Philadelphia</v>
      </c>
      <c r="Y22" s="2" t="str">
        <f t="shared" si="11"/>
        <v>Pittsburgh</v>
      </c>
      <c r="Z22" s="2" t="str">
        <f t="shared" si="11"/>
        <v>NY</v>
      </c>
      <c r="AA22" s="2" t="str">
        <f t="shared" si="11"/>
        <v>Boston</v>
      </c>
      <c r="AB22" s="2" t="str">
        <f t="shared" si="11"/>
        <v>Baltimore</v>
      </c>
    </row>
    <row r="23" spans="4:28" ht="15.75" customHeight="1"/>
    <row r="24" spans="4:28" ht="15.75" customHeight="1"/>
    <row r="25" spans="4:28" ht="15.75" customHeight="1"/>
    <row r="26" spans="4:28" ht="15.75" customHeight="1"/>
    <row r="27" spans="4:28" ht="15.75" customHeight="1"/>
    <row r="28" spans="4:28" ht="15.75" customHeight="1"/>
    <row r="29" spans="4:28" ht="15.75" customHeight="1"/>
    <row r="30" spans="4:28" ht="15.75" customHeight="1"/>
    <row r="31" spans="4:28" ht="15.75" customHeight="1"/>
    <row r="32" spans="4:2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4A2B3-9FCA-4840-B2BD-EEB7CA932E15}">
  <dimension ref="A1:G34"/>
  <sheetViews>
    <sheetView zoomScale="81" workbookViewId="0">
      <selection activeCell="F32" sqref="F32"/>
    </sheetView>
  </sheetViews>
  <sheetFormatPr defaultRowHeight="14.4"/>
  <cols>
    <col min="1" max="1" width="17.109375" customWidth="1"/>
    <col min="2" max="2" width="17" customWidth="1"/>
    <col min="3" max="3" width="25.6640625" customWidth="1"/>
    <col min="4" max="4" width="22.6640625" customWidth="1"/>
    <col min="5" max="5" width="17" customWidth="1"/>
    <col min="6" max="6" width="20.6640625" customWidth="1"/>
    <col min="7" max="7" width="22.77734375" customWidth="1"/>
  </cols>
  <sheetData>
    <row r="1" spans="1:7" ht="42">
      <c r="A1" s="14" t="s">
        <v>78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ht="21">
      <c r="A2" s="15">
        <v>100001</v>
      </c>
      <c r="B2" s="16">
        <v>41306</v>
      </c>
      <c r="C2" s="15" t="s">
        <v>7</v>
      </c>
      <c r="D2" s="15" t="s">
        <v>8</v>
      </c>
      <c r="E2" s="15">
        <v>25</v>
      </c>
      <c r="F2" s="15" t="s">
        <v>9</v>
      </c>
      <c r="G2" s="15" t="s">
        <v>10</v>
      </c>
    </row>
    <row r="3" spans="1:7" ht="21">
      <c r="A3" s="15">
        <v>100002</v>
      </c>
      <c r="B3" s="16">
        <v>41306</v>
      </c>
      <c r="C3" s="15" t="s">
        <v>11</v>
      </c>
      <c r="D3" s="15" t="s">
        <v>12</v>
      </c>
      <c r="E3" s="15">
        <v>30</v>
      </c>
      <c r="F3" s="15" t="s">
        <v>13</v>
      </c>
      <c r="G3" s="15" t="s">
        <v>14</v>
      </c>
    </row>
    <row r="4" spans="1:7" ht="21">
      <c r="A4" s="15">
        <v>100003</v>
      </c>
      <c r="B4" s="16">
        <v>41307</v>
      </c>
      <c r="C4" s="15" t="s">
        <v>15</v>
      </c>
      <c r="D4" s="15" t="s">
        <v>12</v>
      </c>
      <c r="E4" s="15">
        <v>15</v>
      </c>
      <c r="F4" s="15" t="s">
        <v>13</v>
      </c>
      <c r="G4" s="15" t="s">
        <v>16</v>
      </c>
    </row>
    <row r="5" spans="1:7" ht="21">
      <c r="A5" s="15">
        <v>100004</v>
      </c>
      <c r="B5" s="16">
        <v>41308</v>
      </c>
      <c r="C5" s="15" t="s">
        <v>11</v>
      </c>
      <c r="D5" s="15" t="s">
        <v>8</v>
      </c>
      <c r="E5" s="15">
        <v>32</v>
      </c>
      <c r="F5" s="15" t="s">
        <v>9</v>
      </c>
      <c r="G5" s="15" t="s">
        <v>14</v>
      </c>
    </row>
    <row r="6" spans="1:7" ht="21">
      <c r="A6" s="15">
        <v>100005</v>
      </c>
      <c r="B6" s="16">
        <v>41308</v>
      </c>
      <c r="C6" s="15" t="s">
        <v>17</v>
      </c>
      <c r="D6" s="15" t="s">
        <v>18</v>
      </c>
      <c r="E6" s="15">
        <v>25</v>
      </c>
      <c r="F6" s="15" t="s">
        <v>13</v>
      </c>
      <c r="G6" s="15" t="s">
        <v>10</v>
      </c>
    </row>
    <row r="7" spans="1:7" ht="21">
      <c r="A7" s="15">
        <v>100006</v>
      </c>
      <c r="B7" s="16">
        <v>41308</v>
      </c>
      <c r="C7" s="15" t="s">
        <v>15</v>
      </c>
      <c r="D7" s="15" t="s">
        <v>12</v>
      </c>
      <c r="E7" s="15">
        <v>18</v>
      </c>
      <c r="F7" s="15" t="s">
        <v>19</v>
      </c>
      <c r="G7" s="15" t="s">
        <v>20</v>
      </c>
    </row>
    <row r="8" spans="1:7" ht="21">
      <c r="A8" s="15">
        <v>100007</v>
      </c>
      <c r="B8" s="16">
        <v>41308</v>
      </c>
      <c r="C8" s="15" t="s">
        <v>7</v>
      </c>
      <c r="D8" s="15" t="s">
        <v>18</v>
      </c>
      <c r="E8" s="15">
        <v>15</v>
      </c>
      <c r="F8" s="15" t="s">
        <v>21</v>
      </c>
      <c r="G8" s="15" t="s">
        <v>16</v>
      </c>
    </row>
    <row r="9" spans="1:7" ht="21">
      <c r="A9" s="15">
        <v>100008</v>
      </c>
      <c r="B9" s="16">
        <v>41309</v>
      </c>
      <c r="C9" s="15" t="s">
        <v>15</v>
      </c>
      <c r="D9" s="15" t="s">
        <v>18</v>
      </c>
      <c r="E9" s="15">
        <v>25</v>
      </c>
      <c r="F9" s="15" t="s">
        <v>13</v>
      </c>
      <c r="G9" s="15" t="s">
        <v>20</v>
      </c>
    </row>
    <row r="10" spans="1:7" ht="21">
      <c r="A10" s="15">
        <v>100009</v>
      </c>
      <c r="B10" s="16">
        <v>41309</v>
      </c>
      <c r="C10" s="15" t="s">
        <v>11</v>
      </c>
      <c r="D10" s="15" t="s">
        <v>8</v>
      </c>
      <c r="E10" s="15">
        <v>30</v>
      </c>
      <c r="F10" s="15" t="s">
        <v>19</v>
      </c>
      <c r="G10" s="15" t="s">
        <v>22</v>
      </c>
    </row>
    <row r="11" spans="1:7" ht="21">
      <c r="A11" s="15">
        <v>100010</v>
      </c>
      <c r="B11" s="16">
        <v>41309</v>
      </c>
      <c r="C11" s="15" t="s">
        <v>17</v>
      </c>
      <c r="D11" s="15" t="s">
        <v>18</v>
      </c>
      <c r="E11" s="15">
        <v>15</v>
      </c>
      <c r="F11" s="15" t="s">
        <v>21</v>
      </c>
      <c r="G11" s="15" t="s">
        <v>14</v>
      </c>
    </row>
    <row r="12" spans="1:7" ht="21">
      <c r="A12" s="15">
        <v>100011</v>
      </c>
      <c r="B12" s="16">
        <v>41309</v>
      </c>
      <c r="C12" s="15" t="s">
        <v>23</v>
      </c>
      <c r="D12" s="15" t="s">
        <v>24</v>
      </c>
      <c r="E12" s="15">
        <v>25</v>
      </c>
      <c r="F12" s="15" t="s">
        <v>13</v>
      </c>
      <c r="G12" s="15" t="s">
        <v>16</v>
      </c>
    </row>
    <row r="13" spans="1:7" ht="21">
      <c r="A13" s="15">
        <v>100012</v>
      </c>
      <c r="B13" s="16">
        <v>41309</v>
      </c>
      <c r="C13" s="15" t="s">
        <v>7</v>
      </c>
      <c r="D13" s="15" t="s">
        <v>12</v>
      </c>
      <c r="E13" s="15">
        <v>14</v>
      </c>
      <c r="F13" s="15" t="s">
        <v>9</v>
      </c>
      <c r="G13" s="15" t="s">
        <v>14</v>
      </c>
    </row>
    <row r="14" spans="1:7" ht="21">
      <c r="A14" s="15">
        <v>100013</v>
      </c>
      <c r="B14" s="16">
        <v>41310</v>
      </c>
      <c r="C14" s="15" t="s">
        <v>7</v>
      </c>
      <c r="D14" s="15" t="s">
        <v>12</v>
      </c>
      <c r="E14" s="15">
        <v>25</v>
      </c>
      <c r="F14" s="17" t="s">
        <v>25</v>
      </c>
      <c r="G14" s="15" t="s">
        <v>20</v>
      </c>
    </row>
    <row r="15" spans="1:7" ht="21">
      <c r="A15" s="15">
        <v>100014</v>
      </c>
      <c r="B15" s="16">
        <v>41310</v>
      </c>
      <c r="C15" s="15" t="s">
        <v>15</v>
      </c>
      <c r="D15" s="15" t="s">
        <v>8</v>
      </c>
      <c r="E15" s="15">
        <v>30</v>
      </c>
      <c r="F15" s="15" t="s">
        <v>9</v>
      </c>
      <c r="G15" s="15" t="s">
        <v>16</v>
      </c>
    </row>
    <row r="16" spans="1:7" ht="21">
      <c r="A16" s="15">
        <v>100015</v>
      </c>
      <c r="B16" s="16">
        <v>41310</v>
      </c>
      <c r="C16" s="15" t="s">
        <v>17</v>
      </c>
      <c r="D16" s="15" t="s">
        <v>24</v>
      </c>
      <c r="E16" s="15">
        <v>15</v>
      </c>
      <c r="F16" s="15" t="s">
        <v>13</v>
      </c>
      <c r="G16" s="15" t="s">
        <v>10</v>
      </c>
    </row>
    <row r="17" spans="1:7" ht="21">
      <c r="A17" s="15">
        <v>100016</v>
      </c>
      <c r="B17" s="16">
        <v>41310</v>
      </c>
      <c r="C17" s="15" t="s">
        <v>11</v>
      </c>
      <c r="D17" s="15" t="s">
        <v>8</v>
      </c>
      <c r="E17" s="15">
        <v>15</v>
      </c>
      <c r="F17" s="15" t="s">
        <v>19</v>
      </c>
      <c r="G17" s="15" t="s">
        <v>22</v>
      </c>
    </row>
    <row r="18" spans="1:7" ht="21">
      <c r="A18" s="15">
        <v>100017</v>
      </c>
      <c r="B18" s="16">
        <v>41311</v>
      </c>
      <c r="C18" s="15" t="s">
        <v>7</v>
      </c>
      <c r="D18" s="15" t="s">
        <v>24</v>
      </c>
      <c r="E18" s="15">
        <v>25</v>
      </c>
      <c r="F18" s="15" t="s">
        <v>19</v>
      </c>
      <c r="G18" s="15" t="s">
        <v>14</v>
      </c>
    </row>
    <row r="19" spans="1:7" ht="21">
      <c r="A19" s="15">
        <v>100018</v>
      </c>
      <c r="B19" s="16">
        <v>41312</v>
      </c>
      <c r="C19" s="15" t="s">
        <v>7</v>
      </c>
      <c r="D19" s="15" t="s">
        <v>8</v>
      </c>
      <c r="E19" s="15">
        <v>30</v>
      </c>
      <c r="F19" s="15" t="s">
        <v>9</v>
      </c>
      <c r="G19" s="15" t="s">
        <v>16</v>
      </c>
    </row>
    <row r="20" spans="1:7" ht="21">
      <c r="A20" s="15">
        <v>100019</v>
      </c>
      <c r="B20" s="16">
        <v>41313</v>
      </c>
      <c r="C20" s="15" t="s">
        <v>17</v>
      </c>
      <c r="D20" s="15" t="s">
        <v>12</v>
      </c>
      <c r="E20" s="15">
        <v>13</v>
      </c>
      <c r="F20" s="15" t="s">
        <v>13</v>
      </c>
      <c r="G20" s="15" t="s">
        <v>20</v>
      </c>
    </row>
    <row r="21" spans="1:7" ht="21">
      <c r="A21" s="15">
        <v>100020</v>
      </c>
      <c r="B21" s="16">
        <v>41313</v>
      </c>
      <c r="C21" s="15" t="s">
        <v>11</v>
      </c>
      <c r="D21" s="15" t="s">
        <v>18</v>
      </c>
      <c r="E21" s="15">
        <v>25</v>
      </c>
      <c r="F21" s="15" t="s">
        <v>21</v>
      </c>
      <c r="G21" s="15" t="s">
        <v>16</v>
      </c>
    </row>
    <row r="22" spans="1:7" ht="21">
      <c r="A22" s="15">
        <v>100021</v>
      </c>
      <c r="B22" s="16">
        <v>41313</v>
      </c>
      <c r="C22" s="15" t="s">
        <v>15</v>
      </c>
      <c r="D22" s="15" t="s">
        <v>24</v>
      </c>
      <c r="E22" s="15">
        <v>30</v>
      </c>
      <c r="F22" s="15" t="s">
        <v>19</v>
      </c>
      <c r="G22" s="15" t="s">
        <v>22</v>
      </c>
    </row>
    <row r="23" spans="1:7" ht="21">
      <c r="A23" s="15">
        <v>100022</v>
      </c>
      <c r="B23" s="16">
        <v>41313</v>
      </c>
      <c r="C23" s="15" t="s">
        <v>11</v>
      </c>
      <c r="D23" s="15" t="s">
        <v>12</v>
      </c>
      <c r="E23" s="15">
        <v>15</v>
      </c>
      <c r="F23" s="15" t="s">
        <v>25</v>
      </c>
      <c r="G23" s="15" t="s">
        <v>14</v>
      </c>
    </row>
    <row r="24" spans="1:7" ht="21">
      <c r="A24" s="15">
        <v>100023</v>
      </c>
      <c r="B24" s="16">
        <v>41313</v>
      </c>
      <c r="C24" s="15" t="s">
        <v>7</v>
      </c>
      <c r="D24" s="15" t="s">
        <v>24</v>
      </c>
      <c r="E24" s="15">
        <v>25</v>
      </c>
      <c r="F24" s="15" t="s">
        <v>9</v>
      </c>
      <c r="G24" s="15" t="s">
        <v>10</v>
      </c>
    </row>
    <row r="25" spans="1:7" ht="21">
      <c r="A25" s="15">
        <v>100024</v>
      </c>
      <c r="B25" s="16">
        <v>41314</v>
      </c>
      <c r="C25" s="15" t="s">
        <v>17</v>
      </c>
      <c r="D25" s="15" t="s">
        <v>12</v>
      </c>
      <c r="E25" s="15">
        <v>34</v>
      </c>
      <c r="F25" s="15" t="s">
        <v>13</v>
      </c>
      <c r="G25" s="15" t="s">
        <v>20</v>
      </c>
    </row>
    <row r="30" spans="1:7" ht="23.4">
      <c r="C30" s="19" t="s">
        <v>81</v>
      </c>
      <c r="D30" s="19" t="s">
        <v>82</v>
      </c>
      <c r="F30" s="19" t="s">
        <v>84</v>
      </c>
    </row>
    <row r="32" spans="1:7" ht="18">
      <c r="C32" s="20" t="str">
        <f>INDEX(A1:D25,10,4)</f>
        <v>TV</v>
      </c>
      <c r="D32" s="20">
        <f>MATCH(D12,D1:D25,0)</f>
        <v>12</v>
      </c>
      <c r="F32" s="20" t="str">
        <f>INDEX(G1:G25,MATCH(D15,D1:D25,0))</f>
        <v>Boston</v>
      </c>
    </row>
    <row r="33" spans="3:4" ht="18">
      <c r="C33" s="20" t="str">
        <f>INDEX(A1:F25,23,6)</f>
        <v>airplane</v>
      </c>
      <c r="D33" s="20">
        <f>MATCH(C8,C1:C25,0)</f>
        <v>2</v>
      </c>
    </row>
    <row r="34" spans="3:4" ht="18">
      <c r="C34" s="20" t="str">
        <f>INDEX(A1:G25,6,7)</f>
        <v>Boston</v>
      </c>
      <c r="D34" s="20">
        <f>MATCH(G5,G1:G25,0)</f>
        <v>3</v>
      </c>
    </row>
  </sheetData>
  <dataValidations count="1">
    <dataValidation type="list" allowBlank="1" showInputMessage="1" showErrorMessage="1" sqref="D1" xr:uid="{B9450291-A885-4137-BC22-D7A724473169}">
      <formula1>"truck 4"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FF581-44E3-44C0-8FE8-93D8B03D6668}">
  <dimension ref="A1:J25"/>
  <sheetViews>
    <sheetView workbookViewId="0">
      <selection activeCell="J6" sqref="J6"/>
    </sheetView>
  </sheetViews>
  <sheetFormatPr defaultRowHeight="14.4"/>
  <cols>
    <col min="1" max="1" width="14.5546875" customWidth="1"/>
    <col min="2" max="2" width="16.109375" customWidth="1"/>
    <col min="3" max="3" width="16" customWidth="1"/>
    <col min="4" max="4" width="11.5546875" customWidth="1"/>
    <col min="5" max="5" width="10.88671875" customWidth="1"/>
    <col min="6" max="6" width="13" customWidth="1"/>
    <col min="7" max="7" width="12.6640625" customWidth="1"/>
  </cols>
  <sheetData>
    <row r="1" spans="1:10" ht="28.8">
      <c r="A1" s="21" t="s">
        <v>1</v>
      </c>
      <c r="B1" s="21" t="s">
        <v>2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78</v>
      </c>
    </row>
    <row r="2" spans="1:10">
      <c r="A2" s="22">
        <v>41306</v>
      </c>
      <c r="B2" s="23" t="s">
        <v>7</v>
      </c>
      <c r="C2" s="23" t="s">
        <v>8</v>
      </c>
      <c r="D2" s="23">
        <v>25</v>
      </c>
      <c r="E2" s="23" t="s">
        <v>9</v>
      </c>
      <c r="F2" s="23" t="s">
        <v>10</v>
      </c>
      <c r="G2" s="23">
        <v>100001</v>
      </c>
    </row>
    <row r="3" spans="1:10" ht="21">
      <c r="A3" s="22">
        <v>41306</v>
      </c>
      <c r="B3" s="23" t="s">
        <v>11</v>
      </c>
      <c r="C3" s="23" t="s">
        <v>12</v>
      </c>
      <c r="D3" s="23">
        <v>30</v>
      </c>
      <c r="E3" s="23" t="s">
        <v>13</v>
      </c>
      <c r="F3" s="23" t="s">
        <v>14</v>
      </c>
      <c r="G3" s="23">
        <v>100002</v>
      </c>
      <c r="J3" s="25" t="s">
        <v>83</v>
      </c>
    </row>
    <row r="4" spans="1:10">
      <c r="A4" s="22">
        <v>41307</v>
      </c>
      <c r="B4" s="23" t="s">
        <v>15</v>
      </c>
      <c r="C4" s="23" t="s">
        <v>12</v>
      </c>
      <c r="D4" s="23">
        <v>15</v>
      </c>
      <c r="E4" s="23" t="s">
        <v>13</v>
      </c>
      <c r="F4" s="23" t="s">
        <v>16</v>
      </c>
      <c r="G4" s="23">
        <v>100003</v>
      </c>
    </row>
    <row r="5" spans="1:10" ht="18">
      <c r="A5" s="22">
        <v>41308</v>
      </c>
      <c r="B5" s="23" t="s">
        <v>11</v>
      </c>
      <c r="C5" s="23" t="s">
        <v>8</v>
      </c>
      <c r="D5" s="23">
        <v>32</v>
      </c>
      <c r="E5" s="23" t="s">
        <v>9</v>
      </c>
      <c r="F5" s="23" t="s">
        <v>14</v>
      </c>
      <c r="G5" s="23">
        <v>100004</v>
      </c>
      <c r="J5" s="20">
        <f>INDEX(G1:G25,MATCH(C10,C1:C25,0))</f>
        <v>100001</v>
      </c>
    </row>
    <row r="6" spans="1:10" ht="18">
      <c r="A6" s="22">
        <v>41308</v>
      </c>
      <c r="B6" s="23" t="s">
        <v>17</v>
      </c>
      <c r="C6" s="23" t="s">
        <v>18</v>
      </c>
      <c r="D6" s="23">
        <v>25</v>
      </c>
      <c r="E6" s="23" t="s">
        <v>13</v>
      </c>
      <c r="F6" s="23" t="s">
        <v>10</v>
      </c>
      <c r="G6" s="23">
        <v>100005</v>
      </c>
      <c r="J6" s="20">
        <f>INDEX(G1:G25,MATCH(B16,B1:B25,0))</f>
        <v>100005</v>
      </c>
    </row>
    <row r="7" spans="1:10">
      <c r="A7" s="22">
        <v>41308</v>
      </c>
      <c r="B7" s="23" t="s">
        <v>15</v>
      </c>
      <c r="C7" s="23" t="s">
        <v>12</v>
      </c>
      <c r="D7" s="23">
        <v>18</v>
      </c>
      <c r="E7" s="23" t="s">
        <v>19</v>
      </c>
      <c r="F7" s="23" t="s">
        <v>20</v>
      </c>
      <c r="G7" s="23">
        <v>100006</v>
      </c>
    </row>
    <row r="8" spans="1:10">
      <c r="A8" s="22">
        <v>41308</v>
      </c>
      <c r="B8" s="23" t="s">
        <v>7</v>
      </c>
      <c r="C8" s="23" t="s">
        <v>18</v>
      </c>
      <c r="D8" s="23">
        <v>15</v>
      </c>
      <c r="E8" s="23" t="s">
        <v>21</v>
      </c>
      <c r="F8" s="23" t="s">
        <v>16</v>
      </c>
      <c r="G8" s="23">
        <v>100007</v>
      </c>
    </row>
    <row r="9" spans="1:10">
      <c r="A9" s="22">
        <v>41309</v>
      </c>
      <c r="B9" s="23" t="s">
        <v>15</v>
      </c>
      <c r="C9" s="23" t="s">
        <v>18</v>
      </c>
      <c r="D9" s="23">
        <v>25</v>
      </c>
      <c r="E9" s="23" t="s">
        <v>13</v>
      </c>
      <c r="F9" s="23" t="s">
        <v>20</v>
      </c>
      <c r="G9" s="23">
        <v>100008</v>
      </c>
    </row>
    <row r="10" spans="1:10">
      <c r="A10" s="22">
        <v>41309</v>
      </c>
      <c r="B10" s="23" t="s">
        <v>11</v>
      </c>
      <c r="C10" s="23" t="s">
        <v>8</v>
      </c>
      <c r="D10" s="23">
        <v>30</v>
      </c>
      <c r="E10" s="23" t="s">
        <v>19</v>
      </c>
      <c r="F10" s="23" t="s">
        <v>22</v>
      </c>
      <c r="G10" s="23">
        <v>100009</v>
      </c>
    </row>
    <row r="11" spans="1:10">
      <c r="A11" s="22">
        <v>41309</v>
      </c>
      <c r="B11" s="23" t="s">
        <v>17</v>
      </c>
      <c r="C11" s="23" t="s">
        <v>18</v>
      </c>
      <c r="D11" s="23">
        <v>15</v>
      </c>
      <c r="E11" s="23" t="s">
        <v>21</v>
      </c>
      <c r="F11" s="23" t="s">
        <v>14</v>
      </c>
      <c r="G11" s="23">
        <v>100010</v>
      </c>
    </row>
    <row r="12" spans="1:10">
      <c r="A12" s="22">
        <v>41309</v>
      </c>
      <c r="B12" s="23" t="s">
        <v>23</v>
      </c>
      <c r="C12" s="23" t="s">
        <v>24</v>
      </c>
      <c r="D12" s="23">
        <v>25</v>
      </c>
      <c r="E12" s="23" t="s">
        <v>13</v>
      </c>
      <c r="F12" s="23" t="s">
        <v>16</v>
      </c>
      <c r="G12" s="23">
        <v>100011</v>
      </c>
    </row>
    <row r="13" spans="1:10">
      <c r="A13" s="22">
        <v>41309</v>
      </c>
      <c r="B13" s="23" t="s">
        <v>7</v>
      </c>
      <c r="C13" s="23" t="s">
        <v>12</v>
      </c>
      <c r="D13" s="23">
        <v>14</v>
      </c>
      <c r="E13" s="23" t="s">
        <v>9</v>
      </c>
      <c r="F13" s="23" t="s">
        <v>14</v>
      </c>
      <c r="G13" s="23">
        <v>100012</v>
      </c>
    </row>
    <row r="14" spans="1:10">
      <c r="A14" s="22">
        <v>41310</v>
      </c>
      <c r="B14" s="23" t="s">
        <v>7</v>
      </c>
      <c r="C14" s="23" t="s">
        <v>12</v>
      </c>
      <c r="D14" s="23">
        <v>25</v>
      </c>
      <c r="E14" s="24" t="s">
        <v>25</v>
      </c>
      <c r="F14" s="23" t="s">
        <v>20</v>
      </c>
      <c r="G14" s="23">
        <v>100013</v>
      </c>
    </row>
    <row r="15" spans="1:10">
      <c r="A15" s="22">
        <v>41310</v>
      </c>
      <c r="B15" s="23" t="s">
        <v>15</v>
      </c>
      <c r="C15" s="23" t="s">
        <v>8</v>
      </c>
      <c r="D15" s="23">
        <v>30</v>
      </c>
      <c r="E15" s="23" t="s">
        <v>9</v>
      </c>
      <c r="F15" s="23" t="s">
        <v>16</v>
      </c>
      <c r="G15" s="23">
        <v>100014</v>
      </c>
    </row>
    <row r="16" spans="1:10">
      <c r="A16" s="22">
        <v>41310</v>
      </c>
      <c r="B16" s="23" t="s">
        <v>17</v>
      </c>
      <c r="C16" s="23" t="s">
        <v>24</v>
      </c>
      <c r="D16" s="23">
        <v>15</v>
      </c>
      <c r="E16" s="23" t="s">
        <v>13</v>
      </c>
      <c r="F16" s="23" t="s">
        <v>10</v>
      </c>
      <c r="G16" s="23">
        <v>100015</v>
      </c>
    </row>
    <row r="17" spans="1:7">
      <c r="A17" s="22">
        <v>41310</v>
      </c>
      <c r="B17" s="23" t="s">
        <v>11</v>
      </c>
      <c r="C17" s="23" t="s">
        <v>8</v>
      </c>
      <c r="D17" s="23">
        <v>15</v>
      </c>
      <c r="E17" s="23" t="s">
        <v>19</v>
      </c>
      <c r="F17" s="23" t="s">
        <v>22</v>
      </c>
      <c r="G17" s="23">
        <v>100016</v>
      </c>
    </row>
    <row r="18" spans="1:7">
      <c r="A18" s="22">
        <v>41311</v>
      </c>
      <c r="B18" s="23" t="s">
        <v>7</v>
      </c>
      <c r="C18" s="23" t="s">
        <v>24</v>
      </c>
      <c r="D18" s="23">
        <v>25</v>
      </c>
      <c r="E18" s="23" t="s">
        <v>19</v>
      </c>
      <c r="F18" s="23" t="s">
        <v>14</v>
      </c>
      <c r="G18" s="23">
        <v>100017</v>
      </c>
    </row>
    <row r="19" spans="1:7">
      <c r="A19" s="22">
        <v>41312</v>
      </c>
      <c r="B19" s="23" t="s">
        <v>7</v>
      </c>
      <c r="C19" s="23" t="s">
        <v>8</v>
      </c>
      <c r="D19" s="23">
        <v>30</v>
      </c>
      <c r="E19" s="23" t="s">
        <v>9</v>
      </c>
      <c r="F19" s="23" t="s">
        <v>16</v>
      </c>
      <c r="G19" s="23">
        <v>100018</v>
      </c>
    </row>
    <row r="20" spans="1:7">
      <c r="A20" s="22">
        <v>41313</v>
      </c>
      <c r="B20" s="23" t="s">
        <v>17</v>
      </c>
      <c r="C20" s="23" t="s">
        <v>12</v>
      </c>
      <c r="D20" s="23">
        <v>13</v>
      </c>
      <c r="E20" s="23" t="s">
        <v>13</v>
      </c>
      <c r="F20" s="23" t="s">
        <v>20</v>
      </c>
      <c r="G20" s="23">
        <v>100019</v>
      </c>
    </row>
    <row r="21" spans="1:7">
      <c r="A21" s="22">
        <v>41313</v>
      </c>
      <c r="B21" s="23" t="s">
        <v>11</v>
      </c>
      <c r="C21" s="23" t="s">
        <v>18</v>
      </c>
      <c r="D21" s="23">
        <v>25</v>
      </c>
      <c r="E21" s="23" t="s">
        <v>21</v>
      </c>
      <c r="F21" s="23" t="s">
        <v>16</v>
      </c>
      <c r="G21" s="23">
        <v>100020</v>
      </c>
    </row>
    <row r="22" spans="1:7">
      <c r="A22" s="22">
        <v>41313</v>
      </c>
      <c r="B22" s="23" t="s">
        <v>15</v>
      </c>
      <c r="C22" s="23" t="s">
        <v>24</v>
      </c>
      <c r="D22" s="23">
        <v>30</v>
      </c>
      <c r="E22" s="23" t="s">
        <v>19</v>
      </c>
      <c r="F22" s="23" t="s">
        <v>22</v>
      </c>
      <c r="G22" s="23">
        <v>100021</v>
      </c>
    </row>
    <row r="23" spans="1:7">
      <c r="A23" s="22">
        <v>41313</v>
      </c>
      <c r="B23" s="23" t="s">
        <v>11</v>
      </c>
      <c r="C23" s="23" t="s">
        <v>12</v>
      </c>
      <c r="D23" s="23">
        <v>15</v>
      </c>
      <c r="E23" s="23" t="s">
        <v>25</v>
      </c>
      <c r="F23" s="23" t="s">
        <v>14</v>
      </c>
      <c r="G23" s="23">
        <v>100022</v>
      </c>
    </row>
    <row r="24" spans="1:7">
      <c r="A24" s="22">
        <v>41313</v>
      </c>
      <c r="B24" s="23" t="s">
        <v>7</v>
      </c>
      <c r="C24" s="23" t="s">
        <v>24</v>
      </c>
      <c r="D24" s="23">
        <v>25</v>
      </c>
      <c r="E24" s="23" t="s">
        <v>9</v>
      </c>
      <c r="F24" s="23" t="s">
        <v>10</v>
      </c>
      <c r="G24" s="23">
        <v>100023</v>
      </c>
    </row>
    <row r="25" spans="1:7">
      <c r="A25" s="22">
        <v>41314</v>
      </c>
      <c r="B25" s="23" t="s">
        <v>17</v>
      </c>
      <c r="C25" s="23" t="s">
        <v>12</v>
      </c>
      <c r="D25" s="23">
        <v>34</v>
      </c>
      <c r="E25" s="23" t="s">
        <v>13</v>
      </c>
      <c r="F25" s="23" t="s">
        <v>20</v>
      </c>
      <c r="G25" s="23">
        <v>100024</v>
      </c>
    </row>
  </sheetData>
  <dataValidations count="1">
    <dataValidation type="list" allowBlank="1" showInputMessage="1" showErrorMessage="1" sqref="C1" xr:uid="{BED80A77-4926-4B6F-B759-4BC4E8BCDD8A}">
      <formula1>"truck 4"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52A13-6148-447A-A8ED-ED58FF4C3333}">
  <dimension ref="A1:M25"/>
  <sheetViews>
    <sheetView tabSelected="1" topLeftCell="A4" workbookViewId="0">
      <selection activeCell="K16" sqref="K16"/>
    </sheetView>
  </sheetViews>
  <sheetFormatPr defaultRowHeight="14.4"/>
  <cols>
    <col min="1" max="1" width="9.33203125" customWidth="1"/>
    <col min="2" max="2" width="10.33203125" customWidth="1"/>
    <col min="3" max="3" width="14.88671875" customWidth="1"/>
    <col min="4" max="4" width="15.6640625" customWidth="1"/>
    <col min="5" max="5" width="10.109375" customWidth="1"/>
    <col min="6" max="6" width="10" customWidth="1"/>
    <col min="7" max="7" width="14.33203125" customWidth="1"/>
  </cols>
  <sheetData>
    <row r="1" spans="1:13" ht="28.8">
      <c r="A1" s="1" t="s">
        <v>78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3">
      <c r="A2" s="2">
        <v>100001</v>
      </c>
      <c r="B2" s="3">
        <v>41306</v>
      </c>
      <c r="C2" s="2" t="s">
        <v>7</v>
      </c>
      <c r="D2" s="2" t="s">
        <v>8</v>
      </c>
      <c r="E2" s="2">
        <v>25</v>
      </c>
      <c r="F2" s="2" t="s">
        <v>9</v>
      </c>
      <c r="G2" s="2" t="s">
        <v>10</v>
      </c>
    </row>
    <row r="3" spans="1:13" ht="21">
      <c r="A3" s="2">
        <v>100002</v>
      </c>
      <c r="B3" s="3">
        <v>41306</v>
      </c>
      <c r="C3" s="2" t="s">
        <v>11</v>
      </c>
      <c r="D3" s="2" t="s">
        <v>12</v>
      </c>
      <c r="E3" s="2">
        <v>30</v>
      </c>
      <c r="F3" s="2" t="s">
        <v>13</v>
      </c>
      <c r="G3" s="2" t="s">
        <v>14</v>
      </c>
      <c r="K3" s="25" t="s">
        <v>85</v>
      </c>
    </row>
    <row r="4" spans="1:13">
      <c r="A4" s="2">
        <v>100003</v>
      </c>
      <c r="B4" s="3">
        <v>41307</v>
      </c>
      <c r="C4" s="2" t="s">
        <v>15</v>
      </c>
      <c r="D4" s="2" t="s">
        <v>12</v>
      </c>
      <c r="E4" s="2">
        <v>15</v>
      </c>
      <c r="F4" s="2" t="s">
        <v>13</v>
      </c>
      <c r="G4" s="2" t="s">
        <v>16</v>
      </c>
    </row>
    <row r="5" spans="1:13">
      <c r="A5" s="2">
        <v>100004</v>
      </c>
      <c r="B5" s="3">
        <v>41308</v>
      </c>
      <c r="C5" s="2" t="s">
        <v>11</v>
      </c>
      <c r="D5" s="2" t="s">
        <v>8</v>
      </c>
      <c r="E5" s="2">
        <v>32</v>
      </c>
      <c r="F5" s="2" t="s">
        <v>9</v>
      </c>
      <c r="G5" s="2" t="s">
        <v>14</v>
      </c>
      <c r="K5" s="27" t="s">
        <v>94</v>
      </c>
      <c r="L5" s="27" t="s">
        <v>95</v>
      </c>
    </row>
    <row r="6" spans="1:13">
      <c r="A6" s="2">
        <v>100005</v>
      </c>
      <c r="B6" s="3">
        <v>41308</v>
      </c>
      <c r="C6" s="2" t="s">
        <v>17</v>
      </c>
      <c r="D6" s="2" t="s">
        <v>18</v>
      </c>
      <c r="E6" s="2">
        <v>25</v>
      </c>
      <c r="F6" s="2" t="s">
        <v>13</v>
      </c>
      <c r="G6" s="2" t="s">
        <v>10</v>
      </c>
      <c r="K6" s="28" t="s">
        <v>86</v>
      </c>
      <c r="L6" s="29">
        <v>9</v>
      </c>
    </row>
    <row r="7" spans="1:13">
      <c r="A7" s="2">
        <v>100006</v>
      </c>
      <c r="B7" s="3">
        <v>41308</v>
      </c>
      <c r="C7" s="2" t="s">
        <v>15</v>
      </c>
      <c r="D7" s="2" t="s">
        <v>12</v>
      </c>
      <c r="E7" s="2">
        <v>18</v>
      </c>
      <c r="F7" s="2" t="s">
        <v>19</v>
      </c>
      <c r="G7" s="2" t="s">
        <v>20</v>
      </c>
      <c r="K7" s="28" t="s">
        <v>87</v>
      </c>
      <c r="L7" s="29">
        <v>2</v>
      </c>
    </row>
    <row r="8" spans="1:13">
      <c r="A8" s="2">
        <v>100007</v>
      </c>
      <c r="B8" s="3">
        <v>41308</v>
      </c>
      <c r="C8" s="2" t="s">
        <v>7</v>
      </c>
      <c r="D8" s="2" t="s">
        <v>18</v>
      </c>
      <c r="E8" s="2">
        <v>15</v>
      </c>
      <c r="F8" s="2" t="s">
        <v>21</v>
      </c>
      <c r="G8" s="2" t="s">
        <v>16</v>
      </c>
      <c r="K8" s="28" t="s">
        <v>88</v>
      </c>
      <c r="L8" s="29">
        <v>1</v>
      </c>
    </row>
    <row r="9" spans="1:13">
      <c r="A9" s="2">
        <v>100008</v>
      </c>
      <c r="B9" s="3">
        <v>41309</v>
      </c>
      <c r="C9" s="2" t="s">
        <v>15</v>
      </c>
      <c r="D9" s="2" t="s">
        <v>18</v>
      </c>
      <c r="E9" s="2">
        <v>25</v>
      </c>
      <c r="F9" s="2" t="s">
        <v>13</v>
      </c>
      <c r="G9" s="2" t="s">
        <v>20</v>
      </c>
      <c r="K9" s="28" t="s">
        <v>89</v>
      </c>
      <c r="L9" s="29">
        <v>4</v>
      </c>
    </row>
    <row r="10" spans="1:13">
      <c r="A10" s="2">
        <v>100009</v>
      </c>
      <c r="B10" s="3">
        <v>41309</v>
      </c>
      <c r="C10" s="2" t="s">
        <v>11</v>
      </c>
      <c r="D10" s="2" t="s">
        <v>8</v>
      </c>
      <c r="E10" s="2">
        <v>30</v>
      </c>
      <c r="F10" s="2" t="s">
        <v>19</v>
      </c>
      <c r="G10" s="2" t="s">
        <v>22</v>
      </c>
      <c r="K10" s="28" t="s">
        <v>90</v>
      </c>
      <c r="L10" s="29">
        <v>5</v>
      </c>
    </row>
    <row r="11" spans="1:13">
      <c r="A11" s="2">
        <v>100010</v>
      </c>
      <c r="B11" s="3">
        <v>41309</v>
      </c>
      <c r="C11" s="2" t="s">
        <v>17</v>
      </c>
      <c r="D11" s="2" t="s">
        <v>18</v>
      </c>
      <c r="E11" s="2">
        <v>15</v>
      </c>
      <c r="F11" s="2" t="s">
        <v>21</v>
      </c>
      <c r="G11" s="2" t="s">
        <v>14</v>
      </c>
      <c r="K11" s="28" t="s">
        <v>91</v>
      </c>
      <c r="L11" s="29">
        <v>3</v>
      </c>
    </row>
    <row r="12" spans="1:13">
      <c r="A12" s="2">
        <v>100011</v>
      </c>
      <c r="B12" s="3">
        <v>41309</v>
      </c>
      <c r="C12" s="2" t="s">
        <v>23</v>
      </c>
      <c r="D12" s="2" t="s">
        <v>24</v>
      </c>
      <c r="E12" s="2">
        <v>25</v>
      </c>
      <c r="F12" s="2" t="s">
        <v>13</v>
      </c>
      <c r="G12" s="2" t="s">
        <v>16</v>
      </c>
      <c r="K12" s="28" t="s">
        <v>92</v>
      </c>
      <c r="L12" s="29">
        <v>6</v>
      </c>
    </row>
    <row r="13" spans="1:13">
      <c r="A13" s="2">
        <v>100012</v>
      </c>
      <c r="B13" s="3">
        <v>41309</v>
      </c>
      <c r="C13" s="2" t="s">
        <v>7</v>
      </c>
      <c r="D13" s="2" t="s">
        <v>12</v>
      </c>
      <c r="E13" s="2">
        <v>14</v>
      </c>
      <c r="F13" s="2" t="s">
        <v>9</v>
      </c>
      <c r="G13" s="2" t="s">
        <v>14</v>
      </c>
      <c r="K13" s="26"/>
    </row>
    <row r="14" spans="1:13">
      <c r="A14" s="2">
        <v>100013</v>
      </c>
      <c r="B14" s="3">
        <v>41310</v>
      </c>
      <c r="C14" s="2" t="s">
        <v>7</v>
      </c>
      <c r="D14" s="2" t="s">
        <v>12</v>
      </c>
      <c r="E14" s="2">
        <v>25</v>
      </c>
      <c r="F14" s="5" t="s">
        <v>25</v>
      </c>
      <c r="G14" s="2" t="s">
        <v>20</v>
      </c>
    </row>
    <row r="15" spans="1:13">
      <c r="A15" s="2">
        <v>100014</v>
      </c>
      <c r="B15" s="3">
        <v>41310</v>
      </c>
      <c r="C15" s="2" t="s">
        <v>15</v>
      </c>
      <c r="D15" s="2" t="s">
        <v>8</v>
      </c>
      <c r="E15" s="2">
        <v>30</v>
      </c>
      <c r="F15" s="2" t="s">
        <v>9</v>
      </c>
      <c r="G15" s="2" t="s">
        <v>16</v>
      </c>
      <c r="J15" s="32"/>
      <c r="K15" s="33"/>
    </row>
    <row r="16" spans="1:13">
      <c r="A16" s="2">
        <v>100015</v>
      </c>
      <c r="B16" s="3">
        <v>41310</v>
      </c>
      <c r="C16" s="2" t="s">
        <v>17</v>
      </c>
      <c r="D16" s="2" t="s">
        <v>24</v>
      </c>
      <c r="E16" s="2">
        <v>15</v>
      </c>
      <c r="F16" s="2" t="s">
        <v>13</v>
      </c>
      <c r="G16" s="2" t="s">
        <v>10</v>
      </c>
      <c r="K16" t="s">
        <v>88</v>
      </c>
      <c r="M16">
        <f>SUBTOTAL(2,E2:E25)</f>
        <v>24</v>
      </c>
    </row>
    <row r="17" spans="1:7">
      <c r="A17" s="2">
        <v>100016</v>
      </c>
      <c r="B17" s="3">
        <v>41310</v>
      </c>
      <c r="C17" s="2" t="s">
        <v>11</v>
      </c>
      <c r="D17" s="2" t="s">
        <v>8</v>
      </c>
      <c r="E17" s="2">
        <v>15</v>
      </c>
      <c r="F17" s="2" t="s">
        <v>19</v>
      </c>
      <c r="G17" s="2" t="s">
        <v>22</v>
      </c>
    </row>
    <row r="18" spans="1:7">
      <c r="A18" s="2">
        <v>100017</v>
      </c>
      <c r="B18" s="3">
        <v>41311</v>
      </c>
      <c r="C18" s="2" t="s">
        <v>7</v>
      </c>
      <c r="D18" s="2" t="s">
        <v>24</v>
      </c>
      <c r="E18" s="2">
        <v>25</v>
      </c>
      <c r="F18" s="2" t="s">
        <v>19</v>
      </c>
      <c r="G18" s="2" t="s">
        <v>14</v>
      </c>
    </row>
    <row r="19" spans="1:7">
      <c r="A19" s="2">
        <v>100018</v>
      </c>
      <c r="B19" s="3">
        <v>41312</v>
      </c>
      <c r="C19" s="2" t="s">
        <v>7</v>
      </c>
      <c r="D19" s="2" t="s">
        <v>8</v>
      </c>
      <c r="E19" s="2">
        <v>30</v>
      </c>
      <c r="F19" s="2" t="s">
        <v>9</v>
      </c>
      <c r="G19" s="2" t="s">
        <v>16</v>
      </c>
    </row>
    <row r="20" spans="1:7">
      <c r="A20" s="2">
        <v>100019</v>
      </c>
      <c r="B20" s="3">
        <v>41313</v>
      </c>
      <c r="C20" s="2" t="s">
        <v>17</v>
      </c>
      <c r="D20" s="2" t="s">
        <v>12</v>
      </c>
      <c r="E20" s="2">
        <v>13</v>
      </c>
      <c r="F20" s="2" t="s">
        <v>13</v>
      </c>
      <c r="G20" s="2" t="s">
        <v>20</v>
      </c>
    </row>
    <row r="21" spans="1:7">
      <c r="A21" s="2">
        <v>100020</v>
      </c>
      <c r="B21" s="3">
        <v>41313</v>
      </c>
      <c r="C21" s="2" t="s">
        <v>11</v>
      </c>
      <c r="D21" s="2" t="s">
        <v>18</v>
      </c>
      <c r="E21" s="2">
        <v>25</v>
      </c>
      <c r="F21" s="2" t="s">
        <v>21</v>
      </c>
      <c r="G21" s="2" t="s">
        <v>16</v>
      </c>
    </row>
    <row r="22" spans="1:7">
      <c r="A22" s="2">
        <v>100021</v>
      </c>
      <c r="B22" s="3">
        <v>41313</v>
      </c>
      <c r="C22" s="2" t="s">
        <v>15</v>
      </c>
      <c r="D22" s="2" t="s">
        <v>24</v>
      </c>
      <c r="E22" s="2">
        <v>30</v>
      </c>
      <c r="F22" s="2" t="s">
        <v>19</v>
      </c>
      <c r="G22" s="2" t="s">
        <v>22</v>
      </c>
    </row>
    <row r="23" spans="1:7">
      <c r="A23" s="2">
        <v>100022</v>
      </c>
      <c r="B23" s="3">
        <v>41313</v>
      </c>
      <c r="C23" s="2" t="s">
        <v>11</v>
      </c>
      <c r="D23" s="2" t="s">
        <v>12</v>
      </c>
      <c r="E23" s="2">
        <v>15</v>
      </c>
      <c r="F23" s="2" t="s">
        <v>25</v>
      </c>
      <c r="G23" s="2" t="s">
        <v>14</v>
      </c>
    </row>
    <row r="24" spans="1:7">
      <c r="A24" s="2">
        <v>100023</v>
      </c>
      <c r="B24" s="3">
        <v>41313</v>
      </c>
      <c r="C24" s="2" t="s">
        <v>7</v>
      </c>
      <c r="D24" s="2" t="s">
        <v>24</v>
      </c>
      <c r="E24" s="2">
        <v>25</v>
      </c>
      <c r="F24" s="2" t="s">
        <v>9</v>
      </c>
      <c r="G24" s="2" t="s">
        <v>10</v>
      </c>
    </row>
    <row r="25" spans="1:7">
      <c r="A25" s="2">
        <v>100024</v>
      </c>
      <c r="B25" s="3">
        <v>41314</v>
      </c>
      <c r="C25" s="2" t="s">
        <v>17</v>
      </c>
      <c r="D25" s="2" t="s">
        <v>12</v>
      </c>
      <c r="E25" s="2">
        <v>34</v>
      </c>
      <c r="F25" s="2" t="s">
        <v>13</v>
      </c>
      <c r="G25" s="2" t="s">
        <v>20</v>
      </c>
    </row>
  </sheetData>
  <dataValidations count="2">
    <dataValidation type="list" allowBlank="1" showInputMessage="1" showErrorMessage="1" sqref="D1" xr:uid="{39C29829-DA10-4AC7-9163-994315666271}">
      <formula1>"truck 4"</formula1>
    </dataValidation>
    <dataValidation type="list" allowBlank="1" showInputMessage="1" showErrorMessage="1" sqref="J16 K16" xr:uid="{FC27BADE-CAED-494D-BA54-1FF376E1328A}">
      <formula1>$K$6:$K$12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Exercise 1</vt:lpstr>
      <vt:lpstr>Exercise 2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Lad</dc:creator>
  <cp:lastModifiedBy>Deep Lad</cp:lastModifiedBy>
  <dcterms:created xsi:type="dcterms:W3CDTF">2024-07-31T07:43:44Z</dcterms:created>
  <dcterms:modified xsi:type="dcterms:W3CDTF">2024-08-14T04:37:44Z</dcterms:modified>
</cp:coreProperties>
</file>