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OneDrive\Documents\@DKTE\2023-24\Sem 2\AML\"/>
    </mc:Choice>
  </mc:AlternateContent>
  <xr:revisionPtr revIDLastSave="0" documentId="13_ncr:1_{92CB82A1-CB90-4BAF-845E-167075704682}" xr6:coauthVersionLast="47" xr6:coauthVersionMax="47" xr10:uidLastSave="{00000000-0000-0000-0000-000000000000}"/>
  <bookViews>
    <workbookView xWindow="-108" yWindow="-108" windowWidth="23256" windowHeight="12456" xr2:uid="{5091BA17-1383-4C78-86D8-F0D4AF5F1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G61" i="1"/>
  <c r="F61" i="1"/>
  <c r="D61" i="1"/>
  <c r="I60" i="1"/>
  <c r="G60" i="1"/>
  <c r="F60" i="1"/>
  <c r="D60" i="1"/>
  <c r="I59" i="1"/>
  <c r="G59" i="1"/>
  <c r="F59" i="1"/>
  <c r="D59" i="1"/>
  <c r="H59" i="1" s="1"/>
  <c r="I58" i="1"/>
  <c r="G58" i="1"/>
  <c r="F58" i="1"/>
  <c r="D58" i="1"/>
  <c r="I57" i="1"/>
  <c r="G57" i="1"/>
  <c r="F57" i="1"/>
  <c r="D57" i="1"/>
  <c r="I56" i="1"/>
  <c r="G56" i="1"/>
  <c r="F56" i="1"/>
  <c r="D56" i="1"/>
  <c r="I55" i="1"/>
  <c r="G55" i="1"/>
  <c r="F55" i="1"/>
  <c r="D55" i="1"/>
  <c r="I54" i="1"/>
  <c r="G54" i="1"/>
  <c r="F54" i="1"/>
  <c r="D54" i="1"/>
  <c r="I53" i="1"/>
  <c r="G53" i="1"/>
  <c r="F53" i="1"/>
  <c r="D53" i="1"/>
  <c r="I52" i="1"/>
  <c r="G52" i="1"/>
  <c r="F52" i="1"/>
  <c r="D52" i="1"/>
  <c r="I51" i="1"/>
  <c r="G51" i="1"/>
  <c r="F51" i="1"/>
  <c r="D51" i="1"/>
  <c r="I45" i="1"/>
  <c r="G45" i="1"/>
  <c r="F45" i="1"/>
  <c r="D45" i="1"/>
  <c r="I44" i="1"/>
  <c r="G44" i="1"/>
  <c r="F44" i="1"/>
  <c r="D44" i="1"/>
  <c r="I43" i="1"/>
  <c r="G43" i="1"/>
  <c r="F43" i="1"/>
  <c r="D43" i="1"/>
  <c r="H43" i="1" s="1"/>
  <c r="J43" i="1" s="1"/>
  <c r="I42" i="1"/>
  <c r="H42" i="1"/>
  <c r="G42" i="1"/>
  <c r="F42" i="1"/>
  <c r="D42" i="1"/>
  <c r="I41" i="1"/>
  <c r="G41" i="1"/>
  <c r="F41" i="1"/>
  <c r="D41" i="1"/>
  <c r="H41" i="1" s="1"/>
  <c r="I40" i="1"/>
  <c r="G40" i="1"/>
  <c r="F40" i="1"/>
  <c r="D40" i="1"/>
  <c r="H40" i="1" s="1"/>
  <c r="J40" i="1" s="1"/>
  <c r="I39" i="1"/>
  <c r="H39" i="1"/>
  <c r="J39" i="1" s="1"/>
  <c r="G39" i="1"/>
  <c r="F39" i="1"/>
  <c r="D39" i="1"/>
  <c r="I38" i="1"/>
  <c r="G38" i="1"/>
  <c r="F38" i="1"/>
  <c r="D38" i="1"/>
  <c r="H38" i="1" s="1"/>
  <c r="I37" i="1"/>
  <c r="H37" i="1"/>
  <c r="G37" i="1"/>
  <c r="F37" i="1"/>
  <c r="D37" i="1"/>
  <c r="I36" i="1"/>
  <c r="J36" i="1" s="1"/>
  <c r="H36" i="1"/>
  <c r="G36" i="1"/>
  <c r="F36" i="1"/>
  <c r="D36" i="1"/>
  <c r="I35" i="1"/>
  <c r="G35" i="1"/>
  <c r="F35" i="1"/>
  <c r="D35" i="1"/>
  <c r="H35" i="1" s="1"/>
  <c r="L12" i="1"/>
  <c r="L11" i="1"/>
  <c r="L10" i="1"/>
  <c r="L9" i="1"/>
  <c r="L8" i="1"/>
  <c r="L7" i="1"/>
  <c r="L6" i="1"/>
  <c r="L5" i="1"/>
  <c r="L4" i="1"/>
  <c r="I5" i="1"/>
  <c r="J5" i="1" s="1"/>
  <c r="I6" i="1"/>
  <c r="I7" i="1"/>
  <c r="I8" i="1"/>
  <c r="I9" i="1"/>
  <c r="I10" i="1"/>
  <c r="J10" i="1" s="1"/>
  <c r="I11" i="1"/>
  <c r="J11" i="1" s="1"/>
  <c r="I12" i="1"/>
  <c r="I4" i="1"/>
  <c r="J4" i="1" s="1"/>
  <c r="J6" i="1"/>
  <c r="J7" i="1"/>
  <c r="J21" i="1"/>
  <c r="J22" i="1"/>
  <c r="J23" i="1"/>
  <c r="J24" i="1"/>
  <c r="J25" i="1"/>
  <c r="J26" i="1"/>
  <c r="J27" i="1"/>
  <c r="J28" i="1"/>
  <c r="J29" i="1"/>
  <c r="J30" i="1"/>
  <c r="J20" i="1"/>
  <c r="I20" i="1"/>
  <c r="I21" i="1"/>
  <c r="I23" i="1"/>
  <c r="I24" i="1"/>
  <c r="I25" i="1"/>
  <c r="I26" i="1"/>
  <c r="I27" i="1"/>
  <c r="I28" i="1"/>
  <c r="I29" i="1"/>
  <c r="I30" i="1"/>
  <c r="H21" i="1"/>
  <c r="H22" i="1"/>
  <c r="H23" i="1"/>
  <c r="H24" i="1"/>
  <c r="H25" i="1"/>
  <c r="H26" i="1"/>
  <c r="H27" i="1"/>
  <c r="H28" i="1"/>
  <c r="H29" i="1"/>
  <c r="H30" i="1"/>
  <c r="G21" i="1"/>
  <c r="G22" i="1"/>
  <c r="G23" i="1"/>
  <c r="G24" i="1"/>
  <c r="G25" i="1"/>
  <c r="G26" i="1"/>
  <c r="G27" i="1"/>
  <c r="G28" i="1"/>
  <c r="G29" i="1"/>
  <c r="G30" i="1"/>
  <c r="F21" i="1"/>
  <c r="F22" i="1"/>
  <c r="F23" i="1"/>
  <c r="F24" i="1"/>
  <c r="F25" i="1"/>
  <c r="F26" i="1"/>
  <c r="F27" i="1"/>
  <c r="F28" i="1"/>
  <c r="F29" i="1"/>
  <c r="F30" i="1"/>
  <c r="D29" i="1"/>
  <c r="D30" i="1"/>
  <c r="D28" i="1"/>
  <c r="D27" i="1"/>
  <c r="D26" i="1"/>
  <c r="D25" i="1"/>
  <c r="D24" i="1"/>
  <c r="D23" i="1"/>
  <c r="I22" i="1"/>
  <c r="D22" i="1"/>
  <c r="D21" i="1"/>
  <c r="G20" i="1"/>
  <c r="F20" i="1"/>
  <c r="D20" i="1"/>
  <c r="H20" i="1" s="1"/>
  <c r="J8" i="1"/>
  <c r="J9" i="1"/>
  <c r="J12" i="1"/>
  <c r="K12" i="1"/>
  <c r="K11" i="1"/>
  <c r="K10" i="1"/>
  <c r="K9" i="1"/>
  <c r="K8" i="1"/>
  <c r="K7" i="1"/>
  <c r="K6" i="1"/>
  <c r="K5" i="1"/>
  <c r="H12" i="1"/>
  <c r="G12" i="1"/>
  <c r="F12" i="1"/>
  <c r="D12" i="1"/>
  <c r="K4" i="1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6" i="1"/>
  <c r="F7" i="1"/>
  <c r="F8" i="1"/>
  <c r="F9" i="1"/>
  <c r="F10" i="1"/>
  <c r="F11" i="1"/>
  <c r="F5" i="1"/>
  <c r="F4" i="1"/>
  <c r="D5" i="1"/>
  <c r="D6" i="1"/>
  <c r="D7" i="1"/>
  <c r="D8" i="1"/>
  <c r="D9" i="1"/>
  <c r="D10" i="1"/>
  <c r="D11" i="1"/>
  <c r="D4" i="1"/>
  <c r="H52" i="1" l="1"/>
  <c r="J52" i="1" s="1"/>
  <c r="H54" i="1"/>
  <c r="H56" i="1"/>
  <c r="H58" i="1"/>
  <c r="H60" i="1"/>
  <c r="J60" i="1" s="1"/>
  <c r="H53" i="1"/>
  <c r="H55" i="1"/>
  <c r="J55" i="1" s="1"/>
  <c r="H57" i="1"/>
  <c r="J57" i="1" s="1"/>
  <c r="H61" i="1"/>
  <c r="J61" i="1" s="1"/>
  <c r="J59" i="1"/>
  <c r="H51" i="1"/>
  <c r="J51" i="1" s="1"/>
  <c r="J54" i="1"/>
  <c r="J56" i="1"/>
  <c r="J58" i="1"/>
  <c r="J53" i="1"/>
  <c r="J41" i="1"/>
  <c r="H44" i="1"/>
  <c r="J44" i="1" s="1"/>
  <c r="H45" i="1"/>
  <c r="J45" i="1" s="1"/>
  <c r="J42" i="1"/>
  <c r="J38" i="1"/>
  <c r="J37" i="1"/>
  <c r="J35" i="1"/>
</calcChain>
</file>

<file path=xl/sharedStrings.xml><?xml version="1.0" encoding="utf-8"?>
<sst xmlns="http://schemas.openxmlformats.org/spreadsheetml/2006/main" count="36" uniqueCount="10">
  <si>
    <t>n</t>
  </si>
  <si>
    <t>p</t>
  </si>
  <si>
    <t>p^k</t>
  </si>
  <si>
    <t>1-p</t>
  </si>
  <si>
    <t>(1-p)^n-k</t>
  </si>
  <si>
    <t>n-k</t>
  </si>
  <si>
    <t>Probability</t>
  </si>
  <si>
    <t>Success</t>
  </si>
  <si>
    <t>Likelihood</t>
  </si>
  <si>
    <t>n choose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</si>
</sst>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062335958005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Probability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Sheet1!$K$4:$K$12</c:f>
              <c:numCache>
                <c:formatCode>General</c:formatCode>
                <c:ptCount val="9"/>
                <c:pt idx="0">
                  <c:v>3.9062500000000009E-3</c:v>
                </c:pt>
                <c:pt idx="1">
                  <c:v>3.1249999999999993E-2</c:v>
                </c:pt>
                <c:pt idx="2">
                  <c:v>0.10937500000000006</c:v>
                </c:pt>
                <c:pt idx="3">
                  <c:v>0.21875</c:v>
                </c:pt>
                <c:pt idx="4">
                  <c:v>0.27343750000000006</c:v>
                </c:pt>
                <c:pt idx="5">
                  <c:v>0.21875</c:v>
                </c:pt>
                <c:pt idx="6">
                  <c:v>0.10937500000000006</c:v>
                </c:pt>
                <c:pt idx="7">
                  <c:v>3.1250000000000007E-2</c:v>
                </c:pt>
                <c:pt idx="8">
                  <c:v>3.9062500000000009E-3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6DD-88D4-8C7B0538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6506736"/>
        <c:axId val="1079485744"/>
      </c:barChart>
      <c:catAx>
        <c:axId val="107650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heads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85744"/>
        <c:crosses val="autoZero"/>
        <c:auto val="1"/>
        <c:lblAlgn val="ctr"/>
        <c:lblOffset val="100"/>
        <c:noMultiLvlLbl val="0"/>
      </c:catAx>
      <c:valAx>
        <c:axId val="10794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Sheet1!$E$20:$E$30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Sheet1!$J$20:$J$30</c:f>
              <c:numCache>
                <c:formatCode>General</c:formatCode>
                <c:ptCount val="11"/>
                <c:pt idx="0">
                  <c:v>0</c:v>
                </c:pt>
                <c:pt idx="1">
                  <c:v>4.5927000000000025E-3</c:v>
                </c:pt>
                <c:pt idx="2">
                  <c:v>4.587520000000004E-2</c:v>
                </c:pt>
                <c:pt idx="3">
                  <c:v>0.13613669999999994</c:v>
                </c:pt>
                <c:pt idx="4">
                  <c:v>0.23224320000000007</c:v>
                </c:pt>
                <c:pt idx="5">
                  <c:v>0.2734375</c:v>
                </c:pt>
                <c:pt idx="6">
                  <c:v>0.23224320000000009</c:v>
                </c:pt>
                <c:pt idx="7">
                  <c:v>0.13613670000000003</c:v>
                </c:pt>
                <c:pt idx="8">
                  <c:v>4.587519999999997E-2</c:v>
                </c:pt>
                <c:pt idx="9">
                  <c:v>4.5926999999999956E-3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F-4534-AFAE-83F044E9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680816"/>
        <c:axId val="1076219392"/>
      </c:lineChart>
      <c:catAx>
        <c:axId val="10026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19392"/>
        <c:crosses val="autoZero"/>
        <c:auto val="1"/>
        <c:lblAlgn val="ctr"/>
        <c:lblOffset val="100"/>
        <c:noMultiLvlLbl val="0"/>
      </c:catAx>
      <c:valAx>
        <c:axId val="10762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Sheet1!$E$35:$E$45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Sheet1!$J$35:$J$45</c:f>
              <c:numCache>
                <c:formatCode>General</c:formatCode>
                <c:ptCount val="11"/>
                <c:pt idx="0">
                  <c:v>0</c:v>
                </c:pt>
                <c:pt idx="1">
                  <c:v>3.3067440000000017E-2</c:v>
                </c:pt>
                <c:pt idx="2">
                  <c:v>0.14680064000000012</c:v>
                </c:pt>
                <c:pt idx="3">
                  <c:v>0.25412183999999993</c:v>
                </c:pt>
                <c:pt idx="4">
                  <c:v>0.27869184000000008</c:v>
                </c:pt>
                <c:pt idx="5">
                  <c:v>0.21875</c:v>
                </c:pt>
                <c:pt idx="6">
                  <c:v>0.12386304000000008</c:v>
                </c:pt>
                <c:pt idx="7">
                  <c:v>4.6675440000000019E-2</c:v>
                </c:pt>
                <c:pt idx="8">
                  <c:v>9.1750399999999902E-3</c:v>
                </c:pt>
                <c:pt idx="9">
                  <c:v>4.0823999999999955E-4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F-4F46-A838-3472FAF0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9663"/>
        <c:axId val="30701503"/>
      </c:scatterChart>
      <c:valAx>
        <c:axId val="320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03"/>
        <c:crosses val="autoZero"/>
        <c:crossBetween val="midCat"/>
      </c:valAx>
      <c:valAx>
        <c:axId val="307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Sheet1!$J$50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Sheet1!$E$51:$E$61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Sheet1!$J$51:$J$61</c:f>
              <c:numCache>
                <c:formatCode>General</c:formatCode>
                <c:ptCount val="11"/>
                <c:pt idx="0">
                  <c:v>0</c:v>
                </c:pt>
                <c:pt idx="1">
                  <c:v>4.0824000000000031E-4</c:v>
                </c:pt>
                <c:pt idx="2">
                  <c:v>9.1750400000000093E-3</c:v>
                </c:pt>
                <c:pt idx="3">
                  <c:v>4.6675439999999985E-2</c:v>
                </c:pt>
                <c:pt idx="4">
                  <c:v>0.12386304000000008</c:v>
                </c:pt>
                <c:pt idx="5">
                  <c:v>0.21875</c:v>
                </c:pt>
                <c:pt idx="6">
                  <c:v>0.27869184000000002</c:v>
                </c:pt>
                <c:pt idx="7">
                  <c:v>0.25412183999999999</c:v>
                </c:pt>
                <c:pt idx="8">
                  <c:v>0.14680064000000001</c:v>
                </c:pt>
                <c:pt idx="9">
                  <c:v>3.306743999999999E-2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2-4885-B60A-21BF49DF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54175"/>
        <c:axId val="44300111"/>
      </c:scatterChart>
      <c:valAx>
        <c:axId val="209295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111"/>
        <c:crosses val="autoZero"/>
        <c:crossBetween val="midCat"/>
      </c:valAx>
      <c:valAx>
        <c:axId val="443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5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38100</xdr:rowOff>
    </xdr:from>
    <xdr:to>
      <xdr:col>20</xdr:col>
      <xdr:colOff>114300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79032-BA8A-0EFD-5746-B46E20D0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16</xdr:row>
      <xdr:rowOff>167640</xdr:rowOff>
    </xdr:from>
    <xdr:to>
      <xdr:col>20</xdr:col>
      <xdr:colOff>121920</xdr:colOff>
      <xdr:row>31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2165F6-A1A6-616A-140E-FF16E5A8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32</xdr:row>
      <xdr:rowOff>114300</xdr:rowOff>
    </xdr:from>
    <xdr:to>
      <xdr:col>20</xdr:col>
      <xdr:colOff>114300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B1BE0-D389-5B29-7C25-85C23AB8F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411480</xdr:colOff>
      <xdr:row>49</xdr:row>
      <xdr:rowOff>7620</xdr:rowOff>
    </xdr:from>
    <xdr:to>
      <xdr:col>20</xdr:col>
      <xdr:colOff>106680</xdr:colOff>
      <xdr:row>64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30C34-39CD-A1A7-FF78-2533DF13F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287F-07EB-4C4D-B94A-00842A0123DE}">
  <dimension ref="B3:L61"/>
  <sheetViews>
    <sheetView tabSelected="1" topLeftCell="B1" workbookViewId="0">
      <selection activeCell="W31" sqref="W31"/>
    </sheetView>
  </sheetViews>
  <sheetFormatPr defaultRowHeight="14.4" x14ac:dyDescent="0.3"/>
  <cols>
    <col min="8" max="8" width="12.77734375" customWidth="1"/>
    <col min="9" max="9" width="11" bestFit="1" customWidth="1"/>
  </cols>
  <sheetData>
    <row r="3" spans="2:12" x14ac:dyDescent="0.3">
      <c r="B3" s="2" t="s">
        <v>0</v>
      </c>
      <c r="C3" s="2" t="s">
        <v>7</v>
      </c>
      <c r="D3" s="2" t="s">
        <v>5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9</v>
      </c>
      <c r="K3" s="1" t="s">
        <v>6</v>
      </c>
    </row>
    <row r="4" spans="2:12" x14ac:dyDescent="0.3">
      <c r="B4">
        <v>8</v>
      </c>
      <c r="C4">
        <v>0</v>
      </c>
      <c r="D4">
        <f>B4-C4</f>
        <v>8</v>
      </c>
      <c r="E4">
        <v>0.5</v>
      </c>
      <c r="F4">
        <f>(E4)^C4</f>
        <v>1</v>
      </c>
      <c r="G4">
        <f>1-E4</f>
        <v>0.5</v>
      </c>
      <c r="H4">
        <f>G4^D4</f>
        <v>3.90625E-3</v>
      </c>
      <c r="I4">
        <f>(FACT(B4) / ((FACT(C4))*(FACT(D4))))</f>
        <v>1</v>
      </c>
      <c r="J4">
        <f>I4*H4</f>
        <v>3.90625E-3</v>
      </c>
      <c r="K4">
        <f t="shared" ref="K4:L4" si="0">_xlfn.BINOM.DIST(0,8,0.5,FALSE)</f>
        <v>3.9062500000000009E-3</v>
      </c>
      <c r="L4">
        <f>_xlfn.BINOM.DIST(0,8,0.5,TRUE)</f>
        <v>3.9062500000000009E-3</v>
      </c>
    </row>
    <row r="5" spans="2:12" x14ac:dyDescent="0.3">
      <c r="B5">
        <v>8</v>
      </c>
      <c r="C5">
        <v>1</v>
      </c>
      <c r="D5">
        <f t="shared" ref="D5:D12" si="1">B5-C5</f>
        <v>7</v>
      </c>
      <c r="E5">
        <v>0.5</v>
      </c>
      <c r="F5">
        <f>(E5)^C5</f>
        <v>0.5</v>
      </c>
      <c r="G5">
        <f t="shared" ref="G5:G12" si="2">1-E5</f>
        <v>0.5</v>
      </c>
      <c r="H5">
        <f t="shared" ref="H5:H12" si="3">G5^D5</f>
        <v>7.8125E-3</v>
      </c>
      <c r="I5">
        <f t="shared" ref="I5:I12" si="4">(FACT(B5) / ((FACT(C5))*(FACT(D5))))</f>
        <v>8</v>
      </c>
      <c r="J5">
        <f t="shared" ref="J5:J12" si="5">I5*H5</f>
        <v>6.25E-2</v>
      </c>
      <c r="K5">
        <f>_xlfn.BINOM.DIST(1,8,0.5,FALSE)</f>
        <v>3.1249999999999993E-2</v>
      </c>
      <c r="L5">
        <f>_xlfn.BINOM.DIST(1,8,0.5,TRUE)</f>
        <v>3.5156250000000007E-2</v>
      </c>
    </row>
    <row r="6" spans="2:12" x14ac:dyDescent="0.3">
      <c r="B6">
        <v>8</v>
      </c>
      <c r="C6">
        <v>2</v>
      </c>
      <c r="D6">
        <f t="shared" si="1"/>
        <v>6</v>
      </c>
      <c r="E6">
        <v>0.5</v>
      </c>
      <c r="F6">
        <f t="shared" ref="F6:F12" si="6">(E6)^C6</f>
        <v>0.25</v>
      </c>
      <c r="G6">
        <f t="shared" si="2"/>
        <v>0.5</v>
      </c>
      <c r="H6">
        <f t="shared" si="3"/>
        <v>1.5625E-2</v>
      </c>
      <c r="I6">
        <f t="shared" si="4"/>
        <v>28</v>
      </c>
      <c r="J6">
        <f t="shared" si="5"/>
        <v>0.4375</v>
      </c>
      <c r="K6">
        <f>_xlfn.BINOM.DIST(2,8,0.5,FALSE)</f>
        <v>0.10937500000000006</v>
      </c>
      <c r="L6">
        <f>_xlfn.BINOM.DIST(2,8,0.5,TRUE)</f>
        <v>0.14453125</v>
      </c>
    </row>
    <row r="7" spans="2:12" x14ac:dyDescent="0.3">
      <c r="B7">
        <v>8</v>
      </c>
      <c r="C7">
        <v>3</v>
      </c>
      <c r="D7">
        <f t="shared" si="1"/>
        <v>5</v>
      </c>
      <c r="E7">
        <v>0.5</v>
      </c>
      <c r="F7">
        <f t="shared" si="6"/>
        <v>0.125</v>
      </c>
      <c r="G7">
        <f t="shared" si="2"/>
        <v>0.5</v>
      </c>
      <c r="H7">
        <f t="shared" si="3"/>
        <v>3.125E-2</v>
      </c>
      <c r="I7">
        <f t="shared" si="4"/>
        <v>56</v>
      </c>
      <c r="J7">
        <f t="shared" si="5"/>
        <v>1.75</v>
      </c>
      <c r="K7">
        <f>_xlfn.BINOM.DIST(3,8,0.5,FALSE)</f>
        <v>0.21875</v>
      </c>
      <c r="L7">
        <f>_xlfn.BINOM.DIST(3,8,0.5,TRUE)</f>
        <v>0.36328125</v>
      </c>
    </row>
    <row r="8" spans="2:12" x14ac:dyDescent="0.3">
      <c r="B8">
        <v>8</v>
      </c>
      <c r="C8">
        <v>4</v>
      </c>
      <c r="D8">
        <f t="shared" si="1"/>
        <v>4</v>
      </c>
      <c r="E8">
        <v>0.5</v>
      </c>
      <c r="F8">
        <f t="shared" si="6"/>
        <v>6.25E-2</v>
      </c>
      <c r="G8">
        <f t="shared" si="2"/>
        <v>0.5</v>
      </c>
      <c r="H8">
        <f t="shared" si="3"/>
        <v>6.25E-2</v>
      </c>
      <c r="I8">
        <f t="shared" si="4"/>
        <v>70</v>
      </c>
      <c r="J8">
        <f t="shared" si="5"/>
        <v>4.375</v>
      </c>
      <c r="K8">
        <f>_xlfn.BINOM.DIST(4,8,0.5,FALSE)</f>
        <v>0.27343750000000006</v>
      </c>
      <c r="L8">
        <f>_xlfn.BINOM.DIST(4,8,0.5,TRUE)</f>
        <v>0.63671875</v>
      </c>
    </row>
    <row r="9" spans="2:12" x14ac:dyDescent="0.3">
      <c r="B9">
        <v>8</v>
      </c>
      <c r="C9">
        <v>5</v>
      </c>
      <c r="D9">
        <f t="shared" si="1"/>
        <v>3</v>
      </c>
      <c r="E9">
        <v>0.5</v>
      </c>
      <c r="F9">
        <f t="shared" si="6"/>
        <v>3.125E-2</v>
      </c>
      <c r="G9">
        <f t="shared" si="2"/>
        <v>0.5</v>
      </c>
      <c r="H9">
        <f t="shared" si="3"/>
        <v>0.125</v>
      </c>
      <c r="I9">
        <f t="shared" si="4"/>
        <v>56</v>
      </c>
      <c r="J9">
        <f t="shared" si="5"/>
        <v>7</v>
      </c>
      <c r="K9">
        <f>_xlfn.BINOM.DIST(5,8,0.5,FALSE)</f>
        <v>0.21875</v>
      </c>
      <c r="L9">
        <f>_xlfn.BINOM.DIST(5,8,0.5,TRUE)</f>
        <v>0.85546875</v>
      </c>
    </row>
    <row r="10" spans="2:12" x14ac:dyDescent="0.3">
      <c r="B10">
        <v>8</v>
      </c>
      <c r="C10">
        <v>6</v>
      </c>
      <c r="D10">
        <f t="shared" si="1"/>
        <v>2</v>
      </c>
      <c r="E10">
        <v>0.5</v>
      </c>
      <c r="F10">
        <f t="shared" si="6"/>
        <v>1.5625E-2</v>
      </c>
      <c r="G10">
        <f t="shared" si="2"/>
        <v>0.5</v>
      </c>
      <c r="H10">
        <f t="shared" si="3"/>
        <v>0.25</v>
      </c>
      <c r="I10">
        <f t="shared" si="4"/>
        <v>28</v>
      </c>
      <c r="J10">
        <f t="shared" si="5"/>
        <v>7</v>
      </c>
      <c r="K10">
        <f>_xlfn.BINOM.DIST(6,8,0.5,FALSE)</f>
        <v>0.10937500000000006</v>
      </c>
      <c r="L10">
        <f>_xlfn.BINOM.DIST(6,8,0.5,TRUE)</f>
        <v>0.96484375</v>
      </c>
    </row>
    <row r="11" spans="2:12" x14ac:dyDescent="0.3">
      <c r="B11">
        <v>8</v>
      </c>
      <c r="C11">
        <v>7</v>
      </c>
      <c r="D11">
        <f t="shared" si="1"/>
        <v>1</v>
      </c>
      <c r="E11">
        <v>0.5</v>
      </c>
      <c r="F11">
        <f t="shared" si="6"/>
        <v>7.8125E-3</v>
      </c>
      <c r="G11">
        <f t="shared" si="2"/>
        <v>0.5</v>
      </c>
      <c r="H11">
        <f t="shared" si="3"/>
        <v>0.5</v>
      </c>
      <c r="I11">
        <f t="shared" si="4"/>
        <v>8</v>
      </c>
      <c r="J11">
        <f t="shared" si="5"/>
        <v>4</v>
      </c>
      <c r="K11">
        <f>_xlfn.BINOM.DIST(7,8,0.5,FALSE)</f>
        <v>3.1250000000000007E-2</v>
      </c>
      <c r="L11">
        <f>_xlfn.BINOM.DIST(7,8,0.5,TRUE)</f>
        <v>0.99609375</v>
      </c>
    </row>
    <row r="12" spans="2:12" x14ac:dyDescent="0.3">
      <c r="B12">
        <v>8</v>
      </c>
      <c r="C12">
        <v>8</v>
      </c>
      <c r="D12">
        <f t="shared" si="1"/>
        <v>0</v>
      </c>
      <c r="E12">
        <v>0.5</v>
      </c>
      <c r="F12">
        <f t="shared" si="6"/>
        <v>3.90625E-3</v>
      </c>
      <c r="G12">
        <f t="shared" si="2"/>
        <v>0.5</v>
      </c>
      <c r="H12">
        <f t="shared" si="3"/>
        <v>1</v>
      </c>
      <c r="I12">
        <f t="shared" si="4"/>
        <v>1</v>
      </c>
      <c r="J12">
        <f t="shared" si="5"/>
        <v>1</v>
      </c>
      <c r="K12">
        <f>_xlfn.BINOM.DIST(8,8,0.5,FALSE)</f>
        <v>3.9062500000000009E-3</v>
      </c>
      <c r="L12">
        <f>_xlfn.BINOM.DIST(8,8,0.5,TRUE)</f>
        <v>1</v>
      </c>
    </row>
    <row r="19" spans="2:10" x14ac:dyDescent="0.3">
      <c r="B19" s="2" t="s">
        <v>0</v>
      </c>
      <c r="C19" s="2" t="s">
        <v>7</v>
      </c>
      <c r="D19" s="2" t="s">
        <v>5</v>
      </c>
      <c r="E19" s="2" t="s">
        <v>1</v>
      </c>
      <c r="F19" s="2" t="s">
        <v>2</v>
      </c>
      <c r="G19" s="2" t="s">
        <v>3</v>
      </c>
      <c r="H19" s="2" t="s">
        <v>4</v>
      </c>
      <c r="I19" s="2" t="s">
        <v>9</v>
      </c>
      <c r="J19" s="1" t="s">
        <v>8</v>
      </c>
    </row>
    <row r="20" spans="2:10" x14ac:dyDescent="0.3">
      <c r="B20">
        <v>8</v>
      </c>
      <c r="C20">
        <v>4</v>
      </c>
      <c r="D20">
        <f>B20-C20</f>
        <v>4</v>
      </c>
      <c r="E20">
        <v>0</v>
      </c>
      <c r="F20">
        <f>(E20)^C20</f>
        <v>0</v>
      </c>
      <c r="G20">
        <f>1-E20</f>
        <v>1</v>
      </c>
      <c r="H20">
        <f>G20^D20</f>
        <v>1</v>
      </c>
      <c r="I20">
        <f t="shared" ref="I20:I30" si="7">FACT(B20) / ((FACT(C20))*(FACT(B20-C20)))</f>
        <v>70</v>
      </c>
      <c r="J20">
        <f>I20*F20*H20</f>
        <v>0</v>
      </c>
    </row>
    <row r="21" spans="2:10" x14ac:dyDescent="0.3">
      <c r="B21">
        <v>8</v>
      </c>
      <c r="C21">
        <v>4</v>
      </c>
      <c r="D21">
        <f t="shared" ref="D21:D28" si="8">B21-C21</f>
        <v>4</v>
      </c>
      <c r="E21">
        <v>0.1</v>
      </c>
      <c r="F21">
        <f t="shared" ref="F21:F30" si="9">(E21)^C21</f>
        <v>1.0000000000000005E-4</v>
      </c>
      <c r="G21">
        <f t="shared" ref="G21:G30" si="10">1-E21</f>
        <v>0.9</v>
      </c>
      <c r="H21">
        <f t="shared" ref="H21:H30" si="11">G21^D21</f>
        <v>0.65610000000000013</v>
      </c>
      <c r="I21">
        <f t="shared" si="7"/>
        <v>70</v>
      </c>
      <c r="J21">
        <f t="shared" ref="J21:J30" si="12">I21*F21*H21</f>
        <v>4.5927000000000025E-3</v>
      </c>
    </row>
    <row r="22" spans="2:10" x14ac:dyDescent="0.3">
      <c r="B22">
        <v>8</v>
      </c>
      <c r="C22">
        <v>4</v>
      </c>
      <c r="D22">
        <f t="shared" si="8"/>
        <v>4</v>
      </c>
      <c r="E22">
        <v>0.2</v>
      </c>
      <c r="F22">
        <f t="shared" si="9"/>
        <v>1.6000000000000007E-3</v>
      </c>
      <c r="G22">
        <f t="shared" si="10"/>
        <v>0.8</v>
      </c>
      <c r="H22">
        <f t="shared" si="11"/>
        <v>0.40960000000000019</v>
      </c>
      <c r="I22">
        <f t="shared" si="7"/>
        <v>70</v>
      </c>
      <c r="J22">
        <f t="shared" si="12"/>
        <v>4.587520000000004E-2</v>
      </c>
    </row>
    <row r="23" spans="2:10" x14ac:dyDescent="0.3">
      <c r="B23">
        <v>8</v>
      </c>
      <c r="C23">
        <v>4</v>
      </c>
      <c r="D23">
        <f t="shared" si="8"/>
        <v>4</v>
      </c>
      <c r="E23">
        <v>0.3</v>
      </c>
      <c r="F23">
        <f t="shared" si="9"/>
        <v>8.0999999999999996E-3</v>
      </c>
      <c r="G23">
        <f t="shared" si="10"/>
        <v>0.7</v>
      </c>
      <c r="H23">
        <f t="shared" si="11"/>
        <v>0.24009999999999992</v>
      </c>
      <c r="I23">
        <f t="shared" si="7"/>
        <v>70</v>
      </c>
      <c r="J23">
        <f t="shared" si="12"/>
        <v>0.13613669999999994</v>
      </c>
    </row>
    <row r="24" spans="2:10" x14ac:dyDescent="0.3">
      <c r="B24">
        <v>8</v>
      </c>
      <c r="C24">
        <v>4</v>
      </c>
      <c r="D24">
        <f t="shared" si="8"/>
        <v>4</v>
      </c>
      <c r="E24">
        <v>0.4</v>
      </c>
      <c r="F24">
        <f t="shared" si="9"/>
        <v>2.5600000000000012E-2</v>
      </c>
      <c r="G24">
        <f t="shared" si="10"/>
        <v>0.6</v>
      </c>
      <c r="H24">
        <f t="shared" si="11"/>
        <v>0.12959999999999999</v>
      </c>
      <c r="I24">
        <f t="shared" si="7"/>
        <v>70</v>
      </c>
      <c r="J24">
        <f t="shared" si="12"/>
        <v>0.23224320000000007</v>
      </c>
    </row>
    <row r="25" spans="2:10" x14ac:dyDescent="0.3">
      <c r="B25">
        <v>8</v>
      </c>
      <c r="C25">
        <v>4</v>
      </c>
      <c r="D25">
        <f t="shared" si="8"/>
        <v>4</v>
      </c>
      <c r="E25">
        <v>0.5</v>
      </c>
      <c r="F25">
        <f t="shared" si="9"/>
        <v>6.25E-2</v>
      </c>
      <c r="G25">
        <f t="shared" si="10"/>
        <v>0.5</v>
      </c>
      <c r="H25">
        <f t="shared" si="11"/>
        <v>6.25E-2</v>
      </c>
      <c r="I25">
        <f t="shared" si="7"/>
        <v>70</v>
      </c>
      <c r="J25">
        <f t="shared" si="12"/>
        <v>0.2734375</v>
      </c>
    </row>
    <row r="26" spans="2:10" x14ac:dyDescent="0.3">
      <c r="B26">
        <v>8</v>
      </c>
      <c r="C26">
        <v>4</v>
      </c>
      <c r="D26">
        <f t="shared" si="8"/>
        <v>4</v>
      </c>
      <c r="E26">
        <v>0.6</v>
      </c>
      <c r="F26">
        <f t="shared" si="9"/>
        <v>0.12959999999999999</v>
      </c>
      <c r="G26">
        <f t="shared" si="10"/>
        <v>0.4</v>
      </c>
      <c r="H26">
        <f t="shared" si="11"/>
        <v>2.5600000000000012E-2</v>
      </c>
      <c r="I26">
        <f t="shared" si="7"/>
        <v>70</v>
      </c>
      <c r="J26">
        <f t="shared" si="12"/>
        <v>0.23224320000000009</v>
      </c>
    </row>
    <row r="27" spans="2:10" x14ac:dyDescent="0.3">
      <c r="B27">
        <v>8</v>
      </c>
      <c r="C27">
        <v>4</v>
      </c>
      <c r="D27">
        <f t="shared" si="8"/>
        <v>4</v>
      </c>
      <c r="E27">
        <v>0.7</v>
      </c>
      <c r="F27">
        <f t="shared" si="9"/>
        <v>0.24009999999999992</v>
      </c>
      <c r="G27">
        <f t="shared" si="10"/>
        <v>0.30000000000000004</v>
      </c>
      <c r="H27">
        <f t="shared" si="11"/>
        <v>8.1000000000000048E-3</v>
      </c>
      <c r="I27">
        <f t="shared" si="7"/>
        <v>70</v>
      </c>
      <c r="J27">
        <f t="shared" si="12"/>
        <v>0.13613670000000003</v>
      </c>
    </row>
    <row r="28" spans="2:10" x14ac:dyDescent="0.3">
      <c r="B28">
        <v>8</v>
      </c>
      <c r="C28">
        <v>4</v>
      </c>
      <c r="D28">
        <f t="shared" si="8"/>
        <v>4</v>
      </c>
      <c r="E28">
        <v>0.8</v>
      </c>
      <c r="F28">
        <f t="shared" si="9"/>
        <v>0.40960000000000019</v>
      </c>
      <c r="G28">
        <f t="shared" si="10"/>
        <v>0.19999999999999996</v>
      </c>
      <c r="H28">
        <f t="shared" si="11"/>
        <v>1.5999999999999983E-3</v>
      </c>
      <c r="I28">
        <f t="shared" si="7"/>
        <v>70</v>
      </c>
      <c r="J28">
        <f t="shared" si="12"/>
        <v>4.587519999999997E-2</v>
      </c>
    </row>
    <row r="29" spans="2:10" x14ac:dyDescent="0.3">
      <c r="B29">
        <v>8</v>
      </c>
      <c r="C29">
        <v>4</v>
      </c>
      <c r="D29">
        <f t="shared" ref="D29:D30" si="13">B29-C29</f>
        <v>4</v>
      </c>
      <c r="E29">
        <v>0.9</v>
      </c>
      <c r="F29">
        <f t="shared" si="9"/>
        <v>0.65610000000000013</v>
      </c>
      <c r="G29">
        <f t="shared" si="10"/>
        <v>9.9999999999999978E-2</v>
      </c>
      <c r="H29">
        <f t="shared" si="11"/>
        <v>9.9999999999999896E-5</v>
      </c>
      <c r="I29">
        <f t="shared" si="7"/>
        <v>70</v>
      </c>
      <c r="J29">
        <f t="shared" si="12"/>
        <v>4.5926999999999956E-3</v>
      </c>
    </row>
    <row r="30" spans="2:10" x14ac:dyDescent="0.3">
      <c r="B30">
        <v>8</v>
      </c>
      <c r="C30">
        <v>4</v>
      </c>
      <c r="D30">
        <f t="shared" si="13"/>
        <v>4</v>
      </c>
      <c r="E30">
        <v>1</v>
      </c>
      <c r="F30">
        <f t="shared" si="9"/>
        <v>1</v>
      </c>
      <c r="G30">
        <f t="shared" si="10"/>
        <v>0</v>
      </c>
      <c r="H30">
        <f t="shared" si="11"/>
        <v>0</v>
      </c>
      <c r="I30">
        <f t="shared" si="7"/>
        <v>70</v>
      </c>
      <c r="J30">
        <f t="shared" si="12"/>
        <v>0</v>
      </c>
    </row>
    <row r="34" spans="2:10" x14ac:dyDescent="0.3">
      <c r="B34" s="2" t="s">
        <v>0</v>
      </c>
      <c r="C34" s="2" t="s">
        <v>7</v>
      </c>
      <c r="D34" s="2" t="s">
        <v>5</v>
      </c>
      <c r="E34" s="2" t="s">
        <v>1</v>
      </c>
      <c r="F34" s="2" t="s">
        <v>2</v>
      </c>
      <c r="G34" s="2" t="s">
        <v>3</v>
      </c>
      <c r="H34" s="2" t="s">
        <v>4</v>
      </c>
      <c r="I34" s="2" t="s">
        <v>9</v>
      </c>
      <c r="J34" s="1" t="s">
        <v>8</v>
      </c>
    </row>
    <row r="35" spans="2:10" x14ac:dyDescent="0.3">
      <c r="B35">
        <v>8</v>
      </c>
      <c r="C35">
        <v>3</v>
      </c>
      <c r="D35">
        <f>B35-C35</f>
        <v>5</v>
      </c>
      <c r="E35">
        <v>0</v>
      </c>
      <c r="F35">
        <f>(E35)^C35</f>
        <v>0</v>
      </c>
      <c r="G35">
        <f>1-E35</f>
        <v>1</v>
      </c>
      <c r="H35">
        <f>G35^D35</f>
        <v>1</v>
      </c>
      <c r="I35">
        <f t="shared" ref="I35:I45" si="14">FACT(B35) / ((FACT(C35))*(FACT(B35-C35)))</f>
        <v>56</v>
      </c>
      <c r="J35">
        <f>I35*F35*H35</f>
        <v>0</v>
      </c>
    </row>
    <row r="36" spans="2:10" x14ac:dyDescent="0.3">
      <c r="B36">
        <v>8</v>
      </c>
      <c r="C36">
        <v>3</v>
      </c>
      <c r="D36">
        <f t="shared" ref="D36:D45" si="15">B36-C36</f>
        <v>5</v>
      </c>
      <c r="E36">
        <v>0.1</v>
      </c>
      <c r="F36">
        <f t="shared" ref="F36:F45" si="16">(E36)^C36</f>
        <v>1.0000000000000002E-3</v>
      </c>
      <c r="G36">
        <f t="shared" ref="G36:G45" si="17">1-E36</f>
        <v>0.9</v>
      </c>
      <c r="H36">
        <f t="shared" ref="H36:H45" si="18">G36^D36</f>
        <v>0.59049000000000018</v>
      </c>
      <c r="I36">
        <f t="shared" si="14"/>
        <v>56</v>
      </c>
      <c r="J36">
        <f t="shared" ref="J36:J45" si="19">I36*F36*H36</f>
        <v>3.3067440000000017E-2</v>
      </c>
    </row>
    <row r="37" spans="2:10" x14ac:dyDescent="0.3">
      <c r="B37">
        <v>8</v>
      </c>
      <c r="C37">
        <v>3</v>
      </c>
      <c r="D37">
        <f t="shared" si="15"/>
        <v>5</v>
      </c>
      <c r="E37">
        <v>0.2</v>
      </c>
      <c r="F37">
        <f t="shared" si="16"/>
        <v>8.0000000000000019E-3</v>
      </c>
      <c r="G37">
        <f t="shared" si="17"/>
        <v>0.8</v>
      </c>
      <c r="H37">
        <f t="shared" si="18"/>
        <v>0.32768000000000019</v>
      </c>
      <c r="I37">
        <f t="shared" si="14"/>
        <v>56</v>
      </c>
      <c r="J37">
        <f t="shared" si="19"/>
        <v>0.14680064000000012</v>
      </c>
    </row>
    <row r="38" spans="2:10" x14ac:dyDescent="0.3">
      <c r="B38">
        <v>8</v>
      </c>
      <c r="C38">
        <v>3</v>
      </c>
      <c r="D38">
        <f t="shared" si="15"/>
        <v>5</v>
      </c>
      <c r="E38">
        <v>0.3</v>
      </c>
      <c r="F38">
        <f t="shared" si="16"/>
        <v>2.7E-2</v>
      </c>
      <c r="G38">
        <f t="shared" si="17"/>
        <v>0.7</v>
      </c>
      <c r="H38">
        <f t="shared" si="18"/>
        <v>0.16806999999999994</v>
      </c>
      <c r="I38">
        <f t="shared" si="14"/>
        <v>56</v>
      </c>
      <c r="J38">
        <f t="shared" si="19"/>
        <v>0.25412183999999993</v>
      </c>
    </row>
    <row r="39" spans="2:10" x14ac:dyDescent="0.3">
      <c r="B39">
        <v>8</v>
      </c>
      <c r="C39">
        <v>3</v>
      </c>
      <c r="D39">
        <f t="shared" si="15"/>
        <v>5</v>
      </c>
      <c r="E39">
        <v>0.4</v>
      </c>
      <c r="F39">
        <f t="shared" si="16"/>
        <v>6.4000000000000015E-2</v>
      </c>
      <c r="G39">
        <f t="shared" si="17"/>
        <v>0.6</v>
      </c>
      <c r="H39">
        <f t="shared" si="18"/>
        <v>7.7759999999999996E-2</v>
      </c>
      <c r="I39">
        <f t="shared" si="14"/>
        <v>56</v>
      </c>
      <c r="J39">
        <f t="shared" si="19"/>
        <v>0.27869184000000008</v>
      </c>
    </row>
    <row r="40" spans="2:10" x14ac:dyDescent="0.3">
      <c r="B40">
        <v>8</v>
      </c>
      <c r="C40">
        <v>3</v>
      </c>
      <c r="D40">
        <f t="shared" si="15"/>
        <v>5</v>
      </c>
      <c r="E40">
        <v>0.5</v>
      </c>
      <c r="F40">
        <f t="shared" si="16"/>
        <v>0.125</v>
      </c>
      <c r="G40">
        <f t="shared" si="17"/>
        <v>0.5</v>
      </c>
      <c r="H40">
        <f t="shared" si="18"/>
        <v>3.125E-2</v>
      </c>
      <c r="I40">
        <f t="shared" si="14"/>
        <v>56</v>
      </c>
      <c r="J40">
        <f t="shared" si="19"/>
        <v>0.21875</v>
      </c>
    </row>
    <row r="41" spans="2:10" x14ac:dyDescent="0.3">
      <c r="B41">
        <v>8</v>
      </c>
      <c r="C41">
        <v>3</v>
      </c>
      <c r="D41">
        <f t="shared" si="15"/>
        <v>5</v>
      </c>
      <c r="E41">
        <v>0.6</v>
      </c>
      <c r="F41">
        <f t="shared" si="16"/>
        <v>0.216</v>
      </c>
      <c r="G41">
        <f t="shared" si="17"/>
        <v>0.4</v>
      </c>
      <c r="H41">
        <f t="shared" si="18"/>
        <v>1.0240000000000006E-2</v>
      </c>
      <c r="I41">
        <f t="shared" si="14"/>
        <v>56</v>
      </c>
      <c r="J41">
        <f t="shared" si="19"/>
        <v>0.12386304000000008</v>
      </c>
    </row>
    <row r="42" spans="2:10" x14ac:dyDescent="0.3">
      <c r="B42">
        <v>8</v>
      </c>
      <c r="C42">
        <v>3</v>
      </c>
      <c r="D42">
        <f t="shared" si="15"/>
        <v>5</v>
      </c>
      <c r="E42">
        <v>0.7</v>
      </c>
      <c r="F42">
        <f t="shared" si="16"/>
        <v>0.34299999999999992</v>
      </c>
      <c r="G42">
        <f t="shared" si="17"/>
        <v>0.30000000000000004</v>
      </c>
      <c r="H42">
        <f t="shared" si="18"/>
        <v>2.4300000000000016E-3</v>
      </c>
      <c r="I42">
        <f t="shared" si="14"/>
        <v>56</v>
      </c>
      <c r="J42">
        <f t="shared" si="19"/>
        <v>4.6675440000000019E-2</v>
      </c>
    </row>
    <row r="43" spans="2:10" x14ac:dyDescent="0.3">
      <c r="B43">
        <v>8</v>
      </c>
      <c r="C43">
        <v>3</v>
      </c>
      <c r="D43">
        <f t="shared" si="15"/>
        <v>5</v>
      </c>
      <c r="E43">
        <v>0.8</v>
      </c>
      <c r="F43">
        <f t="shared" si="16"/>
        <v>0.51200000000000012</v>
      </c>
      <c r="G43">
        <f t="shared" si="17"/>
        <v>0.19999999999999996</v>
      </c>
      <c r="H43">
        <f t="shared" si="18"/>
        <v>3.1999999999999959E-4</v>
      </c>
      <c r="I43">
        <f t="shared" si="14"/>
        <v>56</v>
      </c>
      <c r="J43">
        <f t="shared" si="19"/>
        <v>9.1750399999999902E-3</v>
      </c>
    </row>
    <row r="44" spans="2:10" x14ac:dyDescent="0.3">
      <c r="B44">
        <v>8</v>
      </c>
      <c r="C44">
        <v>3</v>
      </c>
      <c r="D44">
        <f t="shared" si="15"/>
        <v>5</v>
      </c>
      <c r="E44">
        <v>0.9</v>
      </c>
      <c r="F44">
        <f t="shared" si="16"/>
        <v>0.72900000000000009</v>
      </c>
      <c r="G44">
        <f t="shared" si="17"/>
        <v>9.9999999999999978E-2</v>
      </c>
      <c r="H44">
        <f t="shared" si="18"/>
        <v>9.9999999999999873E-6</v>
      </c>
      <c r="I44">
        <f t="shared" si="14"/>
        <v>56</v>
      </c>
      <c r="J44">
        <f t="shared" si="19"/>
        <v>4.0823999999999955E-4</v>
      </c>
    </row>
    <row r="45" spans="2:10" x14ac:dyDescent="0.3">
      <c r="B45">
        <v>8</v>
      </c>
      <c r="C45">
        <v>3</v>
      </c>
      <c r="D45">
        <f t="shared" si="15"/>
        <v>5</v>
      </c>
      <c r="E45">
        <v>1</v>
      </c>
      <c r="F45">
        <f t="shared" si="16"/>
        <v>1</v>
      </c>
      <c r="G45">
        <f t="shared" si="17"/>
        <v>0</v>
      </c>
      <c r="H45">
        <f t="shared" si="18"/>
        <v>0</v>
      </c>
      <c r="I45">
        <f t="shared" si="14"/>
        <v>56</v>
      </c>
      <c r="J45">
        <f t="shared" si="19"/>
        <v>0</v>
      </c>
    </row>
    <row r="50" spans="2:10" x14ac:dyDescent="0.3">
      <c r="B50" s="2" t="s">
        <v>0</v>
      </c>
      <c r="C50" s="2" t="s">
        <v>7</v>
      </c>
      <c r="D50" s="2" t="s">
        <v>5</v>
      </c>
      <c r="E50" s="2" t="s">
        <v>1</v>
      </c>
      <c r="F50" s="2" t="s">
        <v>2</v>
      </c>
      <c r="G50" s="2" t="s">
        <v>3</v>
      </c>
      <c r="H50" s="2" t="s">
        <v>4</v>
      </c>
      <c r="I50" s="2" t="s">
        <v>9</v>
      </c>
      <c r="J50" s="1" t="s">
        <v>8</v>
      </c>
    </row>
    <row r="51" spans="2:10" x14ac:dyDescent="0.3">
      <c r="B51">
        <v>8</v>
      </c>
      <c r="C51">
        <v>5</v>
      </c>
      <c r="D51">
        <f>B51-C51</f>
        <v>3</v>
      </c>
      <c r="E51">
        <v>0</v>
      </c>
      <c r="F51">
        <f>(E51)^C51</f>
        <v>0</v>
      </c>
      <c r="G51">
        <f>1-E51</f>
        <v>1</v>
      </c>
      <c r="H51">
        <f>G51^D51</f>
        <v>1</v>
      </c>
      <c r="I51">
        <f t="shared" ref="I51:I61" si="20">FACT(B51) / ((FACT(C51))*(FACT(B51-C51)))</f>
        <v>56</v>
      </c>
      <c r="J51">
        <f>I51*F51*H51</f>
        <v>0</v>
      </c>
    </row>
    <row r="52" spans="2:10" x14ac:dyDescent="0.3">
      <c r="B52">
        <v>8</v>
      </c>
      <c r="C52">
        <v>5</v>
      </c>
      <c r="D52">
        <f t="shared" ref="D52:D61" si="21">B52-C52</f>
        <v>3</v>
      </c>
      <c r="E52">
        <v>0.1</v>
      </c>
      <c r="F52">
        <f t="shared" ref="F52:F61" si="22">(E52)^C52</f>
        <v>1.0000000000000006E-5</v>
      </c>
      <c r="G52">
        <f t="shared" ref="G52:G61" si="23">1-E52</f>
        <v>0.9</v>
      </c>
      <c r="H52">
        <f t="shared" ref="H52:H61" si="24">G52^D52</f>
        <v>0.72900000000000009</v>
      </c>
      <c r="I52">
        <f t="shared" si="20"/>
        <v>56</v>
      </c>
      <c r="J52">
        <f t="shared" ref="J52:J61" si="25">I52*F52*H52</f>
        <v>4.0824000000000031E-4</v>
      </c>
    </row>
    <row r="53" spans="2:10" x14ac:dyDescent="0.3">
      <c r="B53">
        <v>8</v>
      </c>
      <c r="C53">
        <v>5</v>
      </c>
      <c r="D53">
        <f t="shared" si="21"/>
        <v>3</v>
      </c>
      <c r="E53">
        <v>0.2</v>
      </c>
      <c r="F53">
        <f t="shared" si="22"/>
        <v>3.2000000000000019E-4</v>
      </c>
      <c r="G53">
        <f t="shared" si="23"/>
        <v>0.8</v>
      </c>
      <c r="H53">
        <f t="shared" si="24"/>
        <v>0.51200000000000012</v>
      </c>
      <c r="I53">
        <f t="shared" si="20"/>
        <v>56</v>
      </c>
      <c r="J53">
        <f t="shared" si="25"/>
        <v>9.1750400000000093E-3</v>
      </c>
    </row>
    <row r="54" spans="2:10" x14ac:dyDescent="0.3">
      <c r="B54">
        <v>8</v>
      </c>
      <c r="C54">
        <v>5</v>
      </c>
      <c r="D54">
        <f t="shared" si="21"/>
        <v>3</v>
      </c>
      <c r="E54">
        <v>0.3</v>
      </c>
      <c r="F54">
        <f t="shared" si="22"/>
        <v>2.4299999999999999E-3</v>
      </c>
      <c r="G54">
        <f t="shared" si="23"/>
        <v>0.7</v>
      </c>
      <c r="H54">
        <f t="shared" si="24"/>
        <v>0.34299999999999992</v>
      </c>
      <c r="I54">
        <f t="shared" si="20"/>
        <v>56</v>
      </c>
      <c r="J54">
        <f t="shared" si="25"/>
        <v>4.6675439999999985E-2</v>
      </c>
    </row>
    <row r="55" spans="2:10" x14ac:dyDescent="0.3">
      <c r="B55">
        <v>8</v>
      </c>
      <c r="C55">
        <v>5</v>
      </c>
      <c r="D55">
        <f t="shared" si="21"/>
        <v>3</v>
      </c>
      <c r="E55">
        <v>0.4</v>
      </c>
      <c r="F55">
        <f t="shared" si="22"/>
        <v>1.0240000000000006E-2</v>
      </c>
      <c r="G55">
        <f t="shared" si="23"/>
        <v>0.6</v>
      </c>
      <c r="H55">
        <f t="shared" si="24"/>
        <v>0.216</v>
      </c>
      <c r="I55">
        <f t="shared" si="20"/>
        <v>56</v>
      </c>
      <c r="J55">
        <f t="shared" si="25"/>
        <v>0.12386304000000008</v>
      </c>
    </row>
    <row r="56" spans="2:10" x14ac:dyDescent="0.3">
      <c r="B56">
        <v>8</v>
      </c>
      <c r="C56">
        <v>5</v>
      </c>
      <c r="D56">
        <f t="shared" si="21"/>
        <v>3</v>
      </c>
      <c r="E56">
        <v>0.5</v>
      </c>
      <c r="F56">
        <f t="shared" si="22"/>
        <v>3.125E-2</v>
      </c>
      <c r="G56">
        <f t="shared" si="23"/>
        <v>0.5</v>
      </c>
      <c r="H56">
        <f t="shared" si="24"/>
        <v>0.125</v>
      </c>
      <c r="I56">
        <f t="shared" si="20"/>
        <v>56</v>
      </c>
      <c r="J56">
        <f t="shared" si="25"/>
        <v>0.21875</v>
      </c>
    </row>
    <row r="57" spans="2:10" x14ac:dyDescent="0.3">
      <c r="B57">
        <v>8</v>
      </c>
      <c r="C57">
        <v>5</v>
      </c>
      <c r="D57">
        <f t="shared" si="21"/>
        <v>3</v>
      </c>
      <c r="E57">
        <v>0.6</v>
      </c>
      <c r="F57">
        <f t="shared" si="22"/>
        <v>7.7759999999999996E-2</v>
      </c>
      <c r="G57">
        <f t="shared" si="23"/>
        <v>0.4</v>
      </c>
      <c r="H57">
        <f t="shared" si="24"/>
        <v>6.4000000000000015E-2</v>
      </c>
      <c r="I57">
        <f t="shared" si="20"/>
        <v>56</v>
      </c>
      <c r="J57">
        <f t="shared" si="25"/>
        <v>0.27869184000000002</v>
      </c>
    </row>
    <row r="58" spans="2:10" x14ac:dyDescent="0.3">
      <c r="B58">
        <v>8</v>
      </c>
      <c r="C58">
        <v>5</v>
      </c>
      <c r="D58">
        <f t="shared" si="21"/>
        <v>3</v>
      </c>
      <c r="E58">
        <v>0.7</v>
      </c>
      <c r="F58">
        <f t="shared" si="22"/>
        <v>0.16806999999999994</v>
      </c>
      <c r="G58">
        <f t="shared" si="23"/>
        <v>0.30000000000000004</v>
      </c>
      <c r="H58">
        <f t="shared" si="24"/>
        <v>2.700000000000001E-2</v>
      </c>
      <c r="I58">
        <f t="shared" si="20"/>
        <v>56</v>
      </c>
      <c r="J58">
        <f t="shared" si="25"/>
        <v>0.25412183999999999</v>
      </c>
    </row>
    <row r="59" spans="2:10" x14ac:dyDescent="0.3">
      <c r="B59">
        <v>8</v>
      </c>
      <c r="C59">
        <v>5</v>
      </c>
      <c r="D59">
        <f t="shared" si="21"/>
        <v>3</v>
      </c>
      <c r="E59">
        <v>0.8</v>
      </c>
      <c r="F59">
        <f t="shared" si="22"/>
        <v>0.32768000000000019</v>
      </c>
      <c r="G59">
        <f t="shared" si="23"/>
        <v>0.19999999999999996</v>
      </c>
      <c r="H59">
        <f t="shared" si="24"/>
        <v>7.999999999999995E-3</v>
      </c>
      <c r="I59">
        <f t="shared" si="20"/>
        <v>56</v>
      </c>
      <c r="J59">
        <f t="shared" si="25"/>
        <v>0.14680064000000001</v>
      </c>
    </row>
    <row r="60" spans="2:10" x14ac:dyDescent="0.3">
      <c r="B60">
        <v>8</v>
      </c>
      <c r="C60">
        <v>5</v>
      </c>
      <c r="D60">
        <f t="shared" si="21"/>
        <v>3</v>
      </c>
      <c r="E60">
        <v>0.9</v>
      </c>
      <c r="F60">
        <f t="shared" si="22"/>
        <v>0.59049000000000018</v>
      </c>
      <c r="G60">
        <f t="shared" si="23"/>
        <v>9.9999999999999978E-2</v>
      </c>
      <c r="H60">
        <f t="shared" si="24"/>
        <v>9.9999999999999937E-4</v>
      </c>
      <c r="I60">
        <f t="shared" si="20"/>
        <v>56</v>
      </c>
      <c r="J60">
        <f t="shared" si="25"/>
        <v>3.306743999999999E-2</v>
      </c>
    </row>
    <row r="61" spans="2:10" x14ac:dyDescent="0.3">
      <c r="B61">
        <v>8</v>
      </c>
      <c r="C61">
        <v>5</v>
      </c>
      <c r="D61">
        <f t="shared" si="21"/>
        <v>3</v>
      </c>
      <c r="E61">
        <v>1</v>
      </c>
      <c r="F61">
        <f t="shared" si="22"/>
        <v>1</v>
      </c>
      <c r="G61">
        <f t="shared" si="23"/>
        <v>0</v>
      </c>
      <c r="H61">
        <f t="shared" si="24"/>
        <v>0</v>
      </c>
      <c r="I61">
        <f t="shared" si="20"/>
        <v>56</v>
      </c>
      <c r="J61">
        <f t="shared" si="2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Mahajan</dc:creator>
  <cp:lastModifiedBy>Deepak Mahajan</cp:lastModifiedBy>
  <dcterms:created xsi:type="dcterms:W3CDTF">2024-02-26T11:02:45Z</dcterms:created>
  <dcterms:modified xsi:type="dcterms:W3CDTF">2024-02-26T13:59:48Z</dcterms:modified>
</cp:coreProperties>
</file>