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eepp\PycharmProjects\CS141_GradeLookup\lib\"/>
    </mc:Choice>
  </mc:AlternateContent>
  <xr:revisionPtr revIDLastSave="0" documentId="13_ncr:1_{00AC5B35-C85A-4085-8291-E97B0C0A6113}" xr6:coauthVersionLast="37" xr6:coauthVersionMax="37" xr10:uidLastSave="{00000000-0000-0000-0000-000000000000}"/>
  <bookViews>
    <workbookView xWindow="0" yWindow="0" windowWidth="19200" windowHeight="6880" tabRatio="894" firstSheet="1" activeTab="1" xr2:uid="{00000000-000D-0000-FFFF-FFFF00000000}"/>
  </bookViews>
  <sheets>
    <sheet name="Sheet1" sheetId="7" state="hidden" r:id="rId1"/>
    <sheet name="Main" sheetId="1" r:id="rId2"/>
  </sheets>
  <definedNames>
    <definedName name="___xlnm.Print_Area_1">Main!$A$1:$BC$235</definedName>
    <definedName name="__xlnm.Print_Area_1">Main!$A$1:$BC$235</definedName>
    <definedName name="_xlnm._FilterDatabase" localSheetId="1" hidden="1">Main!#REF!</definedName>
    <definedName name="Excel_BuiltIn__FilterDatabase" localSheetId="1">Main!#REF!</definedName>
    <definedName name="grades">Main!$A$1:$BB$236</definedName>
    <definedName name="LOCAL_MYSQL_DATE_FORMAT">NA()</definedName>
    <definedName name="_xlnm.Print_Area" localSheetId="1">Main!$A$1:$BC$235</definedName>
    <definedName name="_xlnm.Print_Titles" localSheetId="1">Main!$1:$8</definedName>
    <definedName name="roster__6" localSheetId="1">Main!#REF!</definedName>
    <definedName name="roster__6__1" localSheetId="1">Main!#REF!</definedName>
  </definedNames>
  <calcPr calcId="179021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05" i="1" l="1"/>
  <c r="AF235" i="1"/>
  <c r="AE235" i="1"/>
  <c r="N153" i="1"/>
  <c r="O153" i="1" s="1"/>
  <c r="AB153" i="1"/>
  <c r="AC153" i="1" s="1"/>
  <c r="AJ153" i="1"/>
  <c r="AK153" i="1" s="1"/>
  <c r="AM153" i="1"/>
  <c r="AO153" i="1"/>
  <c r="AR153" i="1"/>
  <c r="AS153" i="1" s="1"/>
  <c r="AV153" i="1"/>
  <c r="AW153" i="1" s="1"/>
  <c r="AZ153" i="1"/>
  <c r="BA153" i="1" s="1"/>
  <c r="N206" i="1"/>
  <c r="O206" i="1" s="1"/>
  <c r="AB206" i="1"/>
  <c r="AC206" i="1" s="1"/>
  <c r="AJ206" i="1"/>
  <c r="AK206" i="1" s="1"/>
  <c r="AM206" i="1"/>
  <c r="AO206" i="1"/>
  <c r="AR206" i="1"/>
  <c r="AS206" i="1" s="1"/>
  <c r="AV206" i="1"/>
  <c r="AW206" i="1" s="1"/>
  <c r="AZ206" i="1"/>
  <c r="BA206" i="1" s="1"/>
  <c r="N73" i="1"/>
  <c r="O73" i="1" s="1"/>
  <c r="AB73" i="1"/>
  <c r="AC73" i="1" s="1"/>
  <c r="AJ73" i="1"/>
  <c r="AK73" i="1" s="1"/>
  <c r="AM73" i="1"/>
  <c r="AO73" i="1"/>
  <c r="AR73" i="1"/>
  <c r="AS73" i="1" s="1"/>
  <c r="AV73" i="1"/>
  <c r="AW73" i="1" s="1"/>
  <c r="AZ73" i="1"/>
  <c r="BA73" i="1" s="1"/>
  <c r="N177" i="1"/>
  <c r="O177" i="1" s="1"/>
  <c r="AB177" i="1"/>
  <c r="AC177" i="1" s="1"/>
  <c r="AJ177" i="1"/>
  <c r="AK177" i="1" s="1"/>
  <c r="AM177" i="1"/>
  <c r="AO177" i="1"/>
  <c r="AR177" i="1"/>
  <c r="AS177" i="1"/>
  <c r="AV177" i="1"/>
  <c r="AW177" i="1" s="1"/>
  <c r="AZ177" i="1"/>
  <c r="BA177" i="1" s="1"/>
  <c r="N40" i="1"/>
  <c r="O40" i="1" s="1"/>
  <c r="AB40" i="1"/>
  <c r="AC40" i="1" s="1"/>
  <c r="AJ40" i="1"/>
  <c r="AK40" i="1" s="1"/>
  <c r="AM40" i="1"/>
  <c r="AO40" i="1"/>
  <c r="AR40" i="1"/>
  <c r="AS40" i="1" s="1"/>
  <c r="AV40" i="1"/>
  <c r="AW40" i="1" s="1"/>
  <c r="AZ40" i="1"/>
  <c r="BA40" i="1" s="1"/>
  <c r="N121" i="1"/>
  <c r="O121" i="1" s="1"/>
  <c r="AB121" i="1"/>
  <c r="AC121" i="1" s="1"/>
  <c r="AJ121" i="1"/>
  <c r="AK121" i="1" s="1"/>
  <c r="AM121" i="1"/>
  <c r="AO121" i="1"/>
  <c r="AR121" i="1"/>
  <c r="AS121" i="1" s="1"/>
  <c r="AV121" i="1"/>
  <c r="AW121" i="1" s="1"/>
  <c r="AZ121" i="1"/>
  <c r="BA121" i="1" s="1"/>
  <c r="N113" i="1"/>
  <c r="O113" i="1" s="1"/>
  <c r="AB113" i="1"/>
  <c r="AC113" i="1" s="1"/>
  <c r="AJ113" i="1"/>
  <c r="AK113" i="1" s="1"/>
  <c r="AM113" i="1"/>
  <c r="AO113" i="1"/>
  <c r="AR113" i="1"/>
  <c r="AS113" i="1" s="1"/>
  <c r="AV113" i="1"/>
  <c r="AW113" i="1" s="1"/>
  <c r="AZ113" i="1"/>
  <c r="BA113" i="1" s="1"/>
  <c r="N65" i="1"/>
  <c r="O65" i="1" s="1"/>
  <c r="AB65" i="1"/>
  <c r="AC65" i="1" s="1"/>
  <c r="AJ65" i="1"/>
  <c r="AK65" i="1" s="1"/>
  <c r="AM65" i="1"/>
  <c r="AO65" i="1"/>
  <c r="AR65" i="1"/>
  <c r="AS65" i="1" s="1"/>
  <c r="AV65" i="1"/>
  <c r="AW65" i="1" s="1"/>
  <c r="AZ65" i="1"/>
  <c r="BA65" i="1" s="1"/>
  <c r="AJ233" i="1"/>
  <c r="AK233" i="1" s="1"/>
  <c r="AJ199" i="1"/>
  <c r="AK199" i="1" s="1"/>
  <c r="AJ231" i="1"/>
  <c r="AK231" i="1" s="1"/>
  <c r="AJ83" i="1"/>
  <c r="AK83" i="1" s="1"/>
  <c r="AJ52" i="1"/>
  <c r="AK52" i="1" s="1"/>
  <c r="AJ24" i="1"/>
  <c r="AK24" i="1" s="1"/>
  <c r="AJ17" i="1"/>
  <c r="AK17" i="1" s="1"/>
  <c r="AJ141" i="1"/>
  <c r="AK141" i="1" s="1"/>
  <c r="AJ69" i="1"/>
  <c r="AK69" i="1" s="1"/>
  <c r="AJ44" i="1"/>
  <c r="AK44" i="1" s="1"/>
  <c r="AJ14" i="1"/>
  <c r="AK14" i="1" s="1"/>
  <c r="AJ20" i="1"/>
  <c r="AK20" i="1" s="1"/>
  <c r="AJ36" i="1"/>
  <c r="AK36" i="1" s="1"/>
  <c r="AJ9" i="1"/>
  <c r="AK9" i="1" s="1"/>
  <c r="AJ59" i="1"/>
  <c r="AK59" i="1" s="1"/>
  <c r="AJ137" i="1"/>
  <c r="AK137" i="1" s="1"/>
  <c r="AJ28" i="1"/>
  <c r="AK28" i="1" s="1"/>
  <c r="AJ95" i="1"/>
  <c r="AK95" i="1" s="1"/>
  <c r="AJ85" i="1"/>
  <c r="AK85" i="1" s="1"/>
  <c r="AJ34" i="1"/>
  <c r="AK34" i="1" s="1"/>
  <c r="AJ76" i="1"/>
  <c r="AK76" i="1" s="1"/>
  <c r="AJ50" i="1"/>
  <c r="AK50" i="1" s="1"/>
  <c r="AJ98" i="1"/>
  <c r="AK98" i="1" s="1"/>
  <c r="AJ56" i="1"/>
  <c r="AK56" i="1" s="1"/>
  <c r="AJ23" i="1"/>
  <c r="AK23" i="1" s="1"/>
  <c r="AJ193" i="1"/>
  <c r="AK193" i="1" s="1"/>
  <c r="AJ187" i="1"/>
  <c r="AK187" i="1" s="1"/>
  <c r="AJ166" i="1"/>
  <c r="AK166" i="1" s="1"/>
  <c r="AJ112" i="1"/>
  <c r="AK112" i="1" s="1"/>
  <c r="AJ67" i="1"/>
  <c r="AK67" i="1" s="1"/>
  <c r="AJ55" i="1"/>
  <c r="AK55" i="1" s="1"/>
  <c r="AJ32" i="1"/>
  <c r="AK32" i="1" s="1"/>
  <c r="AJ94" i="1"/>
  <c r="AK94" i="1" s="1"/>
  <c r="AJ27" i="1"/>
  <c r="AK27" i="1" s="1"/>
  <c r="AJ19" i="1"/>
  <c r="AK19" i="1" s="1"/>
  <c r="AJ11" i="1"/>
  <c r="AK11" i="1" s="1"/>
  <c r="AJ103" i="1"/>
  <c r="AK103" i="1" s="1"/>
  <c r="AJ49" i="1"/>
  <c r="AK49" i="1" s="1"/>
  <c r="AJ184" i="1"/>
  <c r="AK184" i="1" s="1"/>
  <c r="AJ74" i="1"/>
  <c r="AK74" i="1" s="1"/>
  <c r="AJ35" i="1"/>
  <c r="AK35" i="1" s="1"/>
  <c r="AJ15" i="1"/>
  <c r="AK15" i="1" s="1"/>
  <c r="AJ53" i="1"/>
  <c r="AK53" i="1" s="1"/>
  <c r="AJ10" i="1"/>
  <c r="AK10" i="1" s="1"/>
  <c r="AJ201" i="1"/>
  <c r="AK201" i="1" s="1"/>
  <c r="AJ149" i="1"/>
  <c r="AK149" i="1" s="1"/>
  <c r="AJ51" i="1"/>
  <c r="AK51" i="1" s="1"/>
  <c r="AJ71" i="1"/>
  <c r="AK71" i="1" s="1"/>
  <c r="AJ62" i="1"/>
  <c r="AK62" i="1" s="1"/>
  <c r="AJ37" i="1"/>
  <c r="AK37" i="1" s="1"/>
  <c r="AJ25" i="1"/>
  <c r="AK25" i="1" s="1"/>
  <c r="AJ58" i="1"/>
  <c r="AK58" i="1" s="1"/>
  <c r="AJ77" i="1"/>
  <c r="AK77" i="1" s="1"/>
  <c r="AJ38" i="1"/>
  <c r="AK38" i="1" s="1"/>
  <c r="AJ219" i="1"/>
  <c r="AK219" i="1" s="1"/>
  <c r="AJ213" i="1"/>
  <c r="AK213" i="1" s="1"/>
  <c r="AJ196" i="1"/>
  <c r="AK196" i="1" s="1"/>
  <c r="AJ185" i="1"/>
  <c r="AK185" i="1" s="1"/>
  <c r="AJ131" i="1"/>
  <c r="AK131" i="1" s="1"/>
  <c r="AJ150" i="1"/>
  <c r="AK150" i="1" s="1"/>
  <c r="AJ134" i="1"/>
  <c r="AK134" i="1" s="1"/>
  <c r="AJ99" i="1"/>
  <c r="AK99" i="1" s="1"/>
  <c r="AJ29" i="1"/>
  <c r="AK29" i="1" s="1"/>
  <c r="AJ16" i="1"/>
  <c r="AK16" i="1" s="1"/>
  <c r="AJ143" i="1"/>
  <c r="AK143" i="1" s="1"/>
  <c r="AJ26" i="1"/>
  <c r="AK26" i="1" s="1"/>
  <c r="AJ22" i="1"/>
  <c r="AK22" i="1" s="1"/>
  <c r="AJ88" i="1"/>
  <c r="AK88" i="1" s="1"/>
  <c r="AJ21" i="1"/>
  <c r="AK21" i="1" s="1"/>
  <c r="AJ190" i="1"/>
  <c r="AK190" i="1" s="1"/>
  <c r="AJ182" i="1"/>
  <c r="AK182" i="1" s="1"/>
  <c r="AJ30" i="1"/>
  <c r="AK30" i="1" s="1"/>
  <c r="AJ12" i="1"/>
  <c r="AK12" i="1" s="1"/>
  <c r="AJ178" i="1"/>
  <c r="AK178" i="1" s="1"/>
  <c r="AJ82" i="1"/>
  <c r="AK82" i="1" s="1"/>
  <c r="AJ43" i="1"/>
  <c r="AK43" i="1" s="1"/>
  <c r="AJ47" i="1"/>
  <c r="AK47" i="1" s="1"/>
  <c r="AJ79" i="1"/>
  <c r="AK79" i="1" s="1"/>
  <c r="AJ39" i="1"/>
  <c r="AK39" i="1" s="1"/>
  <c r="AJ102" i="1"/>
  <c r="AK102" i="1" s="1"/>
  <c r="AJ80" i="1"/>
  <c r="AK80" i="1" s="1"/>
  <c r="AJ63" i="1"/>
  <c r="AK63" i="1" s="1"/>
  <c r="AJ13" i="1"/>
  <c r="AK13" i="1" s="1"/>
  <c r="AJ18" i="1"/>
  <c r="AK18" i="1" s="1"/>
  <c r="AJ175" i="1"/>
  <c r="AK175" i="1" s="1"/>
  <c r="AJ174" i="1"/>
  <c r="AK174" i="1" s="1"/>
  <c r="AJ176" i="1"/>
  <c r="AK176" i="1" s="1"/>
  <c r="AJ100" i="1"/>
  <c r="AK100" i="1" s="1"/>
  <c r="AJ138" i="1"/>
  <c r="AK138" i="1" s="1"/>
  <c r="AJ126" i="1"/>
  <c r="AK126" i="1" s="1"/>
  <c r="AJ132" i="1"/>
  <c r="AK132" i="1" s="1"/>
  <c r="AJ118" i="1"/>
  <c r="AK118" i="1" s="1"/>
  <c r="AJ89" i="1"/>
  <c r="AK89" i="1" s="1"/>
  <c r="AJ54" i="1"/>
  <c r="AK54" i="1" s="1"/>
  <c r="AK205" i="1"/>
  <c r="AJ92" i="1"/>
  <c r="AK92" i="1" s="1"/>
  <c r="AJ68" i="1"/>
  <c r="AK68" i="1" s="1"/>
  <c r="AJ48" i="1"/>
  <c r="AK48" i="1" s="1"/>
  <c r="AJ214" i="1"/>
  <c r="AK214" i="1" s="1"/>
  <c r="AJ155" i="1"/>
  <c r="AK155" i="1" s="1"/>
  <c r="AJ106" i="1"/>
  <c r="AK106" i="1" s="1"/>
  <c r="AJ45" i="1"/>
  <c r="AK45" i="1" s="1"/>
  <c r="AJ211" i="1"/>
  <c r="AK211" i="1" s="1"/>
  <c r="AJ197" i="1"/>
  <c r="AK197" i="1" s="1"/>
  <c r="AJ186" i="1"/>
  <c r="AK186" i="1" s="1"/>
  <c r="AJ164" i="1"/>
  <c r="AK164" i="1" s="1"/>
  <c r="AJ188" i="1"/>
  <c r="AK188" i="1" s="1"/>
  <c r="AJ151" i="1"/>
  <c r="AK151" i="1" s="1"/>
  <c r="AJ119" i="1"/>
  <c r="AK119" i="1" s="1"/>
  <c r="AJ90" i="1"/>
  <c r="AK90" i="1" s="1"/>
  <c r="AJ42" i="1"/>
  <c r="AK42" i="1" s="1"/>
  <c r="AJ41" i="1"/>
  <c r="AK41" i="1" s="1"/>
  <c r="AJ46" i="1"/>
  <c r="AK46" i="1" s="1"/>
  <c r="AJ227" i="1"/>
  <c r="AK227" i="1" s="1"/>
  <c r="AJ203" i="1"/>
  <c r="AK203" i="1" s="1"/>
  <c r="AJ66" i="1"/>
  <c r="AK66" i="1" s="1"/>
  <c r="AJ189" i="1"/>
  <c r="AK189" i="1" s="1"/>
  <c r="AJ116" i="1"/>
  <c r="AK116" i="1" s="1"/>
  <c r="AJ81" i="1"/>
  <c r="AK81" i="1" s="1"/>
  <c r="AJ111" i="1"/>
  <c r="AK111" i="1" s="1"/>
  <c r="AJ31" i="1"/>
  <c r="AK31" i="1" s="1"/>
  <c r="AJ33" i="1"/>
  <c r="AK33" i="1" s="1"/>
  <c r="AJ78" i="1"/>
  <c r="AK78" i="1" s="1"/>
  <c r="AJ144" i="1"/>
  <c r="AK144" i="1" s="1"/>
  <c r="AJ133" i="1"/>
  <c r="AK133" i="1" s="1"/>
  <c r="AJ146" i="1"/>
  <c r="AK146" i="1" s="1"/>
  <c r="AJ86" i="1"/>
  <c r="AK86" i="1" s="1"/>
  <c r="AJ230" i="1"/>
  <c r="AK230" i="1" s="1"/>
  <c r="AJ191" i="1"/>
  <c r="AK191" i="1" s="1"/>
  <c r="AJ162" i="1"/>
  <c r="AK162" i="1" s="1"/>
  <c r="AJ130" i="1"/>
  <c r="AK130" i="1" s="1"/>
  <c r="AJ110" i="1"/>
  <c r="AK110" i="1" s="1"/>
  <c r="AJ114" i="1"/>
  <c r="AK114" i="1" s="1"/>
  <c r="AJ64" i="1"/>
  <c r="AK64" i="1" s="1"/>
  <c r="AJ109" i="1"/>
  <c r="AK109" i="1" s="1"/>
  <c r="AJ60" i="1"/>
  <c r="AK60" i="1" s="1"/>
  <c r="AJ61" i="1"/>
  <c r="AK61" i="1" s="1"/>
  <c r="AJ57" i="1"/>
  <c r="AK57" i="1" s="1"/>
  <c r="AJ222" i="1"/>
  <c r="AK222" i="1" s="1"/>
  <c r="AJ208" i="1"/>
  <c r="AK208" i="1" s="1"/>
  <c r="AJ104" i="1"/>
  <c r="AK104" i="1" s="1"/>
  <c r="AJ107" i="1"/>
  <c r="AK107" i="1" s="1"/>
  <c r="AJ105" i="1"/>
  <c r="AK105" i="1" s="1"/>
  <c r="AJ70" i="1"/>
  <c r="AK70" i="1" s="1"/>
  <c r="AJ226" i="1"/>
  <c r="AK226" i="1" s="1"/>
  <c r="AJ159" i="1"/>
  <c r="AK159" i="1" s="1"/>
  <c r="AJ139" i="1"/>
  <c r="AK139" i="1" s="1"/>
  <c r="AJ171" i="1"/>
  <c r="AK171" i="1" s="1"/>
  <c r="AJ156" i="1"/>
  <c r="AK156" i="1" s="1"/>
  <c r="AJ97" i="1"/>
  <c r="AK97" i="1" s="1"/>
  <c r="AJ123" i="1"/>
  <c r="AK123" i="1" s="1"/>
  <c r="AJ124" i="1"/>
  <c r="AK124" i="1" s="1"/>
  <c r="AJ120" i="1"/>
  <c r="AK120" i="1" s="1"/>
  <c r="AJ72" i="1"/>
  <c r="AK72" i="1" s="1"/>
  <c r="AJ181" i="1"/>
  <c r="AK181" i="1" s="1"/>
  <c r="AJ173" i="1"/>
  <c r="AK173" i="1" s="1"/>
  <c r="AJ168" i="1"/>
  <c r="AK168" i="1" s="1"/>
  <c r="AJ152" i="1"/>
  <c r="AK152" i="1" s="1"/>
  <c r="AJ210" i="1"/>
  <c r="AK210" i="1" s="1"/>
  <c r="AJ127" i="1"/>
  <c r="AK127" i="1" s="1"/>
  <c r="AJ129" i="1"/>
  <c r="AK129" i="1" s="1"/>
  <c r="AJ207" i="1"/>
  <c r="AK207" i="1" s="1"/>
  <c r="AJ136" i="1"/>
  <c r="AK136" i="1" s="1"/>
  <c r="AJ217" i="1"/>
  <c r="AK217" i="1" s="1"/>
  <c r="AJ163" i="1"/>
  <c r="AK163" i="1" s="1"/>
  <c r="AJ142" i="1"/>
  <c r="AK142" i="1" s="1"/>
  <c r="AJ93" i="1"/>
  <c r="AK93" i="1" s="1"/>
  <c r="AJ160" i="1"/>
  <c r="AK160" i="1" s="1"/>
  <c r="AJ183" i="1"/>
  <c r="AK183" i="1" s="1"/>
  <c r="AJ101" i="1"/>
  <c r="AK101" i="1" s="1"/>
  <c r="AJ96" i="1"/>
  <c r="AK96" i="1" s="1"/>
  <c r="AJ84" i="1"/>
  <c r="AK84" i="1" s="1"/>
  <c r="AJ179" i="1"/>
  <c r="AK179" i="1" s="1"/>
  <c r="AJ221" i="1"/>
  <c r="AK221" i="1" s="1"/>
  <c r="AJ209" i="1"/>
  <c r="AK209" i="1" s="1"/>
  <c r="AJ125" i="1"/>
  <c r="AK125" i="1" s="1"/>
  <c r="AJ158" i="1"/>
  <c r="AK158" i="1" s="1"/>
  <c r="AJ170" i="1"/>
  <c r="AK170" i="1" s="1"/>
  <c r="AJ148" i="1"/>
  <c r="AK148" i="1" s="1"/>
  <c r="AJ108" i="1"/>
  <c r="AK108" i="1" s="1"/>
  <c r="AJ180" i="1"/>
  <c r="AK180" i="1" s="1"/>
  <c r="AJ75" i="1"/>
  <c r="AK75" i="1" s="1"/>
  <c r="AJ147" i="1"/>
  <c r="AK147" i="1" s="1"/>
  <c r="AJ87" i="1"/>
  <c r="AK87" i="1" s="1"/>
  <c r="AJ169" i="1"/>
  <c r="AK169" i="1" s="1"/>
  <c r="AJ167" i="1"/>
  <c r="AK167" i="1" s="1"/>
  <c r="AJ128" i="1"/>
  <c r="AK128" i="1" s="1"/>
  <c r="AJ229" i="1"/>
  <c r="AK229" i="1" s="1"/>
  <c r="AJ225" i="1"/>
  <c r="AK225" i="1" s="1"/>
  <c r="AJ145" i="1"/>
  <c r="AK145" i="1" s="1"/>
  <c r="AJ224" i="1"/>
  <c r="AK224" i="1" s="1"/>
  <c r="AJ135" i="1"/>
  <c r="AK135" i="1" s="1"/>
  <c r="AJ216" i="1"/>
  <c r="AK216" i="1" s="1"/>
  <c r="AJ200" i="1"/>
  <c r="AK200" i="1" s="1"/>
  <c r="AJ204" i="1"/>
  <c r="AK204" i="1" s="1"/>
  <c r="AJ157" i="1"/>
  <c r="AK157" i="1" s="1"/>
  <c r="AJ202" i="1"/>
  <c r="AK202" i="1" s="1"/>
  <c r="AJ192" i="1"/>
  <c r="AK192" i="1" s="1"/>
  <c r="AJ165" i="1"/>
  <c r="AK165" i="1" s="1"/>
  <c r="AJ161" i="1"/>
  <c r="AK161" i="1" s="1"/>
  <c r="AJ154" i="1"/>
  <c r="AK154" i="1" s="1"/>
  <c r="AJ91" i="1"/>
  <c r="AK91" i="1" s="1"/>
  <c r="AJ122" i="1"/>
  <c r="AK122" i="1" s="1"/>
  <c r="AJ115" i="1"/>
  <c r="AK115" i="1" s="1"/>
  <c r="AJ195" i="1"/>
  <c r="AK195" i="1" s="1"/>
  <c r="AJ172" i="1"/>
  <c r="AK172" i="1" s="1"/>
  <c r="AJ140" i="1"/>
  <c r="AK140" i="1" s="1"/>
  <c r="AJ215" i="1"/>
  <c r="AK215" i="1" s="1"/>
  <c r="AJ212" i="1"/>
  <c r="AK212" i="1" s="1"/>
  <c r="AJ194" i="1"/>
  <c r="AK194" i="1" s="1"/>
  <c r="AJ117" i="1"/>
  <c r="AK117" i="1" s="1"/>
  <c r="AJ223" i="1"/>
  <c r="AK223" i="1" s="1"/>
  <c r="AJ232" i="1"/>
  <c r="AK232" i="1" s="1"/>
  <c r="AJ220" i="1"/>
  <c r="AK220" i="1" s="1"/>
  <c r="AJ228" i="1"/>
  <c r="AK228" i="1" s="1"/>
  <c r="AJ218" i="1"/>
  <c r="AK218" i="1" s="1"/>
  <c r="AJ198" i="1"/>
  <c r="AK198" i="1" s="1"/>
  <c r="N207" i="1"/>
  <c r="O207" i="1" s="1"/>
  <c r="AB207" i="1"/>
  <c r="AC207" i="1" s="1"/>
  <c r="AM207" i="1"/>
  <c r="AO207" i="1"/>
  <c r="AR207" i="1"/>
  <c r="AS207" i="1" s="1"/>
  <c r="AV207" i="1"/>
  <c r="AW207" i="1" s="1"/>
  <c r="AZ207" i="1"/>
  <c r="BA207" i="1" s="1"/>
  <c r="N164" i="1"/>
  <c r="O164" i="1" s="1"/>
  <c r="AB164" i="1"/>
  <c r="AC164" i="1" s="1"/>
  <c r="AM164" i="1"/>
  <c r="AO164" i="1"/>
  <c r="AR164" i="1"/>
  <c r="AS164" i="1" s="1"/>
  <c r="AV164" i="1"/>
  <c r="AW164" i="1" s="1"/>
  <c r="AZ164" i="1"/>
  <c r="BA164" i="1" s="1"/>
  <c r="N77" i="1"/>
  <c r="O77" i="1" s="1"/>
  <c r="AB77" i="1"/>
  <c r="AC77" i="1" s="1"/>
  <c r="AM77" i="1"/>
  <c r="AO77" i="1"/>
  <c r="AR77" i="1"/>
  <c r="AS77" i="1" s="1"/>
  <c r="AV77" i="1"/>
  <c r="AW77" i="1" s="1"/>
  <c r="AZ77" i="1"/>
  <c r="BA77" i="1" s="1"/>
  <c r="N193" i="1"/>
  <c r="O193" i="1" s="1"/>
  <c r="AB193" i="1"/>
  <c r="AC193" i="1" s="1"/>
  <c r="AM193" i="1"/>
  <c r="AO193" i="1"/>
  <c r="AR193" i="1"/>
  <c r="AS193" i="1" s="1"/>
  <c r="AV193" i="1"/>
  <c r="AW193" i="1" s="1"/>
  <c r="AZ193" i="1"/>
  <c r="BA193" i="1" s="1"/>
  <c r="N233" i="1"/>
  <c r="O233" i="1" s="1"/>
  <c r="AB233" i="1"/>
  <c r="AC233" i="1" s="1"/>
  <c r="AO233" i="1"/>
  <c r="AR233" i="1"/>
  <c r="AS233" i="1" s="1"/>
  <c r="AV233" i="1"/>
  <c r="AW233" i="1" s="1"/>
  <c r="AZ233" i="1"/>
  <c r="BA233" i="1" s="1"/>
  <c r="N232" i="1"/>
  <c r="O232" i="1" s="1"/>
  <c r="AB232" i="1"/>
  <c r="AC232" i="1" s="1"/>
  <c r="AM232" i="1"/>
  <c r="AO232" i="1"/>
  <c r="AR232" i="1"/>
  <c r="AS232" i="1" s="1"/>
  <c r="AV232" i="1"/>
  <c r="AW232" i="1" s="1"/>
  <c r="AZ232" i="1"/>
  <c r="BA232" i="1" s="1"/>
  <c r="N205" i="1"/>
  <c r="O205" i="1" s="1"/>
  <c r="AB205" i="1"/>
  <c r="AC205" i="1" s="1"/>
  <c r="AO205" i="1"/>
  <c r="AR205" i="1"/>
  <c r="AS205" i="1" s="1"/>
  <c r="AV205" i="1"/>
  <c r="AW205" i="1" s="1"/>
  <c r="AZ205" i="1"/>
  <c r="BA205" i="1" s="1"/>
  <c r="N226" i="1"/>
  <c r="O226" i="1" s="1"/>
  <c r="AB226" i="1"/>
  <c r="AC226" i="1" s="1"/>
  <c r="AO226" i="1"/>
  <c r="AR226" i="1"/>
  <c r="AS226" i="1" s="1"/>
  <c r="AV226" i="1"/>
  <c r="AW226" i="1" s="1"/>
  <c r="AZ226" i="1"/>
  <c r="BA226" i="1" s="1"/>
  <c r="N227" i="1"/>
  <c r="O227" i="1" s="1"/>
  <c r="AB227" i="1"/>
  <c r="AC227" i="1" s="1"/>
  <c r="AO227" i="1"/>
  <c r="AR227" i="1"/>
  <c r="AS227" i="1" s="1"/>
  <c r="AV227" i="1"/>
  <c r="AW227" i="1" s="1"/>
  <c r="AZ227" i="1"/>
  <c r="BA227" i="1" s="1"/>
  <c r="N199" i="1"/>
  <c r="O199" i="1" s="1"/>
  <c r="AB199" i="1"/>
  <c r="AC199" i="1" s="1"/>
  <c r="AM199" i="1"/>
  <c r="AO199" i="1"/>
  <c r="AR199" i="1"/>
  <c r="AS199" i="1" s="1"/>
  <c r="AV199" i="1"/>
  <c r="AW199" i="1" s="1"/>
  <c r="AZ199" i="1"/>
  <c r="BA199" i="1" s="1"/>
  <c r="AS234" i="1"/>
  <c r="AR231" i="1"/>
  <c r="AR230" i="1"/>
  <c r="AS230" i="1" s="1"/>
  <c r="N43" i="1"/>
  <c r="O43" i="1" s="1"/>
  <c r="AB43" i="1"/>
  <c r="AC43" i="1" s="1"/>
  <c r="AM43" i="1"/>
  <c r="AO43" i="1"/>
  <c r="AR43" i="1"/>
  <c r="AS43" i="1" s="1"/>
  <c r="AV43" i="1"/>
  <c r="AW43" i="1" s="1"/>
  <c r="AZ43" i="1"/>
  <c r="BA43" i="1" s="1"/>
  <c r="N86" i="1"/>
  <c r="O86" i="1" s="1"/>
  <c r="AB86" i="1"/>
  <c r="AC86" i="1" s="1"/>
  <c r="AM86" i="1"/>
  <c r="AO86" i="1"/>
  <c r="AR86" i="1"/>
  <c r="AS86" i="1" s="1"/>
  <c r="AV86" i="1"/>
  <c r="AW86" i="1" s="1"/>
  <c r="AZ86" i="1"/>
  <c r="BA86" i="1" s="1"/>
  <c r="AB230" i="1"/>
  <c r="AC230" i="1" s="1"/>
  <c r="AB231" i="1"/>
  <c r="AC231" i="1" s="1"/>
  <c r="AB219" i="1"/>
  <c r="AC219" i="1" s="1"/>
  <c r="AB229" i="1"/>
  <c r="AC229" i="1" s="1"/>
  <c r="AB220" i="1"/>
  <c r="AC220" i="1" s="1"/>
  <c r="AB216" i="1"/>
  <c r="AC216" i="1" s="1"/>
  <c r="AB228" i="1"/>
  <c r="AC228" i="1" s="1"/>
  <c r="AB225" i="1"/>
  <c r="AC225" i="1" s="1"/>
  <c r="AB211" i="1"/>
  <c r="AC211" i="1" s="1"/>
  <c r="AB222" i="1"/>
  <c r="AC222" i="1" s="1"/>
  <c r="AB218" i="1"/>
  <c r="AC218" i="1" s="1"/>
  <c r="AB223" i="1"/>
  <c r="AC223" i="1" s="1"/>
  <c r="AB224" i="1"/>
  <c r="AC224" i="1" s="1"/>
  <c r="AB200" i="1"/>
  <c r="AC200" i="1" s="1"/>
  <c r="AB221" i="1"/>
  <c r="AC221" i="1" s="1"/>
  <c r="AB160" i="1"/>
  <c r="AC160" i="1" s="1"/>
  <c r="AB217" i="1"/>
  <c r="AC217" i="1" s="1"/>
  <c r="AB215" i="1"/>
  <c r="AC215" i="1" s="1"/>
  <c r="AB179" i="1"/>
  <c r="AC179" i="1" s="1"/>
  <c r="AB213" i="1"/>
  <c r="AC213" i="1" s="1"/>
  <c r="AB210" i="1"/>
  <c r="AC210" i="1" s="1"/>
  <c r="AB208" i="1"/>
  <c r="AC208" i="1" s="1"/>
  <c r="AB183" i="1"/>
  <c r="AC183" i="1" s="1"/>
  <c r="AB212" i="1"/>
  <c r="AC212" i="1" s="1"/>
  <c r="AB209" i="1"/>
  <c r="AC209" i="1" s="1"/>
  <c r="AB214" i="1"/>
  <c r="AC214" i="1" s="1"/>
  <c r="AB202" i="1"/>
  <c r="AC202" i="1" s="1"/>
  <c r="AB203" i="1"/>
  <c r="AC203" i="1" s="1"/>
  <c r="AB197" i="1"/>
  <c r="AC197" i="1" s="1"/>
  <c r="AB196" i="1"/>
  <c r="AC196" i="1" s="1"/>
  <c r="AB201" i="1"/>
  <c r="AC201" i="1" s="1"/>
  <c r="AB204" i="1"/>
  <c r="AC204" i="1" s="1"/>
  <c r="AB198" i="1"/>
  <c r="AC198" i="1" s="1"/>
  <c r="AB194" i="1"/>
  <c r="AC194" i="1" s="1"/>
  <c r="AB59" i="1"/>
  <c r="AC59" i="1" s="1"/>
  <c r="AB58" i="1"/>
  <c r="AC58" i="1" s="1"/>
  <c r="AB66" i="1"/>
  <c r="AC66" i="1" s="1"/>
  <c r="AB189" i="1"/>
  <c r="AC189" i="1" s="1"/>
  <c r="AB137" i="1"/>
  <c r="AC137" i="1" s="1"/>
  <c r="AB192" i="1"/>
  <c r="AC192" i="1" s="1"/>
  <c r="AB184" i="1"/>
  <c r="AC184" i="1" s="1"/>
  <c r="AB191" i="1"/>
  <c r="AC191" i="1" s="1"/>
  <c r="AB185" i="1"/>
  <c r="AC185" i="1" s="1"/>
  <c r="AB181" i="1"/>
  <c r="AC181" i="1" s="1"/>
  <c r="AB175" i="1"/>
  <c r="AC175" i="1" s="1"/>
  <c r="AB173" i="1"/>
  <c r="AC173" i="1" s="1"/>
  <c r="AB195" i="1"/>
  <c r="AC195" i="1" s="1"/>
  <c r="AB78" i="1"/>
  <c r="AC78" i="1" s="1"/>
  <c r="AB28" i="1"/>
  <c r="AC28" i="1" s="1"/>
  <c r="AB190" i="1"/>
  <c r="AC190" i="1" s="1"/>
  <c r="AB174" i="1"/>
  <c r="AC174" i="1" s="1"/>
  <c r="AB186" i="1"/>
  <c r="AC186" i="1" s="1"/>
  <c r="AB172" i="1"/>
  <c r="AC172" i="1" s="1"/>
  <c r="AB176" i="1"/>
  <c r="AC176" i="1" s="1"/>
  <c r="AB180" i="1"/>
  <c r="AC180" i="1" s="1"/>
  <c r="AB178" i="1"/>
  <c r="AC178" i="1" s="1"/>
  <c r="AB187" i="1"/>
  <c r="AC187" i="1" s="1"/>
  <c r="AB166" i="1"/>
  <c r="AC166" i="1" s="1"/>
  <c r="AB169" i="1"/>
  <c r="AC169" i="1" s="1"/>
  <c r="AB159" i="1"/>
  <c r="AC159" i="1" s="1"/>
  <c r="AB131" i="1"/>
  <c r="AC131" i="1" s="1"/>
  <c r="AB162" i="1"/>
  <c r="AC162" i="1" s="1"/>
  <c r="AB182" i="1"/>
  <c r="AC182" i="1" s="1"/>
  <c r="AB188" i="1"/>
  <c r="AC188" i="1" s="1"/>
  <c r="AB149" i="1"/>
  <c r="AC149" i="1" s="1"/>
  <c r="AB150" i="1"/>
  <c r="AC150" i="1" s="1"/>
  <c r="AB167" i="1"/>
  <c r="AC167" i="1" s="1"/>
  <c r="AB165" i="1"/>
  <c r="AC165" i="1" s="1"/>
  <c r="AB141" i="1"/>
  <c r="AC141" i="1" s="1"/>
  <c r="AB139" i="1"/>
  <c r="AC139" i="1" s="1"/>
  <c r="AB143" i="1"/>
  <c r="AC143" i="1" s="1"/>
  <c r="AB144" i="1"/>
  <c r="AC144" i="1" s="1"/>
  <c r="AB145" i="1"/>
  <c r="AC145" i="1" s="1"/>
  <c r="AB158" i="1"/>
  <c r="AC158" i="1" s="1"/>
  <c r="AB171" i="1"/>
  <c r="AC171" i="1" s="1"/>
  <c r="AB168" i="1"/>
  <c r="AC168" i="1" s="1"/>
  <c r="AB170" i="1"/>
  <c r="AC170" i="1" s="1"/>
  <c r="AB156" i="1"/>
  <c r="AC156" i="1" s="1"/>
  <c r="AB127" i="1"/>
  <c r="AC127" i="1" s="1"/>
  <c r="AB163" i="1"/>
  <c r="AC163" i="1" s="1"/>
  <c r="AB133" i="1"/>
  <c r="AC133" i="1" s="1"/>
  <c r="AB146" i="1"/>
  <c r="AC146" i="1" s="1"/>
  <c r="AB157" i="1"/>
  <c r="AC157" i="1" s="1"/>
  <c r="AB115" i="1"/>
  <c r="AC115" i="1" s="1"/>
  <c r="AB151" i="1"/>
  <c r="AC151" i="1" s="1"/>
  <c r="AB148" i="1"/>
  <c r="AC148" i="1" s="1"/>
  <c r="AB130" i="1"/>
  <c r="AC130" i="1" s="1"/>
  <c r="AB119" i="1"/>
  <c r="AC119" i="1" s="1"/>
  <c r="AB128" i="1"/>
  <c r="AC128" i="1" s="1"/>
  <c r="AB140" i="1"/>
  <c r="AC140" i="1" s="1"/>
  <c r="AB135" i="1"/>
  <c r="AC135" i="1" s="1"/>
  <c r="AB134" i="1"/>
  <c r="AC134" i="1" s="1"/>
  <c r="AB152" i="1"/>
  <c r="AC152" i="1" s="1"/>
  <c r="AB125" i="1"/>
  <c r="AC125" i="1" s="1"/>
  <c r="AB155" i="1"/>
  <c r="AC155" i="1" s="1"/>
  <c r="AB116" i="1"/>
  <c r="AC116" i="1" s="1"/>
  <c r="AB104" i="1"/>
  <c r="AC104" i="1" s="1"/>
  <c r="AB102" i="1"/>
  <c r="AC102" i="1" s="1"/>
  <c r="AB161" i="1"/>
  <c r="AC161" i="1" s="1"/>
  <c r="AB92" i="1"/>
  <c r="AC92" i="1" s="1"/>
  <c r="AB129" i="1"/>
  <c r="AC129" i="1" s="1"/>
  <c r="AB154" i="1"/>
  <c r="AC154" i="1" s="1"/>
  <c r="AB142" i="1"/>
  <c r="AC142" i="1" s="1"/>
  <c r="AB69" i="1"/>
  <c r="AC69" i="1" s="1"/>
  <c r="AB97" i="1"/>
  <c r="AC97" i="1" s="1"/>
  <c r="AB101" i="1"/>
  <c r="AC101" i="1" s="1"/>
  <c r="AB112" i="1"/>
  <c r="AC112" i="1" s="1"/>
  <c r="AB136" i="1"/>
  <c r="AC136" i="1" s="1"/>
  <c r="AB91" i="1"/>
  <c r="AC91" i="1" s="1"/>
  <c r="AB123" i="1"/>
  <c r="AC123" i="1" s="1"/>
  <c r="AB105" i="1"/>
  <c r="AC105" i="1" s="1"/>
  <c r="AB138" i="1"/>
  <c r="AC138" i="1" s="1"/>
  <c r="AB124" i="1"/>
  <c r="AC124" i="1" s="1"/>
  <c r="AB93" i="1"/>
  <c r="AC93" i="1" s="1"/>
  <c r="AB126" i="1"/>
  <c r="AC126" i="1" s="1"/>
  <c r="AB132" i="1"/>
  <c r="AC132" i="1" s="1"/>
  <c r="AB68" i="1"/>
  <c r="AC68" i="1" s="1"/>
  <c r="AB81" i="1"/>
  <c r="AC81" i="1" s="1"/>
  <c r="AB110" i="1"/>
  <c r="AC110" i="1" s="1"/>
  <c r="AB80" i="1"/>
  <c r="AC80" i="1" s="1"/>
  <c r="AB96" i="1"/>
  <c r="AC96" i="1" s="1"/>
  <c r="AB84" i="1"/>
  <c r="AC84" i="1" s="1"/>
  <c r="AB111" i="1"/>
  <c r="AC111" i="1" s="1"/>
  <c r="AB95" i="1"/>
  <c r="AC95" i="1" s="1"/>
  <c r="AB106" i="1"/>
  <c r="AC106" i="1" s="1"/>
  <c r="AB118" i="1"/>
  <c r="AC118" i="1" s="1"/>
  <c r="AB108" i="1"/>
  <c r="AC108" i="1" s="1"/>
  <c r="AB114" i="1"/>
  <c r="AC114" i="1" s="1"/>
  <c r="AB64" i="1"/>
  <c r="AC64" i="1" s="1"/>
  <c r="AB109" i="1"/>
  <c r="AC109" i="1" s="1"/>
  <c r="AB87" i="1"/>
  <c r="AC87" i="1" s="1"/>
  <c r="AB122" i="1"/>
  <c r="AC122" i="1" s="1"/>
  <c r="AB67" i="1"/>
  <c r="AC67" i="1" s="1"/>
  <c r="AB103" i="1"/>
  <c r="AC103" i="1" s="1"/>
  <c r="AB89" i="1"/>
  <c r="AC89" i="1" s="1"/>
  <c r="AB70" i="1"/>
  <c r="AC70" i="1" s="1"/>
  <c r="AB98" i="1"/>
  <c r="AC98" i="1" s="1"/>
  <c r="AB54" i="1"/>
  <c r="AC54" i="1" s="1"/>
  <c r="AB26" i="1"/>
  <c r="AC26" i="1" s="1"/>
  <c r="AB63" i="1"/>
  <c r="AC63" i="1" s="1"/>
  <c r="AB85" i="1"/>
  <c r="AC85" i="1" s="1"/>
  <c r="AB120" i="1"/>
  <c r="AC120" i="1" s="1"/>
  <c r="AB117" i="1"/>
  <c r="AC117" i="1" s="1"/>
  <c r="AB55" i="1"/>
  <c r="AC55" i="1" s="1"/>
  <c r="AB60" i="1"/>
  <c r="AC60" i="1" s="1"/>
  <c r="AB107" i="1"/>
  <c r="AC107" i="1" s="1"/>
  <c r="AB74" i="1"/>
  <c r="AC74" i="1" s="1"/>
  <c r="AB61" i="1"/>
  <c r="AC61" i="1" s="1"/>
  <c r="AB82" i="1"/>
  <c r="AC82" i="1" s="1"/>
  <c r="AB44" i="1"/>
  <c r="AC44" i="1" s="1"/>
  <c r="AB34" i="1"/>
  <c r="AC34" i="1" s="1"/>
  <c r="AB90" i="1"/>
  <c r="AC90" i="1" s="1"/>
  <c r="AB75" i="1"/>
  <c r="AC75" i="1" s="1"/>
  <c r="AB147" i="1"/>
  <c r="AC147" i="1" s="1"/>
  <c r="AB36" i="1"/>
  <c r="AC36" i="1" s="1"/>
  <c r="AB48" i="1"/>
  <c r="AC48" i="1" s="1"/>
  <c r="AB47" i="1"/>
  <c r="AC47" i="1" s="1"/>
  <c r="AB42" i="1"/>
  <c r="AC42" i="1" s="1"/>
  <c r="AB57" i="1"/>
  <c r="AC57" i="1" s="1"/>
  <c r="AB45" i="1"/>
  <c r="AC45" i="1" s="1"/>
  <c r="AB51" i="1"/>
  <c r="AC51" i="1" s="1"/>
  <c r="AB76" i="1"/>
  <c r="AC76" i="1" s="1"/>
  <c r="AB52" i="1"/>
  <c r="AC52" i="1" s="1"/>
  <c r="AB71" i="1"/>
  <c r="AC71" i="1" s="1"/>
  <c r="AB49" i="1"/>
  <c r="AC49" i="1" s="1"/>
  <c r="AB41" i="1"/>
  <c r="AC41" i="1" s="1"/>
  <c r="AB46" i="1"/>
  <c r="AC46" i="1" s="1"/>
  <c r="AB32" i="1"/>
  <c r="AC32" i="1" s="1"/>
  <c r="AB83" i="1"/>
  <c r="AC83" i="1" s="1"/>
  <c r="AB62" i="1"/>
  <c r="AC62" i="1" s="1"/>
  <c r="AB99" i="1"/>
  <c r="AC99" i="1" s="1"/>
  <c r="AB72" i="1"/>
  <c r="AC72" i="1" s="1"/>
  <c r="AB50" i="1"/>
  <c r="AC50" i="1" s="1"/>
  <c r="AB79" i="1"/>
  <c r="AC79" i="1" s="1"/>
  <c r="AB39" i="1"/>
  <c r="AC39" i="1" s="1"/>
  <c r="AB94" i="1"/>
  <c r="AC94" i="1" s="1"/>
  <c r="AB30" i="1"/>
  <c r="AC30" i="1" s="1"/>
  <c r="AB38" i="1"/>
  <c r="AC38" i="1" s="1"/>
  <c r="AB31" i="1"/>
  <c r="AC31" i="1" s="1"/>
  <c r="AB35" i="1"/>
  <c r="AC35" i="1" s="1"/>
  <c r="AB56" i="1"/>
  <c r="AC56" i="1" s="1"/>
  <c r="AB24" i="1"/>
  <c r="AC24" i="1" s="1"/>
  <c r="AB14" i="1"/>
  <c r="AC14" i="1" s="1"/>
  <c r="AB29" i="1"/>
  <c r="AC29" i="1" s="1"/>
  <c r="AB37" i="1"/>
  <c r="AC37" i="1" s="1"/>
  <c r="AB33" i="1"/>
  <c r="AC33" i="1" s="1"/>
  <c r="AB22" i="1"/>
  <c r="AC22" i="1" s="1"/>
  <c r="AB27" i="1"/>
  <c r="AC27" i="1" s="1"/>
  <c r="AB15" i="1"/>
  <c r="AC15" i="1" s="1"/>
  <c r="AB19" i="1"/>
  <c r="AC19" i="1" s="1"/>
  <c r="AB88" i="1"/>
  <c r="AC88" i="1" s="1"/>
  <c r="AB11" i="1"/>
  <c r="AC11" i="1" s="1"/>
  <c r="AB13" i="1"/>
  <c r="AC13" i="1" s="1"/>
  <c r="AB21" i="1"/>
  <c r="AC21" i="1" s="1"/>
  <c r="AB16" i="1"/>
  <c r="AC16" i="1" s="1"/>
  <c r="AB25" i="1"/>
  <c r="AC25" i="1" s="1"/>
  <c r="AB17" i="1"/>
  <c r="AC17" i="1" s="1"/>
  <c r="AB23" i="1"/>
  <c r="AC23" i="1" s="1"/>
  <c r="AB18" i="1"/>
  <c r="AC18" i="1" s="1"/>
  <c r="AB12" i="1"/>
  <c r="AC12" i="1" s="1"/>
  <c r="AB53" i="1"/>
  <c r="AC53" i="1" s="1"/>
  <c r="AB20" i="1"/>
  <c r="AC20" i="1" s="1"/>
  <c r="AB10" i="1"/>
  <c r="AC10" i="1" s="1"/>
  <c r="AB9" i="1"/>
  <c r="AC9" i="1" s="1"/>
  <c r="AB100" i="1"/>
  <c r="AC100" i="1" s="1"/>
  <c r="AZ173" i="1"/>
  <c r="BA173" i="1" s="1"/>
  <c r="N173" i="1"/>
  <c r="O173" i="1" s="1"/>
  <c r="N120" i="1"/>
  <c r="O120" i="1" s="1"/>
  <c r="AM120" i="1"/>
  <c r="AO120" i="1"/>
  <c r="AR120" i="1"/>
  <c r="AS120" i="1" s="1"/>
  <c r="AV120" i="1"/>
  <c r="AW120" i="1" s="1"/>
  <c r="AZ120" i="1"/>
  <c r="BA120" i="1" s="1"/>
  <c r="N36" i="1"/>
  <c r="O36" i="1" s="1"/>
  <c r="AM36" i="1"/>
  <c r="AO36" i="1"/>
  <c r="AR36" i="1"/>
  <c r="AS36" i="1" s="1"/>
  <c r="AV36" i="1"/>
  <c r="AW36" i="1" s="1"/>
  <c r="AZ36" i="1"/>
  <c r="BA36" i="1" s="1"/>
  <c r="N147" i="1"/>
  <c r="O147" i="1" s="1"/>
  <c r="AM147" i="1"/>
  <c r="AO147" i="1"/>
  <c r="AR147" i="1"/>
  <c r="AS147" i="1" s="1"/>
  <c r="AV147" i="1"/>
  <c r="AW147" i="1" s="1"/>
  <c r="AZ147" i="1"/>
  <c r="BA147" i="1" s="1"/>
  <c r="N123" i="1"/>
  <c r="O123" i="1" s="1"/>
  <c r="AM123" i="1"/>
  <c r="AO123" i="1"/>
  <c r="AR123" i="1"/>
  <c r="AS123" i="1" s="1"/>
  <c r="AV123" i="1"/>
  <c r="AW123" i="1" s="1"/>
  <c r="AZ123" i="1"/>
  <c r="BA123" i="1" s="1"/>
  <c r="N92" i="1"/>
  <c r="O92" i="1" s="1"/>
  <c r="AM92" i="1"/>
  <c r="AO92" i="1"/>
  <c r="AR92" i="1"/>
  <c r="AS92" i="1" s="1"/>
  <c r="AV92" i="1"/>
  <c r="AW92" i="1" s="1"/>
  <c r="AZ92" i="1"/>
  <c r="BA92" i="1" s="1"/>
  <c r="N161" i="1"/>
  <c r="O161" i="1" s="1"/>
  <c r="AM161" i="1"/>
  <c r="AO161" i="1"/>
  <c r="AR161" i="1"/>
  <c r="AS161" i="1" s="1"/>
  <c r="AV161" i="1"/>
  <c r="AW161" i="1" s="1"/>
  <c r="AZ161" i="1"/>
  <c r="BA161" i="1" s="1"/>
  <c r="N102" i="1"/>
  <c r="O102" i="1" s="1"/>
  <c r="AM102" i="1"/>
  <c r="AO102" i="1"/>
  <c r="AR102" i="1"/>
  <c r="AS102" i="1" s="1"/>
  <c r="AV102" i="1"/>
  <c r="AW102" i="1" s="1"/>
  <c r="AZ102" i="1"/>
  <c r="BA102" i="1" s="1"/>
  <c r="N104" i="1"/>
  <c r="O104" i="1" s="1"/>
  <c r="AM104" i="1"/>
  <c r="AO104" i="1"/>
  <c r="AR104" i="1"/>
  <c r="AS104" i="1" s="1"/>
  <c r="AV104" i="1"/>
  <c r="AW104" i="1" s="1"/>
  <c r="AZ104" i="1"/>
  <c r="BA104" i="1" s="1"/>
  <c r="N183" i="1"/>
  <c r="O183" i="1" s="1"/>
  <c r="AM183" i="1"/>
  <c r="AO183" i="1"/>
  <c r="AR183" i="1"/>
  <c r="AS183" i="1" s="1"/>
  <c r="AV183" i="1"/>
  <c r="AW183" i="1" s="1"/>
  <c r="AZ183" i="1"/>
  <c r="BA183" i="1" s="1"/>
  <c r="N78" i="1"/>
  <c r="O78" i="1" s="1"/>
  <c r="AM78" i="1"/>
  <c r="AO78" i="1"/>
  <c r="AR78" i="1"/>
  <c r="AS78" i="1" s="1"/>
  <c r="AV78" i="1"/>
  <c r="AW78" i="1" s="1"/>
  <c r="AZ78" i="1"/>
  <c r="BA78" i="1" s="1"/>
  <c r="N195" i="1"/>
  <c r="O195" i="1" s="1"/>
  <c r="AM195" i="1"/>
  <c r="AO195" i="1"/>
  <c r="AR195" i="1"/>
  <c r="AS195" i="1" s="1"/>
  <c r="AV195" i="1"/>
  <c r="AW195" i="1" s="1"/>
  <c r="AZ195" i="1"/>
  <c r="BA195" i="1" s="1"/>
  <c r="AM173" i="1"/>
  <c r="AO173" i="1"/>
  <c r="AR173" i="1"/>
  <c r="AS173" i="1" s="1"/>
  <c r="AV173" i="1"/>
  <c r="AW173" i="1" s="1"/>
  <c r="N214" i="1"/>
  <c r="O214" i="1" s="1"/>
  <c r="AM214" i="1"/>
  <c r="AO214" i="1"/>
  <c r="AR214" i="1"/>
  <c r="AS214" i="1" s="1"/>
  <c r="AV214" i="1"/>
  <c r="AW214" i="1" s="1"/>
  <c r="AZ214" i="1"/>
  <c r="BA214" i="1" s="1"/>
  <c r="N210" i="1"/>
  <c r="O210" i="1" s="1"/>
  <c r="AM210" i="1"/>
  <c r="AO210" i="1"/>
  <c r="AR210" i="1"/>
  <c r="AS210" i="1" s="1"/>
  <c r="AV210" i="1"/>
  <c r="AW210" i="1" s="1"/>
  <c r="AZ210" i="1"/>
  <c r="BA210" i="1" s="1"/>
  <c r="N213" i="1"/>
  <c r="O213" i="1" s="1"/>
  <c r="AM213" i="1"/>
  <c r="AO213" i="1"/>
  <c r="AR213" i="1"/>
  <c r="AS213" i="1" s="1"/>
  <c r="AV213" i="1"/>
  <c r="AW213" i="1" s="1"/>
  <c r="AZ213" i="1"/>
  <c r="BA213" i="1" s="1"/>
  <c r="N179" i="1"/>
  <c r="O179" i="1" s="1"/>
  <c r="AM179" i="1"/>
  <c r="AO179" i="1"/>
  <c r="AR179" i="1"/>
  <c r="AS179" i="1" s="1"/>
  <c r="AV179" i="1"/>
  <c r="AW179" i="1" s="1"/>
  <c r="AZ179" i="1"/>
  <c r="BA179" i="1" s="1"/>
  <c r="AV230" i="1"/>
  <c r="AW230" i="1" s="1"/>
  <c r="AV219" i="1"/>
  <c r="AW219" i="1" s="1"/>
  <c r="AV222" i="1"/>
  <c r="AW222" i="1" s="1"/>
  <c r="AV231" i="1"/>
  <c r="AW231" i="1" s="1"/>
  <c r="AV229" i="1"/>
  <c r="AW229" i="1" s="1"/>
  <c r="AV228" i="1"/>
  <c r="AW228" i="1" s="1"/>
  <c r="AV211" i="1"/>
  <c r="AW211" i="1" s="1"/>
  <c r="AV220" i="1"/>
  <c r="AW220" i="1" s="1"/>
  <c r="AV216" i="1"/>
  <c r="AW216" i="1" s="1"/>
  <c r="AV209" i="1"/>
  <c r="AW209" i="1" s="1"/>
  <c r="AV225" i="1"/>
  <c r="AW225" i="1" s="1"/>
  <c r="AV184" i="1"/>
  <c r="AW184" i="1" s="1"/>
  <c r="AV218" i="1"/>
  <c r="AW218" i="1" s="1"/>
  <c r="AV217" i="1"/>
  <c r="AW217" i="1" s="1"/>
  <c r="AV200" i="1"/>
  <c r="AW200" i="1" s="1"/>
  <c r="AV224" i="1"/>
  <c r="AW224" i="1" s="1"/>
  <c r="AV223" i="1"/>
  <c r="AW223" i="1" s="1"/>
  <c r="AV212" i="1"/>
  <c r="AW212" i="1" s="1"/>
  <c r="AV221" i="1"/>
  <c r="AW221" i="1" s="1"/>
  <c r="AV34" i="1"/>
  <c r="AW34" i="1" s="1"/>
  <c r="AV160" i="1"/>
  <c r="AW160" i="1" s="1"/>
  <c r="AV208" i="1"/>
  <c r="AW208" i="1" s="1"/>
  <c r="AV215" i="1"/>
  <c r="AW215" i="1" s="1"/>
  <c r="AV201" i="1"/>
  <c r="AW201" i="1" s="1"/>
  <c r="AV204" i="1"/>
  <c r="AW204" i="1" s="1"/>
  <c r="AV202" i="1"/>
  <c r="AW202" i="1" s="1"/>
  <c r="AV197" i="1"/>
  <c r="AW197" i="1" s="1"/>
  <c r="AV189" i="1"/>
  <c r="AW189" i="1" s="1"/>
  <c r="AV203" i="1"/>
  <c r="AW203" i="1" s="1"/>
  <c r="AV196" i="1"/>
  <c r="AW196" i="1" s="1"/>
  <c r="AV188" i="1"/>
  <c r="AW188" i="1" s="1"/>
  <c r="AV186" i="1"/>
  <c r="AW186" i="1" s="1"/>
  <c r="AV194" i="1"/>
  <c r="AW194" i="1" s="1"/>
  <c r="AV178" i="1"/>
  <c r="AW178" i="1" s="1"/>
  <c r="AV166" i="1"/>
  <c r="AW166" i="1" s="1"/>
  <c r="AV190" i="1"/>
  <c r="AW190" i="1" s="1"/>
  <c r="AV191" i="1"/>
  <c r="AW191" i="1" s="1"/>
  <c r="AV171" i="1"/>
  <c r="AW171" i="1" s="1"/>
  <c r="AV185" i="1"/>
  <c r="AW185" i="1" s="1"/>
  <c r="AV169" i="1"/>
  <c r="AW169" i="1" s="1"/>
  <c r="AV198" i="1"/>
  <c r="AW198" i="1" s="1"/>
  <c r="AV181" i="1"/>
  <c r="AW181" i="1" s="1"/>
  <c r="AV143" i="1"/>
  <c r="AW143" i="1" s="1"/>
  <c r="AV131" i="1"/>
  <c r="AW131" i="1" s="1"/>
  <c r="AV175" i="1"/>
  <c r="AW175" i="1" s="1"/>
  <c r="AV187" i="1"/>
  <c r="AW187" i="1" s="1"/>
  <c r="AV180" i="1"/>
  <c r="AW180" i="1" s="1"/>
  <c r="AV174" i="1"/>
  <c r="AW174" i="1" s="1"/>
  <c r="AV176" i="1"/>
  <c r="AW176" i="1" s="1"/>
  <c r="AV44" i="1"/>
  <c r="AW44" i="1" s="1"/>
  <c r="AV192" i="1"/>
  <c r="AW192" i="1" s="1"/>
  <c r="AV149" i="1"/>
  <c r="AW149" i="1"/>
  <c r="AV151" i="1"/>
  <c r="AW151" i="1" s="1"/>
  <c r="AV159" i="1"/>
  <c r="AW159" i="1" s="1"/>
  <c r="AV141" i="1"/>
  <c r="AW141" i="1" s="1"/>
  <c r="AV146" i="1"/>
  <c r="AW146" i="1" s="1"/>
  <c r="AV133" i="1"/>
  <c r="AW133" i="1" s="1"/>
  <c r="AV139" i="1"/>
  <c r="AW139" i="1" s="1"/>
  <c r="AV172" i="1"/>
  <c r="AW172" i="1" s="1"/>
  <c r="AV116" i="1"/>
  <c r="AW116" i="1" s="1"/>
  <c r="AV130" i="1"/>
  <c r="AW130" i="1" s="1"/>
  <c r="AV134" i="1"/>
  <c r="AW134" i="1" s="1"/>
  <c r="AV168" i="1"/>
  <c r="AW168" i="1" s="1"/>
  <c r="AV182" i="1"/>
  <c r="AW182" i="1" s="1"/>
  <c r="AV150" i="1"/>
  <c r="AW150" i="1" s="1"/>
  <c r="AV167" i="1"/>
  <c r="AW167" i="1" s="1"/>
  <c r="AV158" i="1"/>
  <c r="AW158" i="1" s="1"/>
  <c r="AV119" i="1"/>
  <c r="AW119" i="1" s="1"/>
  <c r="AV127" i="1"/>
  <c r="AW127" i="1" s="1"/>
  <c r="AV162" i="1"/>
  <c r="AW162" i="1" s="1"/>
  <c r="AV103" i="1"/>
  <c r="AW103" i="1" s="1"/>
  <c r="AV170" i="1"/>
  <c r="AW170" i="1" s="1"/>
  <c r="AV68" i="1"/>
  <c r="AW68" i="1" s="1"/>
  <c r="AV101" i="1"/>
  <c r="AW101" i="1" s="1"/>
  <c r="AV69" i="1"/>
  <c r="AW69" i="1" s="1"/>
  <c r="AV80" i="1"/>
  <c r="AW80" i="1" s="1"/>
  <c r="AV163" i="1"/>
  <c r="AW163" i="1" s="1"/>
  <c r="AV154" i="1"/>
  <c r="AW154" i="1" s="1"/>
  <c r="AV135" i="1"/>
  <c r="AW135" i="1" s="1"/>
  <c r="AV140" i="1"/>
  <c r="AW140" i="1" s="1"/>
  <c r="AV157" i="1"/>
  <c r="AW157" i="1" s="1"/>
  <c r="AV142" i="1"/>
  <c r="AW142" i="1" s="1"/>
  <c r="AV165" i="1"/>
  <c r="AW165" i="1" s="1"/>
  <c r="AV152" i="1"/>
  <c r="AW152" i="1" s="1"/>
  <c r="AV98" i="1"/>
  <c r="AW98" i="1" s="1"/>
  <c r="AV156" i="1"/>
  <c r="AW156" i="1" s="1"/>
  <c r="AV109" i="1"/>
  <c r="AW109" i="1" s="1"/>
  <c r="AV128" i="1"/>
  <c r="AW128" i="1" s="1"/>
  <c r="AV74" i="1"/>
  <c r="AW74" i="1" s="1"/>
  <c r="AV59" i="1"/>
  <c r="AW59" i="1" s="1"/>
  <c r="AV145" i="1"/>
  <c r="AW145" i="1" s="1"/>
  <c r="AV125" i="1"/>
  <c r="AW125" i="1" s="1"/>
  <c r="AV105" i="1"/>
  <c r="AW105" i="1" s="1"/>
  <c r="AV144" i="1"/>
  <c r="AW144" i="1" s="1"/>
  <c r="AV124" i="1"/>
  <c r="AW124" i="1" s="1"/>
  <c r="AV126" i="1"/>
  <c r="AW126" i="1" s="1"/>
  <c r="AV81" i="1"/>
  <c r="AW81" i="1" s="1"/>
  <c r="AV85" i="1"/>
  <c r="AW85" i="1" s="1"/>
  <c r="AV93" i="1"/>
  <c r="AW93" i="1" s="1"/>
  <c r="AV129" i="1"/>
  <c r="AW129" i="1" s="1"/>
  <c r="AV26" i="1"/>
  <c r="AW26" i="1" s="1"/>
  <c r="AV118" i="1"/>
  <c r="AW118" i="1" s="1"/>
  <c r="AV132" i="1"/>
  <c r="AW132" i="1" s="1"/>
  <c r="AV64" i="1"/>
  <c r="AW64" i="1" s="1"/>
  <c r="AV112" i="1"/>
  <c r="AW112" i="1" s="1"/>
  <c r="AV155" i="1"/>
  <c r="AW155" i="1" s="1"/>
  <c r="AV19" i="1"/>
  <c r="AW19" i="1" s="1"/>
  <c r="AV136" i="1"/>
  <c r="AW136" i="1" s="1"/>
  <c r="AV138" i="1"/>
  <c r="AW138" i="1" s="1"/>
  <c r="AV58" i="1"/>
  <c r="AW58" i="1" s="1"/>
  <c r="AV54" i="1"/>
  <c r="AW54" i="1" s="1"/>
  <c r="AV84" i="1"/>
  <c r="AW84" i="1" s="1"/>
  <c r="AV95" i="1"/>
  <c r="AW95" i="1" s="1"/>
  <c r="AV66" i="1"/>
  <c r="AW66" i="1" s="1"/>
  <c r="AV106" i="1"/>
  <c r="AW106" i="1" s="1"/>
  <c r="AV110" i="1"/>
  <c r="AW110" i="1" s="1"/>
  <c r="AV115" i="1"/>
  <c r="AW115" i="1" s="1"/>
  <c r="AV89" i="1"/>
  <c r="AW89" i="1" s="1"/>
  <c r="AV55" i="1"/>
  <c r="AW55" i="1" s="1"/>
  <c r="AV50" i="1"/>
  <c r="AW50" i="1" s="1"/>
  <c r="AV52" i="1"/>
  <c r="AW52" i="1" s="1"/>
  <c r="AV97" i="1"/>
  <c r="AW97" i="1" s="1"/>
  <c r="AV148" i="1"/>
  <c r="AW148" i="1" s="1"/>
  <c r="AV111" i="1"/>
  <c r="AW111" i="1" s="1"/>
  <c r="AV96" i="1"/>
  <c r="AW96" i="1" s="1"/>
  <c r="AV51" i="1"/>
  <c r="AW51" i="1" s="1"/>
  <c r="AV30" i="1"/>
  <c r="AW30" i="1" s="1"/>
  <c r="AV87" i="1"/>
  <c r="AW87" i="1" s="1"/>
  <c r="AV47" i="1"/>
  <c r="AW47" i="1" s="1"/>
  <c r="AV62" i="1"/>
  <c r="AW62" i="1" s="1"/>
  <c r="AV70" i="1"/>
  <c r="AW70" i="1" s="1"/>
  <c r="AV61" i="1"/>
  <c r="AW61" i="1" s="1"/>
  <c r="AV60" i="1"/>
  <c r="AW60" i="1" s="1"/>
  <c r="AV82" i="1"/>
  <c r="AW82" i="1" s="1"/>
  <c r="AV39" i="1"/>
  <c r="AW39" i="1" s="1"/>
  <c r="AV42" i="1"/>
  <c r="AW42" i="1" s="1"/>
  <c r="AV94" i="1"/>
  <c r="AW94" i="1" s="1"/>
  <c r="AV32" i="1"/>
  <c r="AW32" i="1" s="1"/>
  <c r="AV76" i="1"/>
  <c r="AW76" i="1"/>
  <c r="AV48" i="1"/>
  <c r="AW48" i="1" s="1"/>
  <c r="AV67" i="1"/>
  <c r="AW67" i="1" s="1"/>
  <c r="AV28" i="1"/>
  <c r="AW28" i="1" s="1"/>
  <c r="AV122" i="1"/>
  <c r="AW122" i="1" s="1"/>
  <c r="AV14" i="1"/>
  <c r="AW14" i="1" s="1"/>
  <c r="AV63" i="1"/>
  <c r="AW63" i="1" s="1"/>
  <c r="AV108" i="1"/>
  <c r="AW108" i="1"/>
  <c r="AV91" i="1"/>
  <c r="AW91" i="1" s="1"/>
  <c r="AV90" i="1"/>
  <c r="AW90" i="1" s="1"/>
  <c r="AV46" i="1"/>
  <c r="AW46" i="1" s="1"/>
  <c r="AV83" i="1"/>
  <c r="AW83" i="1" s="1"/>
  <c r="AV45" i="1"/>
  <c r="AW45" i="1" s="1"/>
  <c r="AV71" i="1"/>
  <c r="AW71" i="1" s="1"/>
  <c r="AV38" i="1"/>
  <c r="AW38" i="1" s="1"/>
  <c r="AV107" i="1"/>
  <c r="AW107" i="1" s="1"/>
  <c r="AV56" i="1"/>
  <c r="AW56" i="1" s="1"/>
  <c r="AV100" i="1"/>
  <c r="AW100" i="1" s="1"/>
  <c r="AV114" i="1"/>
  <c r="AW114" i="1" s="1"/>
  <c r="AV31" i="1"/>
  <c r="AW31" i="1" s="1"/>
  <c r="AV27" i="1"/>
  <c r="AW27" i="1" s="1"/>
  <c r="AV79" i="1"/>
  <c r="AW79" i="1" s="1"/>
  <c r="AV17" i="1"/>
  <c r="AW17" i="1" s="1"/>
  <c r="AV72" i="1"/>
  <c r="AW72" i="1" s="1"/>
  <c r="AV15" i="1"/>
  <c r="AW15" i="1" s="1"/>
  <c r="AV75" i="1"/>
  <c r="AW75" i="1" s="1"/>
  <c r="AV117" i="1"/>
  <c r="AW117" i="1" s="1"/>
  <c r="AV24" i="1"/>
  <c r="AW24" i="1" s="1"/>
  <c r="AV22" i="1"/>
  <c r="AW22" i="1" s="1"/>
  <c r="AV41" i="1"/>
  <c r="AW41" i="1" s="1"/>
  <c r="AV99" i="1"/>
  <c r="AW99" i="1" s="1"/>
  <c r="AV57" i="1"/>
  <c r="AW57" i="1" s="1"/>
  <c r="AV37" i="1"/>
  <c r="AW37" i="1" s="1"/>
  <c r="AV35" i="1"/>
  <c r="AW35" i="1" s="1"/>
  <c r="AV29" i="1"/>
  <c r="AW29" i="1" s="1"/>
  <c r="AV33" i="1"/>
  <c r="AW33" i="1" s="1"/>
  <c r="AV20" i="1"/>
  <c r="AW20" i="1" s="1"/>
  <c r="AV49" i="1"/>
  <c r="AW49" i="1" s="1"/>
  <c r="AV11" i="1"/>
  <c r="AW11" i="1" s="1"/>
  <c r="AV21" i="1"/>
  <c r="AW21" i="1" s="1"/>
  <c r="AV13" i="1"/>
  <c r="AW13" i="1" s="1"/>
  <c r="AV23" i="1"/>
  <c r="AW23" i="1" s="1"/>
  <c r="AV88" i="1"/>
  <c r="AW88" i="1" s="1"/>
  <c r="AV16" i="1"/>
  <c r="AW16" i="1" s="1"/>
  <c r="AV53" i="1"/>
  <c r="AW53" i="1" s="1"/>
  <c r="AV9" i="1"/>
  <c r="AW9" i="1" s="1"/>
  <c r="AV18" i="1"/>
  <c r="AW18" i="1" s="1"/>
  <c r="AV12" i="1"/>
  <c r="AW12" i="1" s="1"/>
  <c r="AV25" i="1"/>
  <c r="AW25" i="1" s="1"/>
  <c r="AV10" i="1"/>
  <c r="AW10" i="1" s="1"/>
  <c r="AR219" i="1"/>
  <c r="AS219" i="1" s="1"/>
  <c r="AR222" i="1"/>
  <c r="AS222" i="1" s="1"/>
  <c r="AS231" i="1"/>
  <c r="AR229" i="1"/>
  <c r="AS229" i="1" s="1"/>
  <c r="AR228" i="1"/>
  <c r="AS228" i="1" s="1"/>
  <c r="AR211" i="1"/>
  <c r="AS211" i="1" s="1"/>
  <c r="AR220" i="1"/>
  <c r="AS220" i="1" s="1"/>
  <c r="AR216" i="1"/>
  <c r="AS216" i="1" s="1"/>
  <c r="AR209" i="1"/>
  <c r="AS209" i="1" s="1"/>
  <c r="AR225" i="1"/>
  <c r="AS225" i="1" s="1"/>
  <c r="AR184" i="1"/>
  <c r="AS184" i="1" s="1"/>
  <c r="AR218" i="1"/>
  <c r="AS218" i="1" s="1"/>
  <c r="AR217" i="1"/>
  <c r="AS217" i="1" s="1"/>
  <c r="AR200" i="1"/>
  <c r="AS200" i="1" s="1"/>
  <c r="AR224" i="1"/>
  <c r="AS224" i="1" s="1"/>
  <c r="AR223" i="1"/>
  <c r="AS223" i="1" s="1"/>
  <c r="AR212" i="1"/>
  <c r="AS212" i="1" s="1"/>
  <c r="AR221" i="1"/>
  <c r="AS221" i="1" s="1"/>
  <c r="AR34" i="1"/>
  <c r="AS34" i="1" s="1"/>
  <c r="AR160" i="1"/>
  <c r="AS160" i="1" s="1"/>
  <c r="AR208" i="1"/>
  <c r="AS208" i="1" s="1"/>
  <c r="AR215" i="1"/>
  <c r="AS215" i="1" s="1"/>
  <c r="AR201" i="1"/>
  <c r="AS201" i="1" s="1"/>
  <c r="AR204" i="1"/>
  <c r="AS204" i="1" s="1"/>
  <c r="AR202" i="1"/>
  <c r="AS202" i="1" s="1"/>
  <c r="AR197" i="1"/>
  <c r="AS197" i="1" s="1"/>
  <c r="AR189" i="1"/>
  <c r="AS189" i="1" s="1"/>
  <c r="AR203" i="1"/>
  <c r="AS203" i="1" s="1"/>
  <c r="AR196" i="1"/>
  <c r="AS196" i="1" s="1"/>
  <c r="AR188" i="1"/>
  <c r="AS188" i="1" s="1"/>
  <c r="AR186" i="1"/>
  <c r="AS186" i="1" s="1"/>
  <c r="AR194" i="1"/>
  <c r="AS194" i="1" s="1"/>
  <c r="AR178" i="1"/>
  <c r="AS178" i="1" s="1"/>
  <c r="AR166" i="1"/>
  <c r="AS166" i="1" s="1"/>
  <c r="AR190" i="1"/>
  <c r="AS190" i="1" s="1"/>
  <c r="AR191" i="1"/>
  <c r="AS191" i="1" s="1"/>
  <c r="AR171" i="1"/>
  <c r="AS171" i="1" s="1"/>
  <c r="AR185" i="1"/>
  <c r="AS185" i="1" s="1"/>
  <c r="AR169" i="1"/>
  <c r="AS169" i="1" s="1"/>
  <c r="AR198" i="1"/>
  <c r="AS198" i="1" s="1"/>
  <c r="AR181" i="1"/>
  <c r="AS181" i="1" s="1"/>
  <c r="AR143" i="1"/>
  <c r="AS143" i="1" s="1"/>
  <c r="AR131" i="1"/>
  <c r="AS131" i="1" s="1"/>
  <c r="AR175" i="1"/>
  <c r="AS175" i="1" s="1"/>
  <c r="AR187" i="1"/>
  <c r="AS187" i="1" s="1"/>
  <c r="AR180" i="1"/>
  <c r="AS180" i="1" s="1"/>
  <c r="AR174" i="1"/>
  <c r="AS174" i="1" s="1"/>
  <c r="AR176" i="1"/>
  <c r="AS176" i="1" s="1"/>
  <c r="AR44" i="1"/>
  <c r="AS44" i="1" s="1"/>
  <c r="AR192" i="1"/>
  <c r="AS192" i="1" s="1"/>
  <c r="AR149" i="1"/>
  <c r="AS149" i="1" s="1"/>
  <c r="AR151" i="1"/>
  <c r="AS151" i="1" s="1"/>
  <c r="AR159" i="1"/>
  <c r="AS159" i="1" s="1"/>
  <c r="AR141" i="1"/>
  <c r="AS141" i="1" s="1"/>
  <c r="AR146" i="1"/>
  <c r="AS146" i="1" s="1"/>
  <c r="AR133" i="1"/>
  <c r="AS133" i="1" s="1"/>
  <c r="AR139" i="1"/>
  <c r="AS139" i="1" s="1"/>
  <c r="AR172" i="1"/>
  <c r="AS172" i="1" s="1"/>
  <c r="AR116" i="1"/>
  <c r="AS116" i="1" s="1"/>
  <c r="AR130" i="1"/>
  <c r="AS130" i="1" s="1"/>
  <c r="AR134" i="1"/>
  <c r="AS134" i="1" s="1"/>
  <c r="AR168" i="1"/>
  <c r="AS168" i="1" s="1"/>
  <c r="AR182" i="1"/>
  <c r="AS182" i="1" s="1"/>
  <c r="AR150" i="1"/>
  <c r="AS150" i="1" s="1"/>
  <c r="AR167" i="1"/>
  <c r="AS167" i="1" s="1"/>
  <c r="AR158" i="1"/>
  <c r="AS158" i="1" s="1"/>
  <c r="AR119" i="1"/>
  <c r="AS119" i="1" s="1"/>
  <c r="AR127" i="1"/>
  <c r="AS127" i="1" s="1"/>
  <c r="AR162" i="1"/>
  <c r="AS162" i="1" s="1"/>
  <c r="AR103" i="1"/>
  <c r="AS103" i="1" s="1"/>
  <c r="AR170" i="1"/>
  <c r="AS170" i="1" s="1"/>
  <c r="AR68" i="1"/>
  <c r="AS68" i="1" s="1"/>
  <c r="AR101" i="1"/>
  <c r="AS101" i="1" s="1"/>
  <c r="AR69" i="1"/>
  <c r="AS69" i="1" s="1"/>
  <c r="AR80" i="1"/>
  <c r="AS80" i="1" s="1"/>
  <c r="AR163" i="1"/>
  <c r="AS163" i="1" s="1"/>
  <c r="AR154" i="1"/>
  <c r="AS154" i="1" s="1"/>
  <c r="AR135" i="1"/>
  <c r="AS135" i="1" s="1"/>
  <c r="AR140" i="1"/>
  <c r="AS140" i="1" s="1"/>
  <c r="AR157" i="1"/>
  <c r="AS157" i="1" s="1"/>
  <c r="AR142" i="1"/>
  <c r="AS142" i="1" s="1"/>
  <c r="AR165" i="1"/>
  <c r="AS165" i="1" s="1"/>
  <c r="AR152" i="1"/>
  <c r="AS152" i="1" s="1"/>
  <c r="AR98" i="1"/>
  <c r="AS98" i="1" s="1"/>
  <c r="AR156" i="1"/>
  <c r="AS156" i="1" s="1"/>
  <c r="AR109" i="1"/>
  <c r="AS109" i="1" s="1"/>
  <c r="AR128" i="1"/>
  <c r="AS128" i="1" s="1"/>
  <c r="AR74" i="1"/>
  <c r="AS74" i="1" s="1"/>
  <c r="AR59" i="1"/>
  <c r="AS59" i="1" s="1"/>
  <c r="AR145" i="1"/>
  <c r="AS145" i="1" s="1"/>
  <c r="AR125" i="1"/>
  <c r="AS125" i="1" s="1"/>
  <c r="AR105" i="1"/>
  <c r="AS105" i="1" s="1"/>
  <c r="AR144" i="1"/>
  <c r="AS144" i="1" s="1"/>
  <c r="AR124" i="1"/>
  <c r="AS124" i="1" s="1"/>
  <c r="AR126" i="1"/>
  <c r="AS126" i="1" s="1"/>
  <c r="AR81" i="1"/>
  <c r="AS81" i="1" s="1"/>
  <c r="AR85" i="1"/>
  <c r="AS85" i="1" s="1"/>
  <c r="AR93" i="1"/>
  <c r="AS93" i="1" s="1"/>
  <c r="AR129" i="1"/>
  <c r="AS129" i="1" s="1"/>
  <c r="AR26" i="1"/>
  <c r="AS26" i="1" s="1"/>
  <c r="AR118" i="1"/>
  <c r="AS118" i="1" s="1"/>
  <c r="AR132" i="1"/>
  <c r="AS132" i="1" s="1"/>
  <c r="AR64" i="1"/>
  <c r="AS64" i="1" s="1"/>
  <c r="AR112" i="1"/>
  <c r="AS112" i="1" s="1"/>
  <c r="AR155" i="1"/>
  <c r="AS155" i="1" s="1"/>
  <c r="AR19" i="1"/>
  <c r="AS19" i="1" s="1"/>
  <c r="AR136" i="1"/>
  <c r="AS136" i="1" s="1"/>
  <c r="AR138" i="1"/>
  <c r="AS138" i="1" s="1"/>
  <c r="AR58" i="1"/>
  <c r="AS58" i="1" s="1"/>
  <c r="AR54" i="1"/>
  <c r="AS54" i="1" s="1"/>
  <c r="AR84" i="1"/>
  <c r="AS84" i="1" s="1"/>
  <c r="AR95" i="1"/>
  <c r="AS95" i="1" s="1"/>
  <c r="AR66" i="1"/>
  <c r="AS66" i="1" s="1"/>
  <c r="AR106" i="1"/>
  <c r="AS106" i="1" s="1"/>
  <c r="AR110" i="1"/>
  <c r="AS110" i="1" s="1"/>
  <c r="AR115" i="1"/>
  <c r="AS115" i="1" s="1"/>
  <c r="AR89" i="1"/>
  <c r="AS89" i="1" s="1"/>
  <c r="AR55" i="1"/>
  <c r="AS55" i="1" s="1"/>
  <c r="AR50" i="1"/>
  <c r="AS50" i="1" s="1"/>
  <c r="AR52" i="1"/>
  <c r="AS52" i="1" s="1"/>
  <c r="AR97" i="1"/>
  <c r="AS97" i="1" s="1"/>
  <c r="AR148" i="1"/>
  <c r="AS148" i="1" s="1"/>
  <c r="AR111" i="1"/>
  <c r="AS111" i="1" s="1"/>
  <c r="AR96" i="1"/>
  <c r="AS96" i="1" s="1"/>
  <c r="AR51" i="1"/>
  <c r="AS51" i="1" s="1"/>
  <c r="AR30" i="1"/>
  <c r="AS30" i="1" s="1"/>
  <c r="AR87" i="1"/>
  <c r="AS87" i="1" s="1"/>
  <c r="AR47" i="1"/>
  <c r="AS47" i="1" s="1"/>
  <c r="AR62" i="1"/>
  <c r="AS62" i="1" s="1"/>
  <c r="AR70" i="1"/>
  <c r="AS70" i="1" s="1"/>
  <c r="AR61" i="1"/>
  <c r="AS61" i="1" s="1"/>
  <c r="AR60" i="1"/>
  <c r="AS60" i="1" s="1"/>
  <c r="AR82" i="1"/>
  <c r="AS82" i="1" s="1"/>
  <c r="AR39" i="1"/>
  <c r="AS39" i="1" s="1"/>
  <c r="AR42" i="1"/>
  <c r="AS42" i="1" s="1"/>
  <c r="AR94" i="1"/>
  <c r="AS94" i="1" s="1"/>
  <c r="AR32" i="1"/>
  <c r="AS32" i="1" s="1"/>
  <c r="AR76" i="1"/>
  <c r="AS76" i="1" s="1"/>
  <c r="AR48" i="1"/>
  <c r="AS48" i="1" s="1"/>
  <c r="AR67" i="1"/>
  <c r="AS67" i="1" s="1"/>
  <c r="AR28" i="1"/>
  <c r="AS28" i="1" s="1"/>
  <c r="AR122" i="1"/>
  <c r="AS122" i="1" s="1"/>
  <c r="AR14" i="1"/>
  <c r="AS14" i="1" s="1"/>
  <c r="AR63" i="1"/>
  <c r="AS63" i="1" s="1"/>
  <c r="AR108" i="1"/>
  <c r="AS108" i="1" s="1"/>
  <c r="AR91" i="1"/>
  <c r="AS91" i="1" s="1"/>
  <c r="AR90" i="1"/>
  <c r="AS90" i="1" s="1"/>
  <c r="AR46" i="1"/>
  <c r="AS46" i="1" s="1"/>
  <c r="AR83" i="1"/>
  <c r="AS83" i="1" s="1"/>
  <c r="AR45" i="1"/>
  <c r="AS45" i="1" s="1"/>
  <c r="AR71" i="1"/>
  <c r="AS71" i="1" s="1"/>
  <c r="AR38" i="1"/>
  <c r="AS38" i="1" s="1"/>
  <c r="AR107" i="1"/>
  <c r="AS107" i="1" s="1"/>
  <c r="AR56" i="1"/>
  <c r="AS56" i="1" s="1"/>
  <c r="AR100" i="1"/>
  <c r="AS100" i="1" s="1"/>
  <c r="AR114" i="1"/>
  <c r="AS114" i="1" s="1"/>
  <c r="AR31" i="1"/>
  <c r="AS31" i="1" s="1"/>
  <c r="AR27" i="1"/>
  <c r="AS27" i="1" s="1"/>
  <c r="AR79" i="1"/>
  <c r="AS79" i="1" s="1"/>
  <c r="AR17" i="1"/>
  <c r="AS17" i="1" s="1"/>
  <c r="AR72" i="1"/>
  <c r="AS72" i="1" s="1"/>
  <c r="AR15" i="1"/>
  <c r="AS15" i="1" s="1"/>
  <c r="AR75" i="1"/>
  <c r="AS75" i="1" s="1"/>
  <c r="AR117" i="1"/>
  <c r="AS117" i="1" s="1"/>
  <c r="AR24" i="1"/>
  <c r="AS24" i="1" s="1"/>
  <c r="AR22" i="1"/>
  <c r="AS22" i="1" s="1"/>
  <c r="AR41" i="1"/>
  <c r="AS41" i="1" s="1"/>
  <c r="AR99" i="1"/>
  <c r="AS99" i="1" s="1"/>
  <c r="AR57" i="1"/>
  <c r="AS57" i="1" s="1"/>
  <c r="AR37" i="1"/>
  <c r="AS37" i="1" s="1"/>
  <c r="AR35" i="1"/>
  <c r="AS35" i="1" s="1"/>
  <c r="AR29" i="1"/>
  <c r="AS29" i="1" s="1"/>
  <c r="AR33" i="1"/>
  <c r="AS33" i="1" s="1"/>
  <c r="AR20" i="1"/>
  <c r="AS20" i="1" s="1"/>
  <c r="AR49" i="1"/>
  <c r="AS49" i="1" s="1"/>
  <c r="AR11" i="1"/>
  <c r="AS11" i="1" s="1"/>
  <c r="AR21" i="1"/>
  <c r="AS21" i="1" s="1"/>
  <c r="AR13" i="1"/>
  <c r="AS13" i="1" s="1"/>
  <c r="AR23" i="1"/>
  <c r="AS23" i="1" s="1"/>
  <c r="AR88" i="1"/>
  <c r="AS88" i="1" s="1"/>
  <c r="AR16" i="1"/>
  <c r="AS16" i="1" s="1"/>
  <c r="AR53" i="1"/>
  <c r="AS53" i="1" s="1"/>
  <c r="AR9" i="1"/>
  <c r="AS9" i="1" s="1"/>
  <c r="AR18" i="1"/>
  <c r="AS18" i="1" s="1"/>
  <c r="AR12" i="1"/>
  <c r="AS12" i="1" s="1"/>
  <c r="AR25" i="1"/>
  <c r="AS25" i="1" s="1"/>
  <c r="AR10" i="1"/>
  <c r="AS10" i="1" s="1"/>
  <c r="AM230" i="1"/>
  <c r="AM219" i="1"/>
  <c r="AM222" i="1"/>
  <c r="AM231" i="1"/>
  <c r="AM229" i="1"/>
  <c r="AM228" i="1"/>
  <c r="AM211" i="1"/>
  <c r="AM220" i="1"/>
  <c r="AM216" i="1"/>
  <c r="AM209" i="1"/>
  <c r="AM225" i="1"/>
  <c r="AM184" i="1"/>
  <c r="AM218" i="1"/>
  <c r="AM217" i="1"/>
  <c r="AM200" i="1"/>
  <c r="AM224" i="1"/>
  <c r="AM223" i="1"/>
  <c r="AM212" i="1"/>
  <c r="AM221" i="1"/>
  <c r="AM34" i="1"/>
  <c r="AM160" i="1"/>
  <c r="AM208" i="1"/>
  <c r="AM215" i="1"/>
  <c r="AM201" i="1"/>
  <c r="AM204" i="1"/>
  <c r="AM202" i="1"/>
  <c r="AM197" i="1"/>
  <c r="AM189" i="1"/>
  <c r="AM203" i="1"/>
  <c r="AM196" i="1"/>
  <c r="AM188" i="1"/>
  <c r="AM186" i="1"/>
  <c r="AM194" i="1"/>
  <c r="AM178" i="1"/>
  <c r="AM166" i="1"/>
  <c r="AM190" i="1"/>
  <c r="AM191" i="1"/>
  <c r="AM171" i="1"/>
  <c r="AM185" i="1"/>
  <c r="AM169" i="1"/>
  <c r="AM198" i="1"/>
  <c r="AM181" i="1"/>
  <c r="AM143" i="1"/>
  <c r="AM131" i="1"/>
  <c r="AM175" i="1"/>
  <c r="AM187" i="1"/>
  <c r="AM180" i="1"/>
  <c r="AM174" i="1"/>
  <c r="AM176" i="1"/>
  <c r="AM44" i="1"/>
  <c r="AM192" i="1"/>
  <c r="AM149" i="1"/>
  <c r="AM151" i="1"/>
  <c r="AM159" i="1"/>
  <c r="AM141" i="1"/>
  <c r="AM146" i="1"/>
  <c r="AM133" i="1"/>
  <c r="AM139" i="1"/>
  <c r="AM172" i="1"/>
  <c r="AM116" i="1"/>
  <c r="AM130" i="1"/>
  <c r="AM134" i="1"/>
  <c r="AM168" i="1"/>
  <c r="AM182" i="1"/>
  <c r="AM150" i="1"/>
  <c r="AM167" i="1"/>
  <c r="AM158" i="1"/>
  <c r="AM119" i="1"/>
  <c r="AM127" i="1"/>
  <c r="AM162" i="1"/>
  <c r="AM103" i="1"/>
  <c r="AM170" i="1"/>
  <c r="AM68" i="1"/>
  <c r="AM101" i="1"/>
  <c r="AM69" i="1"/>
  <c r="AM80" i="1"/>
  <c r="AM163" i="1"/>
  <c r="AM154" i="1"/>
  <c r="AM135" i="1"/>
  <c r="AM140" i="1"/>
  <c r="AM157" i="1"/>
  <c r="AM142" i="1"/>
  <c r="AM165" i="1"/>
  <c r="AM152" i="1"/>
  <c r="AM98" i="1"/>
  <c r="AM156" i="1"/>
  <c r="AM109" i="1"/>
  <c r="AM128" i="1"/>
  <c r="AM74" i="1"/>
  <c r="AM59" i="1"/>
  <c r="AM145" i="1"/>
  <c r="AM125" i="1"/>
  <c r="AM105" i="1"/>
  <c r="AM144" i="1"/>
  <c r="AM124" i="1"/>
  <c r="AM126" i="1"/>
  <c r="AM81" i="1"/>
  <c r="AM85" i="1"/>
  <c r="AM93" i="1"/>
  <c r="AM129" i="1"/>
  <c r="AM26" i="1"/>
  <c r="AM118" i="1"/>
  <c r="AM132" i="1"/>
  <c r="AM64" i="1"/>
  <c r="AM112" i="1"/>
  <c r="AM155" i="1"/>
  <c r="AM19" i="1"/>
  <c r="AM136" i="1"/>
  <c r="AM138" i="1"/>
  <c r="AM58" i="1"/>
  <c r="AM54" i="1"/>
  <c r="AM84" i="1"/>
  <c r="AM95" i="1"/>
  <c r="AM66" i="1"/>
  <c r="AM106" i="1"/>
  <c r="AM110" i="1"/>
  <c r="AM115" i="1"/>
  <c r="AM89" i="1"/>
  <c r="AM55" i="1"/>
  <c r="AM50" i="1"/>
  <c r="AM52" i="1"/>
  <c r="AM97" i="1"/>
  <c r="AM148" i="1"/>
  <c r="AM111" i="1"/>
  <c r="AM96" i="1"/>
  <c r="AM51" i="1"/>
  <c r="AM30" i="1"/>
  <c r="AM87" i="1"/>
  <c r="AM47" i="1"/>
  <c r="AM62" i="1"/>
  <c r="AM70" i="1"/>
  <c r="AM61" i="1"/>
  <c r="AM60" i="1"/>
  <c r="AM82" i="1"/>
  <c r="AM39" i="1"/>
  <c r="AM42" i="1"/>
  <c r="AM94" i="1"/>
  <c r="AM32" i="1"/>
  <c r="AM76" i="1"/>
  <c r="AM48" i="1"/>
  <c r="AM67" i="1"/>
  <c r="AM28" i="1"/>
  <c r="AM122" i="1"/>
  <c r="AM14" i="1"/>
  <c r="AM63" i="1"/>
  <c r="AM108" i="1"/>
  <c r="AM91" i="1"/>
  <c r="AM90" i="1"/>
  <c r="AM46" i="1"/>
  <c r="AM83" i="1"/>
  <c r="AM45" i="1"/>
  <c r="AM71" i="1"/>
  <c r="AM38" i="1"/>
  <c r="AM107" i="1"/>
  <c r="AM56" i="1"/>
  <c r="AM100" i="1"/>
  <c r="AM114" i="1"/>
  <c r="AM31" i="1"/>
  <c r="AM27" i="1"/>
  <c r="AM79" i="1"/>
  <c r="AM17" i="1"/>
  <c r="AM72" i="1"/>
  <c r="AM15" i="1"/>
  <c r="AM75" i="1"/>
  <c r="AM117" i="1"/>
  <c r="AM24" i="1"/>
  <c r="AM22" i="1"/>
  <c r="AM41" i="1"/>
  <c r="AM99" i="1"/>
  <c r="AM57" i="1"/>
  <c r="AM37" i="1"/>
  <c r="AM35" i="1"/>
  <c r="AM29" i="1"/>
  <c r="AM33" i="1"/>
  <c r="AM20" i="1"/>
  <c r="AM49" i="1"/>
  <c r="AM11" i="1"/>
  <c r="AM21" i="1"/>
  <c r="AM13" i="1"/>
  <c r="AM23" i="1"/>
  <c r="AM88" i="1"/>
  <c r="AM16" i="1"/>
  <c r="AM53" i="1"/>
  <c r="AM9" i="1"/>
  <c r="AM18" i="1"/>
  <c r="AM12" i="1"/>
  <c r="AM25" i="1"/>
  <c r="AM10" i="1"/>
  <c r="AM137" i="1"/>
  <c r="AO230" i="1"/>
  <c r="AO219" i="1"/>
  <c r="AO222" i="1"/>
  <c r="AO231" i="1"/>
  <c r="AO229" i="1"/>
  <c r="AO228" i="1"/>
  <c r="AO211" i="1"/>
  <c r="AO220" i="1"/>
  <c r="AO216" i="1"/>
  <c r="AO209" i="1"/>
  <c r="AO225" i="1"/>
  <c r="AO184" i="1"/>
  <c r="AO218" i="1"/>
  <c r="AO217" i="1"/>
  <c r="AO200" i="1"/>
  <c r="AO224" i="1"/>
  <c r="AO223" i="1"/>
  <c r="AO212" i="1"/>
  <c r="AO221" i="1"/>
  <c r="AO34" i="1"/>
  <c r="AO160" i="1"/>
  <c r="AO208" i="1"/>
  <c r="AO215" i="1"/>
  <c r="AO201" i="1"/>
  <c r="AO204" i="1"/>
  <c r="AO202" i="1"/>
  <c r="AO197" i="1"/>
  <c r="AO189" i="1"/>
  <c r="AO203" i="1"/>
  <c r="AO196" i="1"/>
  <c r="AO188" i="1"/>
  <c r="AO186" i="1"/>
  <c r="AO194" i="1"/>
  <c r="AO178" i="1"/>
  <c r="AO166" i="1"/>
  <c r="AO190" i="1"/>
  <c r="AO191" i="1"/>
  <c r="AO171" i="1"/>
  <c r="AO185" i="1"/>
  <c r="AO169" i="1"/>
  <c r="AO198" i="1"/>
  <c r="AO181" i="1"/>
  <c r="AO143" i="1"/>
  <c r="AO131" i="1"/>
  <c r="AO175" i="1"/>
  <c r="AO187" i="1"/>
  <c r="AO180" i="1"/>
  <c r="AO174" i="1"/>
  <c r="AO176" i="1"/>
  <c r="AO44" i="1"/>
  <c r="AO192" i="1"/>
  <c r="AO149" i="1"/>
  <c r="AO151" i="1"/>
  <c r="AO159" i="1"/>
  <c r="AO141" i="1"/>
  <c r="AO146" i="1"/>
  <c r="AO133" i="1"/>
  <c r="AO139" i="1"/>
  <c r="AO172" i="1"/>
  <c r="AO116" i="1"/>
  <c r="AO130" i="1"/>
  <c r="AO134" i="1"/>
  <c r="AO168" i="1"/>
  <c r="AO182" i="1"/>
  <c r="AO150" i="1"/>
  <c r="AO167" i="1"/>
  <c r="AO158" i="1"/>
  <c r="AO119" i="1"/>
  <c r="AO127" i="1"/>
  <c r="AO162" i="1"/>
  <c r="AO103" i="1"/>
  <c r="AO170" i="1"/>
  <c r="AO68" i="1"/>
  <c r="AO101" i="1"/>
  <c r="AO69" i="1"/>
  <c r="AO80" i="1"/>
  <c r="AO163" i="1"/>
  <c r="AO154" i="1"/>
  <c r="AO135" i="1"/>
  <c r="AO140" i="1"/>
  <c r="AO157" i="1"/>
  <c r="AO142" i="1"/>
  <c r="AO165" i="1"/>
  <c r="AO152" i="1"/>
  <c r="AO98" i="1"/>
  <c r="AO156" i="1"/>
  <c r="AO109" i="1"/>
  <c r="AO128" i="1"/>
  <c r="AO74" i="1"/>
  <c r="AO59" i="1"/>
  <c r="AO145" i="1"/>
  <c r="AO125" i="1"/>
  <c r="AO105" i="1"/>
  <c r="AO144" i="1"/>
  <c r="AO124" i="1"/>
  <c r="AO126" i="1"/>
  <c r="AO81" i="1"/>
  <c r="AO85" i="1"/>
  <c r="AO93" i="1"/>
  <c r="AO129" i="1"/>
  <c r="AO26" i="1"/>
  <c r="AO118" i="1"/>
  <c r="AO132" i="1"/>
  <c r="AO64" i="1"/>
  <c r="AO112" i="1"/>
  <c r="AO155" i="1"/>
  <c r="AO19" i="1"/>
  <c r="AO136" i="1"/>
  <c r="AO138" i="1"/>
  <c r="AO58" i="1"/>
  <c r="AO54" i="1"/>
  <c r="AO84" i="1"/>
  <c r="AO95" i="1"/>
  <c r="AO66" i="1"/>
  <c r="AO106" i="1"/>
  <c r="AO110" i="1"/>
  <c r="AO115" i="1"/>
  <c r="AO89" i="1"/>
  <c r="AO55" i="1"/>
  <c r="AO50" i="1"/>
  <c r="AO52" i="1"/>
  <c r="AO97" i="1"/>
  <c r="AO148" i="1"/>
  <c r="AO111" i="1"/>
  <c r="AO96" i="1"/>
  <c r="AO51" i="1"/>
  <c r="AO30" i="1"/>
  <c r="AO87" i="1"/>
  <c r="AO47" i="1"/>
  <c r="AO62" i="1"/>
  <c r="AO70" i="1"/>
  <c r="AO61" i="1"/>
  <c r="AO60" i="1"/>
  <c r="AO82" i="1"/>
  <c r="AO39" i="1"/>
  <c r="AO42" i="1"/>
  <c r="AO94" i="1"/>
  <c r="AO32" i="1"/>
  <c r="AO76" i="1"/>
  <c r="AO48" i="1"/>
  <c r="AO67" i="1"/>
  <c r="AO28" i="1"/>
  <c r="AO122" i="1"/>
  <c r="AO14" i="1"/>
  <c r="AO63" i="1"/>
  <c r="AO108" i="1"/>
  <c r="AO91" i="1"/>
  <c r="AO90" i="1"/>
  <c r="AO46" i="1"/>
  <c r="AO83" i="1"/>
  <c r="AO45" i="1"/>
  <c r="AO71" i="1"/>
  <c r="AO38" i="1"/>
  <c r="AO107" i="1"/>
  <c r="AO56" i="1"/>
  <c r="AO100" i="1"/>
  <c r="AO114" i="1"/>
  <c r="AO31" i="1"/>
  <c r="AO27" i="1"/>
  <c r="AO79" i="1"/>
  <c r="AO17" i="1"/>
  <c r="AO72" i="1"/>
  <c r="AO15" i="1"/>
  <c r="AO75" i="1"/>
  <c r="AO117" i="1"/>
  <c r="AO24" i="1"/>
  <c r="AO22" i="1"/>
  <c r="AO41" i="1"/>
  <c r="AO99" i="1"/>
  <c r="AO57" i="1"/>
  <c r="AO37" i="1"/>
  <c r="AO35" i="1"/>
  <c r="AO29" i="1"/>
  <c r="AO33" i="1"/>
  <c r="AO20" i="1"/>
  <c r="AO49" i="1"/>
  <c r="AO11" i="1"/>
  <c r="AO21" i="1"/>
  <c r="AO13" i="1"/>
  <c r="AO23" i="1"/>
  <c r="AO88" i="1"/>
  <c r="AO16" i="1"/>
  <c r="AO53" i="1"/>
  <c r="AO9" i="1"/>
  <c r="AO18" i="1"/>
  <c r="AO12" i="1"/>
  <c r="AO25" i="1"/>
  <c r="AO10" i="1"/>
  <c r="AO137" i="1"/>
  <c r="AR137" i="1"/>
  <c r="AS137" i="1" s="1"/>
  <c r="N99" i="1"/>
  <c r="O99" i="1" s="1"/>
  <c r="AZ99" i="1"/>
  <c r="BA99" i="1" s="1"/>
  <c r="N117" i="1"/>
  <c r="O117" i="1" s="1"/>
  <c r="AZ117" i="1"/>
  <c r="BA117" i="1" s="1"/>
  <c r="N107" i="1"/>
  <c r="O107" i="1" s="1"/>
  <c r="AZ107" i="1"/>
  <c r="BA107" i="1" s="1"/>
  <c r="N67" i="1"/>
  <c r="O67" i="1" s="1"/>
  <c r="AZ67" i="1"/>
  <c r="BA67" i="1" s="1"/>
  <c r="N60" i="1"/>
  <c r="O60" i="1" s="1"/>
  <c r="AZ60" i="1"/>
  <c r="BA60" i="1" s="1"/>
  <c r="N51" i="1"/>
  <c r="O51" i="1" s="1"/>
  <c r="AZ51" i="1"/>
  <c r="BA51" i="1" s="1"/>
  <c r="N89" i="1"/>
  <c r="O89" i="1" s="1"/>
  <c r="AZ89" i="1"/>
  <c r="BA89" i="1" s="1"/>
  <c r="N106" i="1"/>
  <c r="O106" i="1" s="1"/>
  <c r="AZ106" i="1"/>
  <c r="BA106" i="1" s="1"/>
  <c r="N54" i="1"/>
  <c r="O54" i="1" s="1"/>
  <c r="AZ54" i="1"/>
  <c r="BA54" i="1" s="1"/>
  <c r="N129" i="1"/>
  <c r="O129" i="1" s="1"/>
  <c r="AZ129" i="1"/>
  <c r="BA129" i="1" s="1"/>
  <c r="N105" i="1"/>
  <c r="O105" i="1" s="1"/>
  <c r="AZ105" i="1"/>
  <c r="BA105" i="1" s="1"/>
  <c r="N98" i="1"/>
  <c r="O98" i="1" s="1"/>
  <c r="AZ98" i="1"/>
  <c r="BA98" i="1" s="1"/>
  <c r="N142" i="1"/>
  <c r="O142" i="1" s="1"/>
  <c r="AZ142" i="1"/>
  <c r="BA142" i="1" s="1"/>
  <c r="N69" i="1"/>
  <c r="O69" i="1" s="1"/>
  <c r="AZ69" i="1"/>
  <c r="BA69" i="1" s="1"/>
  <c r="N68" i="1"/>
  <c r="O68" i="1" s="1"/>
  <c r="AZ68" i="1"/>
  <c r="BA68" i="1" s="1"/>
  <c r="N158" i="1"/>
  <c r="O158" i="1" s="1"/>
  <c r="AZ158" i="1"/>
  <c r="BA158" i="1" s="1"/>
  <c r="N134" i="1"/>
  <c r="O134" i="1" s="1"/>
  <c r="AZ134" i="1"/>
  <c r="BA134" i="1" s="1"/>
  <c r="N151" i="1"/>
  <c r="O151" i="1" s="1"/>
  <c r="AZ151" i="1"/>
  <c r="BA151" i="1" s="1"/>
  <c r="N176" i="1"/>
  <c r="O176" i="1" s="1"/>
  <c r="AZ176" i="1"/>
  <c r="BA176" i="1" s="1"/>
  <c r="N187" i="1"/>
  <c r="O187" i="1" s="1"/>
  <c r="AZ187" i="1"/>
  <c r="BA187" i="1" s="1"/>
  <c r="N181" i="1"/>
  <c r="O181" i="1" s="1"/>
  <c r="AZ181" i="1"/>
  <c r="BA181" i="1" s="1"/>
  <c r="N185" i="1"/>
  <c r="O185" i="1" s="1"/>
  <c r="AZ185" i="1"/>
  <c r="BA185" i="1" s="1"/>
  <c r="N171" i="1"/>
  <c r="O171" i="1" s="1"/>
  <c r="AZ171" i="1"/>
  <c r="BA171" i="1" s="1"/>
  <c r="N190" i="1"/>
  <c r="O190" i="1" s="1"/>
  <c r="AZ190" i="1"/>
  <c r="BA190" i="1" s="1"/>
  <c r="N166" i="1"/>
  <c r="O166" i="1" s="1"/>
  <c r="AZ166" i="1"/>
  <c r="BA166" i="1" s="1"/>
  <c r="N194" i="1"/>
  <c r="O194" i="1" s="1"/>
  <c r="AZ194" i="1"/>
  <c r="BA194" i="1" s="1"/>
  <c r="N215" i="1"/>
  <c r="O215" i="1" s="1"/>
  <c r="AZ215" i="1"/>
  <c r="BA215" i="1" s="1"/>
  <c r="N34" i="1"/>
  <c r="O34" i="1" s="1"/>
  <c r="AZ34" i="1"/>
  <c r="BA34" i="1" s="1"/>
  <c r="N223" i="1"/>
  <c r="O223" i="1" s="1"/>
  <c r="AZ223" i="1"/>
  <c r="BA223" i="1" s="1"/>
  <c r="N218" i="1"/>
  <c r="O218" i="1" s="1"/>
  <c r="AZ218" i="1"/>
  <c r="BA218" i="1" s="1"/>
  <c r="N209" i="1"/>
  <c r="O209" i="1" s="1"/>
  <c r="AZ209" i="1"/>
  <c r="BA209" i="1" s="1"/>
  <c r="N216" i="1"/>
  <c r="O216" i="1" s="1"/>
  <c r="AZ216" i="1"/>
  <c r="BA216" i="1" s="1"/>
  <c r="N228" i="1"/>
  <c r="O228" i="1" s="1"/>
  <c r="AZ228" i="1"/>
  <c r="BA228" i="1" s="1"/>
  <c r="N229" i="1"/>
  <c r="O229" i="1" s="1"/>
  <c r="AZ229" i="1"/>
  <c r="BA229" i="1" s="1"/>
  <c r="N231" i="1"/>
  <c r="O231" i="1" s="1"/>
  <c r="AZ231" i="1"/>
  <c r="BA231" i="1" s="1"/>
  <c r="N222" i="1"/>
  <c r="O222" i="1" s="1"/>
  <c r="AZ222" i="1"/>
  <c r="BA222" i="1" s="1"/>
  <c r="N94" i="1"/>
  <c r="O94" i="1" s="1"/>
  <c r="AZ94" i="1"/>
  <c r="BA94" i="1" s="1"/>
  <c r="N17" i="1"/>
  <c r="O17" i="1" s="1"/>
  <c r="AZ17" i="1"/>
  <c r="BA17" i="1" s="1"/>
  <c r="N137" i="1"/>
  <c r="O137" i="1" s="1"/>
  <c r="AV137" i="1"/>
  <c r="AW137" i="1" s="1"/>
  <c r="AZ137" i="1"/>
  <c r="BA137" i="1" s="1"/>
  <c r="N64" i="1"/>
  <c r="O64" i="1" s="1"/>
  <c r="AZ64" i="1"/>
  <c r="BA64" i="1" s="1"/>
  <c r="N48" i="1"/>
  <c r="O48" i="1" s="1"/>
  <c r="AZ48" i="1"/>
  <c r="BA48" i="1" s="1"/>
  <c r="N144" i="1"/>
  <c r="O144" i="1" s="1"/>
  <c r="AZ144" i="1"/>
  <c r="BA144" i="1" s="1"/>
  <c r="N132" i="1"/>
  <c r="O132" i="1" s="1"/>
  <c r="AZ132" i="1"/>
  <c r="BA132" i="1" s="1"/>
  <c r="N150" i="1"/>
  <c r="O150" i="1" s="1"/>
  <c r="AZ150" i="1"/>
  <c r="BA150" i="1" s="1"/>
  <c r="N175" i="1"/>
  <c r="O175" i="1" s="1"/>
  <c r="AZ175" i="1"/>
  <c r="BA175" i="1" s="1"/>
  <c r="N76" i="1"/>
  <c r="O76" i="1" s="1"/>
  <c r="AZ76" i="1"/>
  <c r="BA76" i="1" s="1"/>
  <c r="N160" i="1"/>
  <c r="O160" i="1" s="1"/>
  <c r="AZ160" i="1"/>
  <c r="BA160" i="1" s="1"/>
  <c r="N230" i="1"/>
  <c r="O230" i="1" s="1"/>
  <c r="AZ230" i="1"/>
  <c r="BA230" i="1" s="1"/>
  <c r="N79" i="1"/>
  <c r="O79" i="1" s="1"/>
  <c r="AZ79" i="1"/>
  <c r="BA79" i="1" s="1"/>
  <c r="N27" i="1"/>
  <c r="O27" i="1" s="1"/>
  <c r="AZ27" i="1"/>
  <c r="BA27" i="1" s="1"/>
  <c r="N165" i="1"/>
  <c r="O165" i="1" s="1"/>
  <c r="AZ165" i="1"/>
  <c r="BA165" i="1" s="1"/>
  <c r="N196" i="1"/>
  <c r="O196" i="1" s="1"/>
  <c r="AZ196" i="1"/>
  <c r="BA196" i="1" s="1"/>
  <c r="N143" i="1"/>
  <c r="O143" i="1" s="1"/>
  <c r="AZ143" i="1"/>
  <c r="BA143" i="1" s="1"/>
  <c r="N71" i="1"/>
  <c r="O71" i="1" s="1"/>
  <c r="AZ71" i="1"/>
  <c r="BA71" i="1" s="1"/>
  <c r="N20" i="1"/>
  <c r="O20" i="1" s="1"/>
  <c r="AZ20" i="1"/>
  <c r="BA20" i="1" s="1"/>
  <c r="N22" i="1"/>
  <c r="O22" i="1" s="1"/>
  <c r="AZ22" i="1"/>
  <c r="BA22" i="1" s="1"/>
  <c r="N138" i="1"/>
  <c r="O138" i="1" s="1"/>
  <c r="AZ138" i="1"/>
  <c r="BA138" i="1" s="1"/>
  <c r="N57" i="1"/>
  <c r="O57" i="1" s="1"/>
  <c r="AZ57" i="1"/>
  <c r="BA57" i="1" s="1"/>
  <c r="N53" i="1"/>
  <c r="O53" i="1" s="1"/>
  <c r="AZ53" i="1"/>
  <c r="BA53" i="1" s="1"/>
  <c r="N25" i="1"/>
  <c r="O25" i="1" s="1"/>
  <c r="AZ25" i="1"/>
  <c r="BA25" i="1" s="1"/>
  <c r="N13" i="1"/>
  <c r="O13" i="1" s="1"/>
  <c r="AZ13" i="1"/>
  <c r="BA13" i="1" s="1"/>
  <c r="N93" i="1"/>
  <c r="O93" i="1" s="1"/>
  <c r="AZ93" i="1"/>
  <c r="BA93" i="1" s="1"/>
  <c r="N11" i="1"/>
  <c r="O11" i="1" s="1"/>
  <c r="AZ11" i="1"/>
  <c r="BA11" i="1" s="1"/>
  <c r="N72" i="1"/>
  <c r="O72" i="1" s="1"/>
  <c r="AZ72" i="1"/>
  <c r="BA72" i="1" s="1"/>
  <c r="N116" i="1"/>
  <c r="O116" i="1" s="1"/>
  <c r="AZ116" i="1"/>
  <c r="BA116" i="1" s="1"/>
  <c r="N97" i="1"/>
  <c r="O97" i="1" s="1"/>
  <c r="AZ97" i="1"/>
  <c r="BA97" i="1" s="1"/>
  <c r="N122" i="1"/>
  <c r="O122" i="1" s="1"/>
  <c r="AZ122" i="1"/>
  <c r="BA122" i="1" s="1"/>
  <c r="N16" i="1"/>
  <c r="O16" i="1" s="1"/>
  <c r="AZ16" i="1"/>
  <c r="BA16" i="1" s="1"/>
  <c r="N145" i="1"/>
  <c r="O145" i="1" s="1"/>
  <c r="AZ145" i="1"/>
  <c r="BA145" i="1" s="1"/>
  <c r="N15" i="1"/>
  <c r="O15" i="1" s="1"/>
  <c r="AZ15" i="1"/>
  <c r="BA15" i="1" s="1"/>
  <c r="N38" i="1"/>
  <c r="O38" i="1" s="1"/>
  <c r="AZ38" i="1"/>
  <c r="BA38" i="1" s="1"/>
  <c r="N136" i="1"/>
  <c r="O136" i="1" s="1"/>
  <c r="AZ136" i="1"/>
  <c r="BA136" i="1" s="1"/>
  <c r="N114" i="1"/>
  <c r="O114" i="1" s="1"/>
  <c r="AZ114" i="1"/>
  <c r="BA114" i="1" s="1"/>
  <c r="N32" i="1"/>
  <c r="O32" i="1" s="1"/>
  <c r="AZ32" i="1"/>
  <c r="BA32" i="1" s="1"/>
  <c r="N112" i="1"/>
  <c r="O112" i="1" s="1"/>
  <c r="AZ112" i="1"/>
  <c r="BA112" i="1" s="1"/>
  <c r="N24" i="1"/>
  <c r="O24" i="1" s="1"/>
  <c r="AZ24" i="1"/>
  <c r="BA24" i="1" s="1"/>
  <c r="N119" i="1"/>
  <c r="O119" i="1" s="1"/>
  <c r="AZ119" i="1"/>
  <c r="BA119" i="1" s="1"/>
  <c r="N182" i="1"/>
  <c r="O182" i="1" s="1"/>
  <c r="AZ182" i="1"/>
  <c r="BA182" i="1" s="1"/>
  <c r="N91" i="1"/>
  <c r="O91" i="1" s="1"/>
  <c r="AZ91" i="1"/>
  <c r="BA91" i="1" s="1"/>
  <c r="N41" i="1"/>
  <c r="O41" i="1" s="1"/>
  <c r="AZ41" i="1"/>
  <c r="BA41" i="1" s="1"/>
  <c r="N108" i="1"/>
  <c r="O108" i="1" s="1"/>
  <c r="AZ108" i="1"/>
  <c r="BA108" i="1" s="1"/>
  <c r="N50" i="1"/>
  <c r="O50" i="1" s="1"/>
  <c r="AZ50" i="1"/>
  <c r="BA50" i="1" s="1"/>
  <c r="N140" i="1"/>
  <c r="O140" i="1" s="1"/>
  <c r="AZ140" i="1"/>
  <c r="BA140" i="1" s="1"/>
  <c r="N85" i="1"/>
  <c r="O85" i="1" s="1"/>
  <c r="AZ85" i="1"/>
  <c r="BA85" i="1" s="1"/>
  <c r="N96" i="1"/>
  <c r="O96" i="1" s="1"/>
  <c r="AZ96" i="1"/>
  <c r="BA96" i="1" s="1"/>
  <c r="N109" i="1"/>
  <c r="O109" i="1" s="1"/>
  <c r="AZ109" i="1"/>
  <c r="BA109" i="1" s="1"/>
  <c r="N59" i="1"/>
  <c r="O59" i="1" s="1"/>
  <c r="AZ59" i="1"/>
  <c r="BA59" i="1" s="1"/>
  <c r="N133" i="1"/>
  <c r="O133" i="1" s="1"/>
  <c r="AZ133" i="1"/>
  <c r="BA133" i="1" s="1"/>
  <c r="N152" i="1"/>
  <c r="O152" i="1" s="1"/>
  <c r="AZ152" i="1"/>
  <c r="BA152" i="1" s="1"/>
  <c r="AZ135" i="1"/>
  <c r="BA135" i="1" s="1"/>
  <c r="AZ58" i="1"/>
  <c r="BA58" i="1" s="1"/>
  <c r="AZ126" i="1"/>
  <c r="BA126" i="1" s="1"/>
  <c r="AZ45" i="1"/>
  <c r="BA45" i="1" s="1"/>
  <c r="N26" i="1"/>
  <c r="O26" i="1" s="1"/>
  <c r="AZ26" i="1"/>
  <c r="BA26" i="1" s="1"/>
  <c r="N44" i="1"/>
  <c r="O44" i="1" s="1"/>
  <c r="AZ44" i="1"/>
  <c r="BA44" i="1" s="1"/>
  <c r="N100" i="1"/>
  <c r="O100" i="1" s="1"/>
  <c r="AZ100" i="1"/>
  <c r="BA100" i="1" s="1"/>
  <c r="AZ203" i="1"/>
  <c r="BA203" i="1" s="1"/>
  <c r="N19" i="1"/>
  <c r="O19" i="1" s="1"/>
  <c r="AZ19" i="1"/>
  <c r="BA19" i="1" s="1"/>
  <c r="N186" i="1"/>
  <c r="O186" i="1" s="1"/>
  <c r="AZ186" i="1"/>
  <c r="BA186" i="1" s="1"/>
  <c r="N219" i="1"/>
  <c r="O219" i="1" s="1"/>
  <c r="AZ219" i="1"/>
  <c r="BA219" i="1" s="1"/>
  <c r="N201" i="1"/>
  <c r="O201" i="1" s="1"/>
  <c r="AZ201" i="1"/>
  <c r="BA201" i="1" s="1"/>
  <c r="N131" i="1"/>
  <c r="O131" i="1" s="1"/>
  <c r="AZ131" i="1"/>
  <c r="BA131" i="1" s="1"/>
  <c r="N130" i="1"/>
  <c r="O130" i="1" s="1"/>
  <c r="AZ130" i="1"/>
  <c r="BA130" i="1" s="1"/>
  <c r="N141" i="1"/>
  <c r="O141" i="1" s="1"/>
  <c r="AZ141" i="1"/>
  <c r="BA141" i="1" s="1"/>
  <c r="N31" i="1"/>
  <c r="O31" i="1" s="1"/>
  <c r="AZ31" i="1"/>
  <c r="BA31" i="1" s="1"/>
  <c r="N191" i="1"/>
  <c r="O191" i="1" s="1"/>
  <c r="AZ191" i="1"/>
  <c r="BA191" i="1" s="1"/>
  <c r="AD3" i="1"/>
  <c r="N146" i="1"/>
  <c r="O146" i="1" s="1"/>
  <c r="AZ146" i="1"/>
  <c r="BA146" i="1" s="1"/>
  <c r="N66" i="1"/>
  <c r="O66" i="1" s="1"/>
  <c r="AZ66" i="1"/>
  <c r="BA66" i="1" s="1"/>
  <c r="N58" i="1"/>
  <c r="O58" i="1" s="1"/>
  <c r="AZ83" i="1"/>
  <c r="BA83" i="1" s="1"/>
  <c r="AZ29" i="1"/>
  <c r="BA29" i="1" s="1"/>
  <c r="AZ200" i="1"/>
  <c r="BA200" i="1" s="1"/>
  <c r="AZ10" i="1"/>
  <c r="BA10" i="1" s="1"/>
  <c r="N46" i="1"/>
  <c r="O46" i="1" s="1"/>
  <c r="AZ46" i="1"/>
  <c r="BA46" i="1" s="1"/>
  <c r="N200" i="1"/>
  <c r="O200" i="1" s="1"/>
  <c r="N168" i="1"/>
  <c r="O168" i="1" s="1"/>
  <c r="AZ168" i="1"/>
  <c r="BA168" i="1" s="1"/>
  <c r="AZ33" i="1"/>
  <c r="BA33" i="1" s="1"/>
  <c r="AZ28" i="1"/>
  <c r="BA28" i="1" s="1"/>
  <c r="AZ88" i="1"/>
  <c r="BA88" i="1" s="1"/>
  <c r="N178" i="1"/>
  <c r="O178" i="1" s="1"/>
  <c r="AZ178" i="1"/>
  <c r="BA178" i="1" s="1"/>
  <c r="N127" i="1"/>
  <c r="O127" i="1" s="1"/>
  <c r="AZ127" i="1"/>
  <c r="BA127" i="1" s="1"/>
  <c r="N167" i="1"/>
  <c r="O167" i="1" s="1"/>
  <c r="AZ167" i="1"/>
  <c r="BA167" i="1" s="1"/>
  <c r="N84" i="1"/>
  <c r="O84" i="1" s="1"/>
  <c r="AZ84" i="1"/>
  <c r="BA84" i="1" s="1"/>
  <c r="AZ75" i="1"/>
  <c r="BA75" i="1" s="1"/>
  <c r="AZ197" i="1"/>
  <c r="BA197" i="1" s="1"/>
  <c r="AZ70" i="1"/>
  <c r="BA70" i="1" s="1"/>
  <c r="AZ163" i="1"/>
  <c r="BA163" i="1" s="1"/>
  <c r="AZ159" i="1"/>
  <c r="BA159" i="1" s="1"/>
  <c r="AZ55" i="1"/>
  <c r="BA55" i="1" s="1"/>
  <c r="N203" i="1"/>
  <c r="O203" i="1" s="1"/>
  <c r="N33" i="1"/>
  <c r="O33" i="1" s="1"/>
  <c r="N52" i="1"/>
  <c r="O52" i="1" s="1"/>
  <c r="AZ52" i="1"/>
  <c r="BA52" i="1" s="1"/>
  <c r="N188" i="1"/>
  <c r="O188" i="1" s="1"/>
  <c r="AZ188" i="1"/>
  <c r="BA188" i="1" s="1"/>
  <c r="N197" i="1"/>
  <c r="O197" i="1" s="1"/>
  <c r="N75" i="1"/>
  <c r="O75" i="1" s="1"/>
  <c r="N42" i="1"/>
  <c r="O42" i="1" s="1"/>
  <c r="N70" i="1"/>
  <c r="O70" i="1" s="1"/>
  <c r="N63" i="1"/>
  <c r="O63" i="1" s="1"/>
  <c r="N81" i="1"/>
  <c r="O81" i="1" s="1"/>
  <c r="N220" i="1"/>
  <c r="O220" i="1" s="1"/>
  <c r="N49" i="1"/>
  <c r="O49" i="1" s="1"/>
  <c r="N149" i="1"/>
  <c r="O149" i="1" s="1"/>
  <c r="N74" i="1"/>
  <c r="O74" i="1" s="1"/>
  <c r="N30" i="1"/>
  <c r="O30" i="1" s="1"/>
  <c r="N180" i="1"/>
  <c r="O180" i="1" s="1"/>
  <c r="N128" i="1"/>
  <c r="O128" i="1" s="1"/>
  <c r="N224" i="1"/>
  <c r="O224" i="1" s="1"/>
  <c r="N163" i="1"/>
  <c r="O163" i="1" s="1"/>
  <c r="N28" i="1"/>
  <c r="O28" i="1" s="1"/>
  <c r="N88" i="1"/>
  <c r="O88" i="1" s="1"/>
  <c r="N110" i="1"/>
  <c r="O110" i="1" s="1"/>
  <c r="N125" i="1"/>
  <c r="O125" i="1" s="1"/>
  <c r="N45" i="1"/>
  <c r="O45" i="1" s="1"/>
  <c r="N208" i="1"/>
  <c r="O208" i="1" s="1"/>
  <c r="N61" i="1"/>
  <c r="O61" i="1" s="1"/>
  <c r="N148" i="1"/>
  <c r="O148" i="1" s="1"/>
  <c r="N111" i="1"/>
  <c r="O111" i="1" s="1"/>
  <c r="N83" i="1"/>
  <c r="O83" i="1" s="1"/>
  <c r="N118" i="1"/>
  <c r="O118" i="1" s="1"/>
  <c r="N62" i="1"/>
  <c r="O62" i="1" s="1"/>
  <c r="N37" i="1"/>
  <c r="O37" i="1" s="1"/>
  <c r="N157" i="1"/>
  <c r="O157" i="1" s="1"/>
  <c r="N56" i="1"/>
  <c r="O56" i="1" s="1"/>
  <c r="N162" i="1"/>
  <c r="O162" i="1" s="1"/>
  <c r="N170" i="1"/>
  <c r="O170" i="1" s="1"/>
  <c r="N221" i="1"/>
  <c r="O221" i="1" s="1"/>
  <c r="N156" i="1"/>
  <c r="O156" i="1" s="1"/>
  <c r="N212" i="1"/>
  <c r="O212" i="1" s="1"/>
  <c r="N124" i="1"/>
  <c r="O124" i="1" s="1"/>
  <c r="N80" i="1"/>
  <c r="O80" i="1" s="1"/>
  <c r="N23" i="1"/>
  <c r="O23" i="1" s="1"/>
  <c r="N55" i="1"/>
  <c r="O55" i="1" s="1"/>
  <c r="N82" i="1"/>
  <c r="O82" i="1" s="1"/>
  <c r="N103" i="1"/>
  <c r="O103" i="1" s="1"/>
  <c r="N12" i="1"/>
  <c r="O12" i="1" s="1"/>
  <c r="N29" i="1"/>
  <c r="O29" i="1" s="1"/>
  <c r="N198" i="1"/>
  <c r="O198" i="1" s="1"/>
  <c r="N211" i="1"/>
  <c r="O211" i="1" s="1"/>
  <c r="N217" i="1"/>
  <c r="O217" i="1" s="1"/>
  <c r="N184" i="1"/>
  <c r="O184" i="1" s="1"/>
  <c r="N135" i="1"/>
  <c r="O135" i="1" s="1"/>
  <c r="N172" i="1"/>
  <c r="O172" i="1"/>
  <c r="N47" i="1"/>
  <c r="O47" i="1" s="1"/>
  <c r="N9" i="1"/>
  <c r="N169" i="1"/>
  <c r="O169" i="1" s="1"/>
  <c r="N159" i="1"/>
  <c r="O159" i="1" s="1"/>
  <c r="N139" i="1"/>
  <c r="O139" i="1" s="1"/>
  <c r="N225" i="1"/>
  <c r="O225" i="1" s="1"/>
  <c r="N10" i="1"/>
  <c r="O10" i="1" s="1"/>
  <c r="N14" i="1"/>
  <c r="O14" i="1" s="1"/>
  <c r="N189" i="1"/>
  <c r="O189" i="1" s="1"/>
  <c r="N87" i="1"/>
  <c r="O87" i="1" s="1"/>
  <c r="N18" i="1"/>
  <c r="O18" i="1" s="1"/>
  <c r="N155" i="1"/>
  <c r="O155" i="1" s="1"/>
  <c r="N174" i="1"/>
  <c r="O174" i="1" s="1"/>
  <c r="N115" i="1"/>
  <c r="O115" i="1" s="1"/>
  <c r="N204" i="1"/>
  <c r="O204" i="1" s="1"/>
  <c r="N35" i="1"/>
  <c r="O35" i="1" s="1"/>
  <c r="N95" i="1"/>
  <c r="O95" i="1" s="1"/>
  <c r="N21" i="1"/>
  <c r="O21" i="1" s="1"/>
  <c r="N202" i="1"/>
  <c r="O202" i="1" s="1"/>
  <c r="N126" i="1"/>
  <c r="O126" i="1" s="1"/>
  <c r="N90" i="1"/>
  <c r="O90" i="1" s="1"/>
  <c r="N101" i="1"/>
  <c r="O101" i="1" s="1"/>
  <c r="N192" i="1"/>
  <c r="O192" i="1" s="1"/>
  <c r="N39" i="1"/>
  <c r="O39" i="1" s="1"/>
  <c r="N154" i="1"/>
  <c r="O154" i="1" s="1"/>
  <c r="AZ42" i="1"/>
  <c r="BA42" i="1" s="1"/>
  <c r="AZ63" i="1"/>
  <c r="BA63" i="1" s="1"/>
  <c r="AZ81" i="1"/>
  <c r="BA81" i="1" s="1"/>
  <c r="AZ220" i="1"/>
  <c r="BA220" i="1" s="1"/>
  <c r="AZ49" i="1"/>
  <c r="BA49" i="1" s="1"/>
  <c r="AZ149" i="1"/>
  <c r="BA149" i="1" s="1"/>
  <c r="AZ74" i="1"/>
  <c r="BA74" i="1" s="1"/>
  <c r="AZ30" i="1"/>
  <c r="BA30" i="1" s="1"/>
  <c r="AZ180" i="1"/>
  <c r="BA180" i="1" s="1"/>
  <c r="AZ128" i="1"/>
  <c r="BA128" i="1" s="1"/>
  <c r="AZ224" i="1"/>
  <c r="BA224" i="1" s="1"/>
  <c r="AZ110" i="1"/>
  <c r="BA110" i="1"/>
  <c r="AZ125" i="1"/>
  <c r="BA125" i="1" s="1"/>
  <c r="AZ208" i="1"/>
  <c r="BA208" i="1" s="1"/>
  <c r="AZ61" i="1"/>
  <c r="BA61" i="1" s="1"/>
  <c r="AZ148" i="1"/>
  <c r="BA148" i="1" s="1"/>
  <c r="AZ111" i="1"/>
  <c r="BA111" i="1" s="1"/>
  <c r="AZ118" i="1"/>
  <c r="BA118" i="1" s="1"/>
  <c r="AZ62" i="1"/>
  <c r="BA62" i="1" s="1"/>
  <c r="AZ37" i="1"/>
  <c r="BA37" i="1" s="1"/>
  <c r="AZ157" i="1"/>
  <c r="BA157" i="1" s="1"/>
  <c r="AZ56" i="1"/>
  <c r="BA56" i="1" s="1"/>
  <c r="AZ162" i="1"/>
  <c r="BA162" i="1" s="1"/>
  <c r="AZ170" i="1"/>
  <c r="BA170" i="1" s="1"/>
  <c r="AZ221" i="1"/>
  <c r="BA221" i="1" s="1"/>
  <c r="AZ156" i="1"/>
  <c r="BA156" i="1" s="1"/>
  <c r="AZ212" i="1"/>
  <c r="BA212" i="1" s="1"/>
  <c r="AZ124" i="1"/>
  <c r="BA124" i="1" s="1"/>
  <c r="AZ80" i="1"/>
  <c r="BA80" i="1" s="1"/>
  <c r="AZ23" i="1"/>
  <c r="BA23" i="1" s="1"/>
  <c r="AZ82" i="1"/>
  <c r="BA82" i="1" s="1"/>
  <c r="AZ103" i="1"/>
  <c r="BA103" i="1" s="1"/>
  <c r="AZ12" i="1"/>
  <c r="BA12" i="1" s="1"/>
  <c r="AZ198" i="1"/>
  <c r="BA198" i="1" s="1"/>
  <c r="AZ211" i="1"/>
  <c r="BA211" i="1" s="1"/>
  <c r="AZ217" i="1"/>
  <c r="BA217" i="1" s="1"/>
  <c r="AZ184" i="1"/>
  <c r="BA184" i="1" s="1"/>
  <c r="AZ172" i="1"/>
  <c r="BA172" i="1" s="1"/>
  <c r="AZ47" i="1"/>
  <c r="BA47" i="1" s="1"/>
  <c r="AZ9" i="1"/>
  <c r="BA9" i="1" s="1"/>
  <c r="AZ169" i="1"/>
  <c r="BA169" i="1" s="1"/>
  <c r="AZ139" i="1"/>
  <c r="BA139" i="1" s="1"/>
  <c r="AZ225" i="1"/>
  <c r="BA225" i="1" s="1"/>
  <c r="AZ14" i="1"/>
  <c r="BA14" i="1" s="1"/>
  <c r="AZ189" i="1"/>
  <c r="BA189" i="1" s="1"/>
  <c r="AZ87" i="1"/>
  <c r="BA87" i="1" s="1"/>
  <c r="AZ18" i="1"/>
  <c r="BA18" i="1" s="1"/>
  <c r="AZ155" i="1"/>
  <c r="BA155" i="1" s="1"/>
  <c r="AZ174" i="1"/>
  <c r="BA174" i="1" s="1"/>
  <c r="AZ115" i="1"/>
  <c r="BA115" i="1" s="1"/>
  <c r="AZ204" i="1"/>
  <c r="BA204" i="1" s="1"/>
  <c r="AZ35" i="1"/>
  <c r="BA35" i="1" s="1"/>
  <c r="AZ95" i="1"/>
  <c r="BA95" i="1" s="1"/>
  <c r="AZ21" i="1"/>
  <c r="BA21" i="1" s="1"/>
  <c r="AZ202" i="1"/>
  <c r="BA202" i="1" s="1"/>
  <c r="AZ90" i="1"/>
  <c r="BA90" i="1" s="1"/>
  <c r="AZ101" i="1"/>
  <c r="BA101" i="1" s="1"/>
  <c r="AZ192" i="1"/>
  <c r="BA192" i="1" s="1"/>
  <c r="AZ39" i="1"/>
  <c r="BA39" i="1" s="1"/>
  <c r="AZ154" i="1"/>
  <c r="BA154" i="1" s="1"/>
  <c r="AX235" i="1"/>
  <c r="AY235" i="1"/>
  <c r="AQ235" i="1"/>
  <c r="U235" i="1"/>
  <c r="T235" i="1"/>
  <c r="R235" i="1"/>
  <c r="Q235" i="1"/>
  <c r="H235" i="1"/>
  <c r="F235" i="1"/>
  <c r="E235" i="1"/>
  <c r="D235" i="1"/>
  <c r="C235" i="1"/>
  <c r="AG235" i="1"/>
  <c r="AA235" i="1"/>
  <c r="Z235" i="1"/>
  <c r="Y235" i="1"/>
  <c r="X235" i="1"/>
  <c r="M235" i="1"/>
  <c r="L235" i="1"/>
  <c r="K235" i="1"/>
  <c r="AI235" i="1"/>
  <c r="AH235" i="1"/>
  <c r="AD235" i="1"/>
  <c r="P235" i="1"/>
  <c r="B235" i="1"/>
  <c r="V235" i="1"/>
  <c r="W235" i="1"/>
  <c r="G235" i="1"/>
  <c r="I235" i="1"/>
  <c r="J235" i="1"/>
  <c r="AP235" i="1"/>
  <c r="AT235" i="1"/>
  <c r="AN235" i="1"/>
  <c r="AL235" i="1"/>
  <c r="S235" i="1"/>
  <c r="BB139" i="1" l="1"/>
  <c r="BC139" i="1" s="1"/>
  <c r="BB39" i="1"/>
  <c r="BC39" i="1" s="1"/>
  <c r="BB35" i="1"/>
  <c r="BC35" i="1" s="1"/>
  <c r="BB219" i="1"/>
  <c r="BC219" i="1" s="1"/>
  <c r="BB197" i="1"/>
  <c r="BC197" i="1" s="1"/>
  <c r="BB74" i="1"/>
  <c r="BC74" i="1" s="1"/>
  <c r="BB190" i="1"/>
  <c r="BC190" i="1" s="1"/>
  <c r="BB220" i="1"/>
  <c r="BC220" i="1" s="1"/>
  <c r="BB26" i="1"/>
  <c r="BC26" i="1" s="1"/>
  <c r="BB164" i="1"/>
  <c r="BC164" i="1" s="1"/>
  <c r="BB70" i="1"/>
  <c r="BC70" i="1" s="1"/>
  <c r="BB227" i="1"/>
  <c r="BC227" i="1" s="1"/>
  <c r="BB146" i="1"/>
  <c r="BC146" i="1" s="1"/>
  <c r="BB37" i="1"/>
  <c r="BC37" i="1" s="1"/>
  <c r="BB137" i="1"/>
  <c r="BC137" i="1" s="1"/>
  <c r="AM235" i="1"/>
  <c r="BB63" i="1"/>
  <c r="BC63" i="1" s="1"/>
  <c r="BB126" i="1"/>
  <c r="BC126" i="1" s="1"/>
  <c r="BB178" i="1"/>
  <c r="BC178" i="1" s="1"/>
  <c r="BB170" i="1"/>
  <c r="BC170" i="1" s="1"/>
  <c r="BB158" i="1"/>
  <c r="BC158" i="1" s="1"/>
  <c r="BB82" i="1"/>
  <c r="BC82" i="1" s="1"/>
  <c r="BB109" i="1"/>
  <c r="BC109" i="1" s="1"/>
  <c r="BB192" i="1"/>
  <c r="BC192" i="1" s="1"/>
  <c r="BB22" i="1"/>
  <c r="BC22" i="1" s="1"/>
  <c r="BB180" i="1"/>
  <c r="BC180" i="1" s="1"/>
  <c r="BB28" i="1"/>
  <c r="BC28" i="1" s="1"/>
  <c r="BB203" i="1"/>
  <c r="BC203" i="1" s="1"/>
  <c r="BB131" i="1"/>
  <c r="BC131" i="1" s="1"/>
  <c r="BB115" i="1"/>
  <c r="BC115" i="1" s="1"/>
  <c r="BB221" i="1"/>
  <c r="BC221" i="1" s="1"/>
  <c r="BB81" i="1"/>
  <c r="BC81" i="1" s="1"/>
  <c r="BB204" i="1"/>
  <c r="BC204" i="1" s="1"/>
  <c r="BB172" i="1"/>
  <c r="BC172" i="1" s="1"/>
  <c r="BB29" i="1"/>
  <c r="BC29" i="1" s="1"/>
  <c r="BB151" i="1"/>
  <c r="BC151" i="1" s="1"/>
  <c r="BB117" i="1"/>
  <c r="BC117" i="1" s="1"/>
  <c r="AO235" i="1"/>
  <c r="BB48" i="1"/>
  <c r="BC48" i="1" s="1"/>
  <c r="BB116" i="1"/>
  <c r="BC116" i="1" s="1"/>
  <c r="BB17" i="1"/>
  <c r="BC17" i="1" s="1"/>
  <c r="BB150" i="1"/>
  <c r="BC150" i="1" s="1"/>
  <c r="BB171" i="1"/>
  <c r="BC171" i="1" s="1"/>
  <c r="BB66" i="1"/>
  <c r="BC66" i="1" s="1"/>
  <c r="BB43" i="1"/>
  <c r="BC43" i="1" s="1"/>
  <c r="BB212" i="1"/>
  <c r="BC212" i="1" s="1"/>
  <c r="BB174" i="1"/>
  <c r="BC174" i="1" s="1"/>
  <c r="BB135" i="1"/>
  <c r="BC135" i="1" s="1"/>
  <c r="BB62" i="1"/>
  <c r="BC62" i="1" s="1"/>
  <c r="BB201" i="1"/>
  <c r="BC201" i="1" s="1"/>
  <c r="BB44" i="1"/>
  <c r="BC44" i="1" s="1"/>
  <c r="BB182" i="1"/>
  <c r="BC182" i="1" s="1"/>
  <c r="BB20" i="1"/>
  <c r="BC20" i="1" s="1"/>
  <c r="BB64" i="1"/>
  <c r="BC64" i="1" s="1"/>
  <c r="BB94" i="1"/>
  <c r="BC94" i="1" s="1"/>
  <c r="BB68" i="1"/>
  <c r="BC68" i="1" s="1"/>
  <c r="BB130" i="1"/>
  <c r="BC130" i="1" s="1"/>
  <c r="BB99" i="1"/>
  <c r="BC99" i="1" s="1"/>
  <c r="BB33" i="1"/>
  <c r="BC33" i="1" s="1"/>
  <c r="BB83" i="1"/>
  <c r="BC83" i="1" s="1"/>
  <c r="BB156" i="1"/>
  <c r="BC156" i="1" s="1"/>
  <c r="BB154" i="1"/>
  <c r="BC154" i="1" s="1"/>
  <c r="BB76" i="1"/>
  <c r="BC76" i="1" s="1"/>
  <c r="BB167" i="1"/>
  <c r="BC167" i="1" s="1"/>
  <c r="BB52" i="1"/>
  <c r="BC52" i="1" s="1"/>
  <c r="BB188" i="1"/>
  <c r="BC188" i="1" s="1"/>
  <c r="BB191" i="1"/>
  <c r="BC191" i="1" s="1"/>
  <c r="BB77" i="1"/>
  <c r="BC77" i="1" s="1"/>
  <c r="BB124" i="1"/>
  <c r="BC124" i="1" s="1"/>
  <c r="AK235" i="1"/>
  <c r="BB40" i="1"/>
  <c r="BC40" i="1" s="1"/>
  <c r="BB127" i="1"/>
  <c r="BC127" i="1" s="1"/>
  <c r="BB21" i="1"/>
  <c r="BC21" i="1" s="1"/>
  <c r="BB46" i="1"/>
  <c r="BC46" i="1" s="1"/>
  <c r="BB58" i="1"/>
  <c r="BC58" i="1" s="1"/>
  <c r="BB87" i="1"/>
  <c r="BC87" i="1" s="1"/>
  <c r="BB169" i="1"/>
  <c r="BC169" i="1" s="1"/>
  <c r="BB175" i="1"/>
  <c r="BC175" i="1" s="1"/>
  <c r="BB216" i="1"/>
  <c r="BC216" i="1" s="1"/>
  <c r="BB225" i="1"/>
  <c r="BC225" i="1" s="1"/>
  <c r="BB75" i="1"/>
  <c r="BC75" i="1" s="1"/>
  <c r="BB88" i="1"/>
  <c r="BC88" i="1" s="1"/>
  <c r="BB105" i="1"/>
  <c r="BC105" i="1" s="1"/>
  <c r="BB226" i="1"/>
  <c r="BC226" i="1" s="1"/>
  <c r="BB149" i="1"/>
  <c r="BC149" i="1" s="1"/>
  <c r="BB47" i="1"/>
  <c r="BC47" i="1" s="1"/>
  <c r="BB189" i="1"/>
  <c r="BC189" i="1" s="1"/>
  <c r="BB114" i="1"/>
  <c r="BC114" i="1" s="1"/>
  <c r="BB230" i="1"/>
  <c r="BC230" i="1" s="1"/>
  <c r="BB222" i="1"/>
  <c r="BC222" i="1" s="1"/>
  <c r="BB215" i="1"/>
  <c r="BC215" i="1" s="1"/>
  <c r="BB91" i="1"/>
  <c r="BC91" i="1" s="1"/>
  <c r="BB165" i="1"/>
  <c r="BC165" i="1" s="1"/>
  <c r="BB14" i="1"/>
  <c r="BC14" i="1" s="1"/>
  <c r="BB56" i="1"/>
  <c r="BC56" i="1" s="1"/>
  <c r="BB93" i="1"/>
  <c r="BC93" i="1" s="1"/>
  <c r="BB89" i="1"/>
  <c r="BC89" i="1" s="1"/>
  <c r="AW235" i="1"/>
  <c r="BB100" i="1"/>
  <c r="BC100" i="1" s="1"/>
  <c r="AB235" i="1"/>
  <c r="BB125" i="1"/>
  <c r="BC125" i="1" s="1"/>
  <c r="BB90" i="1"/>
  <c r="BC90" i="1" s="1"/>
  <c r="BB10" i="1"/>
  <c r="BC10" i="1" s="1"/>
  <c r="BB136" i="1"/>
  <c r="BC136" i="1" s="1"/>
  <c r="BB213" i="1"/>
  <c r="BC213" i="1" s="1"/>
  <c r="AJ235" i="1"/>
  <c r="BB159" i="1"/>
  <c r="BC159" i="1" s="1"/>
  <c r="BB103" i="1"/>
  <c r="BC103" i="1" s="1"/>
  <c r="BB231" i="1"/>
  <c r="BC231" i="1" s="1"/>
  <c r="BB209" i="1"/>
  <c r="BC209" i="1" s="1"/>
  <c r="BB51" i="1"/>
  <c r="BC51" i="1" s="1"/>
  <c r="AS235" i="1"/>
  <c r="BB106" i="1"/>
  <c r="BC106" i="1" s="1"/>
  <c r="BB195" i="1"/>
  <c r="BC195" i="1" s="1"/>
  <c r="BB211" i="1"/>
  <c r="BC211" i="1" s="1"/>
  <c r="BB208" i="1"/>
  <c r="BC208" i="1" s="1"/>
  <c r="BB186" i="1"/>
  <c r="BC186" i="1" s="1"/>
  <c r="BB176" i="1"/>
  <c r="BC176" i="1" s="1"/>
  <c r="BB224" i="1"/>
  <c r="BC224" i="1" s="1"/>
  <c r="BB198" i="1"/>
  <c r="BC198" i="1" s="1"/>
  <c r="BB111" i="1"/>
  <c r="BC111" i="1" s="1"/>
  <c r="BB36" i="1"/>
  <c r="BC36" i="1" s="1"/>
  <c r="BB133" i="1"/>
  <c r="BC133" i="1" s="1"/>
  <c r="BB42" i="1"/>
  <c r="BC42" i="1" s="1"/>
  <c r="BB155" i="1"/>
  <c r="BC155" i="1" s="1"/>
  <c r="BB23" i="1"/>
  <c r="BC23" i="1" s="1"/>
  <c r="BB118" i="1"/>
  <c r="BC118" i="1" s="1"/>
  <c r="BB45" i="1"/>
  <c r="BC45" i="1" s="1"/>
  <c r="BB163" i="1"/>
  <c r="BC163" i="1" s="1"/>
  <c r="BB19" i="1"/>
  <c r="BC19" i="1" s="1"/>
  <c r="BB140" i="1"/>
  <c r="BC140" i="1" s="1"/>
  <c r="BB53" i="1"/>
  <c r="BC53" i="1" s="1"/>
  <c r="BB160" i="1"/>
  <c r="BC160" i="1" s="1"/>
  <c r="BB144" i="1"/>
  <c r="BC144" i="1" s="1"/>
  <c r="BB161" i="1"/>
  <c r="BC161" i="1" s="1"/>
  <c r="BB92" i="1"/>
  <c r="BC92" i="1" s="1"/>
  <c r="BB65" i="1"/>
  <c r="BC65" i="1" s="1"/>
  <c r="BB32" i="1"/>
  <c r="BC32" i="1" s="1"/>
  <c r="BB185" i="1"/>
  <c r="BC185" i="1" s="1"/>
  <c r="BB80" i="1"/>
  <c r="BC80" i="1" s="1"/>
  <c r="BB148" i="1"/>
  <c r="BC148" i="1" s="1"/>
  <c r="BB12" i="1"/>
  <c r="BC12" i="1" s="1"/>
  <c r="BB128" i="1"/>
  <c r="BC128" i="1" s="1"/>
  <c r="BB49" i="1"/>
  <c r="BC49" i="1" s="1"/>
  <c r="BB200" i="1"/>
  <c r="BC200" i="1" s="1"/>
  <c r="BB152" i="1"/>
  <c r="BC152" i="1" s="1"/>
  <c r="BB59" i="1"/>
  <c r="BC59" i="1" s="1"/>
  <c r="BB96" i="1"/>
  <c r="BC96" i="1" s="1"/>
  <c r="BB38" i="1"/>
  <c r="BC38" i="1" s="1"/>
  <c r="BB179" i="1"/>
  <c r="BC179" i="1" s="1"/>
  <c r="BB86" i="1"/>
  <c r="BC86" i="1" s="1"/>
  <c r="BB168" i="1"/>
  <c r="BC168" i="1" s="1"/>
  <c r="BB31" i="1"/>
  <c r="BC31" i="1" s="1"/>
  <c r="BB11" i="1"/>
  <c r="BC11" i="1" s="1"/>
  <c r="BB27" i="1"/>
  <c r="BC27" i="1" s="1"/>
  <c r="BB107" i="1"/>
  <c r="BC107" i="1" s="1"/>
  <c r="BB157" i="1"/>
  <c r="BC157" i="1" s="1"/>
  <c r="BB184" i="1"/>
  <c r="BC184" i="1" s="1"/>
  <c r="BB24" i="1"/>
  <c r="BC24" i="1" s="1"/>
  <c r="BB122" i="1"/>
  <c r="BC122" i="1" s="1"/>
  <c r="BB138" i="1"/>
  <c r="BC138" i="1" s="1"/>
  <c r="BB132" i="1"/>
  <c r="BC132" i="1" s="1"/>
  <c r="BB60" i="1"/>
  <c r="BC60" i="1" s="1"/>
  <c r="BB141" i="1"/>
  <c r="BC141" i="1" s="1"/>
  <c r="BB112" i="1"/>
  <c r="BC112" i="1" s="1"/>
  <c r="BB15" i="1"/>
  <c r="BC15" i="1" s="1"/>
  <c r="BB69" i="1"/>
  <c r="BC69" i="1" s="1"/>
  <c r="BB123" i="1"/>
  <c r="BC123" i="1" s="1"/>
  <c r="AC235" i="1"/>
  <c r="BB41" i="1"/>
  <c r="BC41" i="1" s="1"/>
  <c r="BB162" i="1"/>
  <c r="BC162" i="1" s="1"/>
  <c r="BB97" i="1"/>
  <c r="BC97" i="1" s="1"/>
  <c r="BB72" i="1"/>
  <c r="BC72" i="1" s="1"/>
  <c r="BB194" i="1"/>
  <c r="BC194" i="1" s="1"/>
  <c r="BB202" i="1"/>
  <c r="BC202" i="1" s="1"/>
  <c r="BB110" i="1"/>
  <c r="BC110" i="1" s="1"/>
  <c r="BB119" i="1"/>
  <c r="BC119" i="1" s="1"/>
  <c r="BB13" i="1"/>
  <c r="BC13" i="1" s="1"/>
  <c r="BB57" i="1"/>
  <c r="BC57" i="1" s="1"/>
  <c r="BB71" i="1"/>
  <c r="BC71" i="1" s="1"/>
  <c r="BB129" i="1"/>
  <c r="BC129" i="1" s="1"/>
  <c r="BB84" i="1"/>
  <c r="BC84" i="1" s="1"/>
  <c r="BB50" i="1"/>
  <c r="BC50" i="1" s="1"/>
  <c r="BA235" i="1"/>
  <c r="BB108" i="1"/>
  <c r="BC108" i="1" s="1"/>
  <c r="BB229" i="1"/>
  <c r="BC229" i="1" s="1"/>
  <c r="O9" i="1"/>
  <c r="N235" i="1"/>
  <c r="BB95" i="1"/>
  <c r="BC95" i="1" s="1"/>
  <c r="BB18" i="1"/>
  <c r="BC18" i="1" s="1"/>
  <c r="BB30" i="1"/>
  <c r="BC30" i="1" s="1"/>
  <c r="BB218" i="1"/>
  <c r="BC218" i="1" s="1"/>
  <c r="BB217" i="1"/>
  <c r="BC217" i="1" s="1"/>
  <c r="BB61" i="1"/>
  <c r="BC61" i="1" s="1"/>
  <c r="BB101" i="1"/>
  <c r="BC101" i="1" s="1"/>
  <c r="BB55" i="1"/>
  <c r="BC55" i="1" s="1"/>
  <c r="AZ235" i="1"/>
  <c r="BB143" i="1"/>
  <c r="BC143" i="1" s="1"/>
  <c r="BB102" i="1"/>
  <c r="BC102" i="1" s="1"/>
  <c r="BB16" i="1"/>
  <c r="BC16" i="1" s="1"/>
  <c r="BB34" i="1"/>
  <c r="BC34" i="1" s="1"/>
  <c r="BB187" i="1"/>
  <c r="BC187" i="1" s="1"/>
  <c r="BB98" i="1"/>
  <c r="BC98" i="1" s="1"/>
  <c r="BB67" i="1"/>
  <c r="BC67" i="1" s="1"/>
  <c r="BB25" i="1"/>
  <c r="BC25" i="1" s="1"/>
  <c r="BB228" i="1"/>
  <c r="BC228" i="1" s="1"/>
  <c r="BB166" i="1"/>
  <c r="BC166" i="1" s="1"/>
  <c r="BB134" i="1"/>
  <c r="BC134" i="1" s="1"/>
  <c r="BB54" i="1"/>
  <c r="BC54" i="1" s="1"/>
  <c r="BB196" i="1"/>
  <c r="BC196" i="1" s="1"/>
  <c r="BB85" i="1"/>
  <c r="BC85" i="1" s="1"/>
  <c r="BB145" i="1"/>
  <c r="BC145" i="1" s="1"/>
  <c r="BB223" i="1"/>
  <c r="BC223" i="1" s="1"/>
  <c r="BB181" i="1"/>
  <c r="BC181" i="1" s="1"/>
  <c r="BB142" i="1"/>
  <c r="BC142" i="1" s="1"/>
  <c r="BB79" i="1"/>
  <c r="BC79" i="1" s="1"/>
  <c r="BB147" i="1"/>
  <c r="BC147" i="1" s="1"/>
  <c r="BB214" i="1"/>
  <c r="BC214" i="1" s="1"/>
  <c r="BB173" i="1"/>
  <c r="BC173" i="1" s="1"/>
  <c r="BB120" i="1"/>
  <c r="BC120" i="1" s="1"/>
  <c r="BB183" i="1"/>
  <c r="BC183" i="1" s="1"/>
  <c r="BB210" i="1"/>
  <c r="BC210" i="1" s="1"/>
  <c r="BB78" i="1"/>
  <c r="BC78" i="1" s="1"/>
  <c r="BB104" i="1"/>
  <c r="BC104" i="1" s="1"/>
  <c r="BB232" i="1"/>
  <c r="BC232" i="1" s="1"/>
  <c r="BB233" i="1"/>
  <c r="BC233" i="1" s="1"/>
  <c r="BB193" i="1"/>
  <c r="BC193" i="1" s="1"/>
  <c r="BB199" i="1"/>
  <c r="BC199" i="1" s="1"/>
  <c r="BB206" i="1"/>
  <c r="BC206" i="1" s="1"/>
  <c r="BB177" i="1"/>
  <c r="BC177" i="1" s="1"/>
  <c r="BB153" i="1"/>
  <c r="BC153" i="1" s="1"/>
  <c r="BB207" i="1"/>
  <c r="BC207" i="1" s="1"/>
  <c r="BB113" i="1"/>
  <c r="BC113" i="1" s="1"/>
  <c r="BB73" i="1"/>
  <c r="BC73" i="1" s="1"/>
  <c r="BB205" i="1"/>
  <c r="BC205" i="1" s="1"/>
  <c r="BB121" i="1"/>
  <c r="BC121" i="1" s="1"/>
  <c r="BB9" i="1" l="1"/>
  <c r="O235" i="1"/>
  <c r="BB235" i="1" l="1"/>
  <c r="B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Dale Reed</author>
  </authors>
  <commentList>
    <comment ref="A92" authorId="0" shapeId="0" xr:uid="{00000000-0006-0000-0100-000001000000}">
      <text>
        <r>
          <rPr>
            <b/>
            <sz val="9"/>
            <color indexed="81"/>
            <rFont val="MS PGothic"/>
            <family val="2"/>
            <charset val="134"/>
          </rPr>
          <t>Dale Reed:</t>
        </r>
        <r>
          <rPr>
            <sz val="9"/>
            <color indexed="81"/>
            <rFont val="MS PGothic"/>
            <family val="2"/>
            <charset val="134"/>
          </rPr>
          <t xml:space="preserve">
Code number was identical to another student, so first *two* letters of first name were appended to end of code number.</t>
        </r>
      </text>
    </comment>
    <comment ref="A153" authorId="0" shapeId="0" xr:uid="{00000000-0006-0000-0100-000002000000}">
      <text>
        <r>
          <rPr>
            <b/>
            <sz val="9"/>
            <color indexed="81"/>
            <rFont val="MS PGothic"/>
            <family val="2"/>
            <charset val="134"/>
          </rPr>
          <t>Dale Reed:</t>
        </r>
        <r>
          <rPr>
            <sz val="9"/>
            <color indexed="81"/>
            <rFont val="MS PGothic"/>
            <family val="2"/>
            <charset val="134"/>
          </rPr>
          <t xml:space="preserve">
Code number was identical to another student, so first *two* letters of first name were appended to end of code number.</t>
        </r>
      </text>
    </comment>
  </commentList>
</comments>
</file>

<file path=xl/sharedStrings.xml><?xml version="1.0" encoding="utf-8"?>
<sst xmlns="http://schemas.openxmlformats.org/spreadsheetml/2006/main" count="463" uniqueCount="446">
  <si>
    <t>maalde2</t>
  </si>
  <si>
    <t>mabdur2</t>
  </si>
  <si>
    <t>aabrah40</t>
  </si>
  <si>
    <t>sacost6</t>
  </si>
  <si>
    <t>yahmad5</t>
  </si>
  <si>
    <t>maiell5</t>
  </si>
  <si>
    <t>mali64</t>
  </si>
  <si>
    <t>sali87</t>
  </si>
  <si>
    <t>hamjad2</t>
  </si>
  <si>
    <t>rander42</t>
  </si>
  <si>
    <t>baranc2</t>
  </si>
  <si>
    <t>jastor2</t>
  </si>
  <si>
    <t>saugus6</t>
  </si>
  <si>
    <t>cavila21</t>
  </si>
  <si>
    <t>mbachu2</t>
  </si>
  <si>
    <t>bbaile4</t>
  </si>
  <si>
    <t>kbarre8</t>
  </si>
  <si>
    <t>jbarri22</t>
  </si>
  <si>
    <t>abelka2</t>
  </si>
  <si>
    <t>dbelmo2</t>
  </si>
  <si>
    <t>abeltr21</t>
  </si>
  <si>
    <t>nbezin2</t>
  </si>
  <si>
    <t>jbhati3</t>
  </si>
  <si>
    <t>mbhatt20</t>
  </si>
  <si>
    <t>sbhima4</t>
  </si>
  <si>
    <t>ebroac2</t>
  </si>
  <si>
    <t>tabryan1</t>
  </si>
  <si>
    <t>jchave49</t>
  </si>
  <si>
    <t>schen237</t>
  </si>
  <si>
    <t>mchen217</t>
  </si>
  <si>
    <t>mchois2</t>
  </si>
  <si>
    <t>ichopr3</t>
  </si>
  <si>
    <t>kcrowl5</t>
  </si>
  <si>
    <t>hcruzl2</t>
  </si>
  <si>
    <t>mdable2</t>
  </si>
  <si>
    <t>ddavid6</t>
  </si>
  <si>
    <t>ndeena2</t>
  </si>
  <si>
    <t>mdiaz30</t>
  </si>
  <si>
    <t>ddiste2</t>
  </si>
  <si>
    <t>jdrozd4</t>
  </si>
  <si>
    <t>jdzipk2</t>
  </si>
  <si>
    <t>sezeki2</t>
  </si>
  <si>
    <t>sfaiza2</t>
  </si>
  <si>
    <t>mfardo2</t>
  </si>
  <si>
    <t>afarid4</t>
  </si>
  <si>
    <t>mfaroo8</t>
  </si>
  <si>
    <t>afatim22</t>
  </si>
  <si>
    <t>rgalan4</t>
  </si>
  <si>
    <t>ggarci54</t>
  </si>
  <si>
    <t>bgolde2</t>
  </si>
  <si>
    <t>nguerr24</t>
  </si>
  <si>
    <t>hgupta20</t>
  </si>
  <si>
    <t>bgutie8</t>
  </si>
  <si>
    <t>rhanja3</t>
  </si>
  <si>
    <t>bhanso6</t>
  </si>
  <si>
    <t>thein4</t>
  </si>
  <si>
    <t>jhoang6</t>
  </si>
  <si>
    <t>lhrist3</t>
  </si>
  <si>
    <t>hhu25</t>
  </si>
  <si>
    <t>rhunt5</t>
  </si>
  <si>
    <t>ghurse2</t>
  </si>
  <si>
    <t>ailic3</t>
  </si>
  <si>
    <t>simai2</t>
  </si>
  <si>
    <t>mjacob36</t>
  </si>
  <si>
    <t>ajames36</t>
  </si>
  <si>
    <t>zjarad2</t>
  </si>
  <si>
    <t>yjetha2</t>
  </si>
  <si>
    <t>dkahl3</t>
  </si>
  <si>
    <t>vkalic2</t>
  </si>
  <si>
    <t>ikhan38</t>
  </si>
  <si>
    <t>ikhan43</t>
  </si>
  <si>
    <t>tkhomu2</t>
  </si>
  <si>
    <t>ekidan2</t>
  </si>
  <si>
    <t>skidan3</t>
  </si>
  <si>
    <t>kkowal28</t>
  </si>
  <si>
    <t>kkucha4</t>
  </si>
  <si>
    <t>kkucza3</t>
  </si>
  <si>
    <t>hkumar7</t>
  </si>
  <si>
    <t>zlabas2</t>
  </si>
  <si>
    <t>slambe7</t>
  </si>
  <si>
    <t>alau8</t>
  </si>
  <si>
    <t>blee79</t>
  </si>
  <si>
    <t>llee45</t>
  </si>
  <si>
    <t>tlee91</t>
  </si>
  <si>
    <t>mlisow3</t>
  </si>
  <si>
    <t>llove3</t>
  </si>
  <si>
    <t>bly4</t>
  </si>
  <si>
    <t>llyube2</t>
  </si>
  <si>
    <t>cmaldo7</t>
  </si>
  <si>
    <t>fmaldo2</t>
  </si>
  <si>
    <t>lmarqu8</t>
  </si>
  <si>
    <t>dmarti95</t>
  </si>
  <si>
    <t>rmasou2</t>
  </si>
  <si>
    <t>amatac2</t>
  </si>
  <si>
    <t>cmcnul3</t>
  </si>
  <si>
    <t>smehro4</t>
  </si>
  <si>
    <t>hmendo3</t>
  </si>
  <si>
    <t>mmisay3</t>
  </si>
  <si>
    <t>kmisyu2</t>
  </si>
  <si>
    <t>apmoren2</t>
  </si>
  <si>
    <t>dmurra21</t>
  </si>
  <si>
    <t>aoconn22</t>
  </si>
  <si>
    <t>dochal2</t>
  </si>
  <si>
    <t>aoey2</t>
  </si>
  <si>
    <t>aogutu2</t>
  </si>
  <si>
    <t>joshan3</t>
  </si>
  <si>
    <t>jpaik6</t>
  </si>
  <si>
    <t>jpalas3</t>
  </si>
  <si>
    <t>opalom2</t>
  </si>
  <si>
    <t>gpandi2</t>
  </si>
  <si>
    <t>sparke6</t>
  </si>
  <si>
    <t>bpate37</t>
  </si>
  <si>
    <t>hpate86</t>
  </si>
  <si>
    <t>jpate225</t>
  </si>
  <si>
    <t>rpate329</t>
  </si>
  <si>
    <t>spate54</t>
  </si>
  <si>
    <t>spath3</t>
  </si>
  <si>
    <t>mperko6</t>
  </si>
  <si>
    <t>opilch2</t>
  </si>
  <si>
    <t>hpodap2</t>
  </si>
  <si>
    <t>iporra2</t>
  </si>
  <si>
    <t>bpuma3</t>
  </si>
  <si>
    <t>aracko3</t>
  </si>
  <si>
    <t>mradlo2</t>
  </si>
  <si>
    <t>jraffe2</t>
  </si>
  <si>
    <t>mramah4</t>
  </si>
  <si>
    <t>iramir20</t>
  </si>
  <si>
    <t>pramza2</t>
  </si>
  <si>
    <t>jrealu3</t>
  </si>
  <si>
    <t>jreeve5</t>
  </si>
  <si>
    <t>jrepta2</t>
  </si>
  <si>
    <t>dreyes35</t>
  </si>
  <si>
    <t>yrhee7</t>
  </si>
  <si>
    <t>bricha2</t>
  </si>
  <si>
    <t>jroble29</t>
  </si>
  <si>
    <t>crocha5</t>
  </si>
  <si>
    <t>jrojas39</t>
  </si>
  <si>
    <t>cromer23</t>
  </si>
  <si>
    <t>zrong5</t>
  </si>
  <si>
    <t>msagul2</t>
  </si>
  <si>
    <t>rsalaz9</t>
  </si>
  <si>
    <t>msami4</t>
  </si>
  <si>
    <t>wsamue2</t>
  </si>
  <si>
    <t>rsanra2</t>
  </si>
  <si>
    <t>msankar2</t>
  </si>
  <si>
    <t>gscham2</t>
  </si>
  <si>
    <t>msefri2</t>
  </si>
  <si>
    <t>ashah244</t>
  </si>
  <si>
    <t>nshah213</t>
  </si>
  <si>
    <t>aslas2</t>
  </si>
  <si>
    <t>esmith45</t>
  </si>
  <si>
    <t>psopt2</t>
  </si>
  <si>
    <t>nsotom3</t>
  </si>
  <si>
    <t>dspear3</t>
  </si>
  <si>
    <t>kstola2</t>
  </si>
  <si>
    <t>vsulai2</t>
  </si>
  <si>
    <t>sullins2</t>
  </si>
  <si>
    <t>fsy2</t>
  </si>
  <si>
    <t>adtatum2</t>
  </si>
  <si>
    <t>ktemor2</t>
  </si>
  <si>
    <t>lthoma39</t>
  </si>
  <si>
    <t>ttiani2</t>
  </si>
  <si>
    <t>atimoc2</t>
  </si>
  <si>
    <t>rtonki2</t>
  </si>
  <si>
    <t>jtorre86</t>
  </si>
  <si>
    <t>jtrieu5</t>
  </si>
  <si>
    <t>kuhll2</t>
  </si>
  <si>
    <t>avanda7</t>
  </si>
  <si>
    <t>dvasil5</t>
  </si>
  <si>
    <t>jvega30</t>
  </si>
  <si>
    <t>dvemuri3</t>
  </si>
  <si>
    <t>mville6</t>
  </si>
  <si>
    <t>dvince2</t>
  </si>
  <si>
    <t>evujic2</t>
  </si>
  <si>
    <t>mwade8</t>
  </si>
  <si>
    <t>nwestm2</t>
  </si>
  <si>
    <t>awozni5</t>
  </si>
  <si>
    <t>gwu23</t>
  </si>
  <si>
    <t>nxie2</t>
  </si>
  <si>
    <t>tyadav2</t>
  </si>
  <si>
    <t>zzahra2</t>
  </si>
  <si>
    <t>azaval9</t>
  </si>
  <si>
    <t>szeped4</t>
  </si>
  <si>
    <t>dziema2</t>
  </si>
  <si>
    <t>mziete2</t>
  </si>
  <si>
    <t>CS 141 - Program Design II</t>
  </si>
  <si>
    <t>&lt;== 1. Enter your UIN</t>
  </si>
  <si>
    <t>Grade Cutoffs:</t>
  </si>
  <si>
    <t xml:space="preserve">Fall 2018   </t>
  </si>
  <si>
    <t xml:space="preserve"> See the Grades page on the course web site to see how to calculate your code number.</t>
  </si>
  <si>
    <t>Sanchez</t>
  </si>
  <si>
    <t>&lt;== 2. Enter your Last name</t>
  </si>
  <si>
    <t>A</t>
  </si>
  <si>
    <t>B</t>
  </si>
  <si>
    <t>C</t>
  </si>
  <si>
    <t>D</t>
  </si>
  <si>
    <t>(Lowest dropped. Scores out of 10)</t>
  </si>
  <si>
    <t>(Lowest dropped)</t>
  </si>
  <si>
    <t>This is your code number</t>
  </si>
  <si>
    <t>Lab Quizzes (Wks 5 and 10 are Midterms.)</t>
  </si>
  <si>
    <t>Quiz</t>
  </si>
  <si>
    <t>Lab Grades (out of 3 pts.  Wks 5 and 10 are Midterms.)</t>
  </si>
  <si>
    <t>Lab</t>
  </si>
  <si>
    <t>Programs</t>
  </si>
  <si>
    <t>Prog</t>
  </si>
  <si>
    <t>Zyante</t>
  </si>
  <si>
    <t>Clickers</t>
  </si>
  <si>
    <t>Mid1</t>
  </si>
  <si>
    <t>Mid2</t>
  </si>
  <si>
    <t>Final</t>
  </si>
  <si>
    <t>Overall</t>
  </si>
  <si>
    <t>Grade</t>
  </si>
  <si>
    <t>Avg</t>
  </si>
  <si>
    <t>Pts</t>
  </si>
  <si>
    <t>% Done</t>
  </si>
  <si>
    <t>Tot</t>
  </si>
  <si>
    <t>Code#</t>
  </si>
  <si>
    <t>Run</t>
  </si>
  <si>
    <t>Class</t>
  </si>
  <si>
    <t>% Tot</t>
  </si>
  <si>
    <t xml:space="preserve"> </t>
  </si>
  <si>
    <t>Earned</t>
  </si>
  <si>
    <t>1100C</t>
  </si>
  <si>
    <t>842S</t>
  </si>
  <si>
    <t>1885R</t>
  </si>
  <si>
    <t>623P</t>
  </si>
  <si>
    <t>697B</t>
  </si>
  <si>
    <t>578R</t>
  </si>
  <si>
    <t>459D</t>
  </si>
  <si>
    <t>509V</t>
  </si>
  <si>
    <t>984P</t>
  </si>
  <si>
    <t>1144A</t>
  </si>
  <si>
    <t>1164K</t>
  </si>
  <si>
    <t>1076C</t>
  </si>
  <si>
    <t>1729D</t>
  </si>
  <si>
    <t>673P</t>
  </si>
  <si>
    <t>825V</t>
  </si>
  <si>
    <t>1773T</t>
  </si>
  <si>
    <t>851A</t>
  </si>
  <si>
    <t>934E</t>
  </si>
  <si>
    <t>403H</t>
  </si>
  <si>
    <t>896J</t>
  </si>
  <si>
    <t>1041A</t>
  </si>
  <si>
    <t>1239M</t>
  </si>
  <si>
    <t>912H</t>
  </si>
  <si>
    <t>1666C</t>
  </si>
  <si>
    <t>460A</t>
  </si>
  <si>
    <t>979B</t>
  </si>
  <si>
    <t>759C</t>
  </si>
  <si>
    <t>1217H</t>
  </si>
  <si>
    <t>937N</t>
  </si>
  <si>
    <t>339W</t>
  </si>
  <si>
    <t>558C</t>
  </si>
  <si>
    <t>1089X</t>
  </si>
  <si>
    <t>555M</t>
  </si>
  <si>
    <t>1082K</t>
  </si>
  <si>
    <t>1327S</t>
  </si>
  <si>
    <t>1236S</t>
  </si>
  <si>
    <t>1069A</t>
  </si>
  <si>
    <t>737A</t>
  </si>
  <si>
    <t>564R</t>
  </si>
  <si>
    <t>390C</t>
  </si>
  <si>
    <t>793D</t>
  </si>
  <si>
    <t>672A</t>
  </si>
  <si>
    <t>319P</t>
  </si>
  <si>
    <t>1347J</t>
  </si>
  <si>
    <t>1149P</t>
  </si>
  <si>
    <t>521R</t>
  </si>
  <si>
    <t>1003H</t>
  </si>
  <si>
    <t>691L</t>
  </si>
  <si>
    <t>1342W</t>
  </si>
  <si>
    <t>1054D</t>
  </si>
  <si>
    <t>1402C</t>
  </si>
  <si>
    <t>1277S</t>
  </si>
  <si>
    <t>939R</t>
  </si>
  <si>
    <t>1302M</t>
  </si>
  <si>
    <t>559V</t>
  </si>
  <si>
    <t>815J</t>
  </si>
  <si>
    <t>1236V</t>
  </si>
  <si>
    <t>295T</t>
  </si>
  <si>
    <t>1233L</t>
  </si>
  <si>
    <t>984C</t>
  </si>
  <si>
    <t>1293G</t>
  </si>
  <si>
    <t>741K</t>
  </si>
  <si>
    <t>540J</t>
  </si>
  <si>
    <t>1087O</t>
  </si>
  <si>
    <t>987C</t>
  </si>
  <si>
    <t>1240K</t>
  </si>
  <si>
    <t>1297K</t>
  </si>
  <si>
    <t>360K</t>
  </si>
  <si>
    <t>571H</t>
  </si>
  <si>
    <t>1014H</t>
  </si>
  <si>
    <t>1884M</t>
  </si>
  <si>
    <t>610J</t>
  </si>
  <si>
    <t>1456S</t>
  </si>
  <si>
    <t>1253K</t>
  </si>
  <si>
    <t>1075W</t>
  </si>
  <si>
    <t>968W</t>
  </si>
  <si>
    <t>1354S</t>
  </si>
  <si>
    <t>569S</t>
  </si>
  <si>
    <t>1597A</t>
  </si>
  <si>
    <t>1981F</t>
  </si>
  <si>
    <t>1121C</t>
  </si>
  <si>
    <t>152A</t>
  </si>
  <si>
    <t>926D</t>
  </si>
  <si>
    <t>1138T</t>
  </si>
  <si>
    <t>900Z</t>
  </si>
  <si>
    <t>1460H</t>
  </si>
  <si>
    <t>998M</t>
  </si>
  <si>
    <t>1203C</t>
  </si>
  <si>
    <t>196F</t>
  </si>
  <si>
    <t>1091S</t>
  </si>
  <si>
    <t>820G</t>
  </si>
  <si>
    <t>1457G</t>
  </si>
  <si>
    <t>1053C</t>
  </si>
  <si>
    <t>944E</t>
  </si>
  <si>
    <t>713R</t>
  </si>
  <si>
    <t>635J</t>
  </si>
  <si>
    <t>1561D</t>
  </si>
  <si>
    <t>738L</t>
  </si>
  <si>
    <t>779A</t>
  </si>
  <si>
    <t>665S</t>
  </si>
  <si>
    <t>1389P</t>
  </si>
  <si>
    <t>195S</t>
  </si>
  <si>
    <t>1888G</t>
  </si>
  <si>
    <t>697Z</t>
  </si>
  <si>
    <t>1066Y</t>
  </si>
  <si>
    <t>718R</t>
  </si>
  <si>
    <t>1030P</t>
  </si>
  <si>
    <t>717M</t>
  </si>
  <si>
    <t>506K</t>
  </si>
  <si>
    <t>1455V</t>
  </si>
  <si>
    <t>1461K</t>
  </si>
  <si>
    <t>1582M</t>
  </si>
  <si>
    <t>1088Q</t>
  </si>
  <si>
    <t>1348A</t>
  </si>
  <si>
    <t>647S</t>
  </si>
  <si>
    <t>1140M</t>
  </si>
  <si>
    <t>826K</t>
  </si>
  <si>
    <t>1124A</t>
  </si>
  <si>
    <t>1886M</t>
  </si>
  <si>
    <t>1190L</t>
  </si>
  <si>
    <t>683K</t>
  </si>
  <si>
    <t>1118L</t>
  </si>
  <si>
    <t>853M</t>
  </si>
  <si>
    <t>939P</t>
  </si>
  <si>
    <t>1052K</t>
  </si>
  <si>
    <t>351G</t>
  </si>
  <si>
    <t>1121N</t>
  </si>
  <si>
    <t>595L</t>
  </si>
  <si>
    <t>625R</t>
  </si>
  <si>
    <t>1091L</t>
  </si>
  <si>
    <t>1670P</t>
  </si>
  <si>
    <t>443M</t>
  </si>
  <si>
    <t>597D</t>
  </si>
  <si>
    <t>1730S</t>
  </si>
  <si>
    <t>1553P</t>
  </si>
  <si>
    <t>1430P</t>
  </si>
  <si>
    <t>929M</t>
  </si>
  <si>
    <t>1722K</t>
  </si>
  <si>
    <t>790S</t>
  </si>
  <si>
    <t>1478A</t>
  </si>
  <si>
    <t>1058W</t>
  </si>
  <si>
    <t>1116C</t>
  </si>
  <si>
    <t>713S</t>
  </si>
  <si>
    <t>1039M</t>
  </si>
  <si>
    <t>1149S</t>
  </si>
  <si>
    <t>1558T</t>
  </si>
  <si>
    <t>1355B</t>
  </si>
  <si>
    <t>737B</t>
  </si>
  <si>
    <t>854D</t>
  </si>
  <si>
    <t>959A</t>
  </si>
  <si>
    <t>188B</t>
  </si>
  <si>
    <t>241H</t>
  </si>
  <si>
    <t>1234B</t>
  </si>
  <si>
    <t>884C</t>
  </si>
  <si>
    <t>994S</t>
  </si>
  <si>
    <t>848L</t>
  </si>
  <si>
    <t>970P</t>
  </si>
  <si>
    <t>847A</t>
  </si>
  <si>
    <t>150M</t>
  </si>
  <si>
    <t>1305H</t>
  </si>
  <si>
    <t>1086J</t>
  </si>
  <si>
    <t>1088S</t>
  </si>
  <si>
    <t>965L</t>
  </si>
  <si>
    <t>773C</t>
  </si>
  <si>
    <t>1310S</t>
  </si>
  <si>
    <t>312S</t>
  </si>
  <si>
    <t>711S</t>
  </si>
  <si>
    <t>1362K</t>
  </si>
  <si>
    <t>1165B</t>
  </si>
  <si>
    <t>1831E</t>
  </si>
  <si>
    <t>1153P</t>
  </si>
  <si>
    <t>1797F</t>
  </si>
  <si>
    <t>664W</t>
  </si>
  <si>
    <t>1400R</t>
  </si>
  <si>
    <t>450O</t>
  </si>
  <si>
    <t>870G</t>
  </si>
  <si>
    <t>606B</t>
  </si>
  <si>
    <t>1208Q</t>
  </si>
  <si>
    <t>180R</t>
  </si>
  <si>
    <t>737M</t>
  </si>
  <si>
    <t>832F</t>
  </si>
  <si>
    <t>1353M</t>
  </si>
  <si>
    <t>1687G</t>
  </si>
  <si>
    <t>1174A</t>
  </si>
  <si>
    <t>385R</t>
  </si>
  <si>
    <t>1606N</t>
  </si>
  <si>
    <t>650M</t>
  </si>
  <si>
    <t>728J</t>
  </si>
  <si>
    <t>1526T</t>
  </si>
  <si>
    <t>1442H</t>
  </si>
  <si>
    <t>1342A</t>
  </si>
  <si>
    <t>879S</t>
  </si>
  <si>
    <t>422K</t>
  </si>
  <si>
    <t>1143L</t>
  </si>
  <si>
    <t>1027K</t>
  </si>
  <si>
    <t>1336G</t>
  </si>
  <si>
    <t>524N</t>
  </si>
  <si>
    <t>1163P</t>
  </si>
  <si>
    <t>794P</t>
  </si>
  <si>
    <t>1287O</t>
  </si>
  <si>
    <t>1182R</t>
  </si>
  <si>
    <t>1054K</t>
  </si>
  <si>
    <t>535N</t>
  </si>
  <si>
    <t>1584S</t>
  </si>
  <si>
    <t>1334P</t>
  </si>
  <si>
    <t>1467R</t>
  </si>
  <si>
    <t>1009A</t>
  </si>
  <si>
    <t>792O</t>
  </si>
  <si>
    <t>1211M</t>
  </si>
  <si>
    <t>1018E</t>
  </si>
  <si>
    <t>1245B</t>
  </si>
  <si>
    <t>1527P</t>
  </si>
  <si>
    <t>1024Tr</t>
  </si>
  <si>
    <t>1373G</t>
  </si>
  <si>
    <t>1544A</t>
  </si>
  <si>
    <t>1024Th</t>
  </si>
  <si>
    <t>862A</t>
  </si>
  <si>
    <t>1804C</t>
  </si>
  <si>
    <t>406C</t>
  </si>
  <si>
    <t>488B</t>
  </si>
  <si>
    <t>921R</t>
  </si>
  <si>
    <t>695D</t>
  </si>
  <si>
    <t>639K</t>
  </si>
  <si>
    <t>590V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</si>
</sst>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6" x14ac:knownFonts="1">
    <font>
      <sz val="10"/>
      <name val="MS PGothic"/>
      <family val="2"/>
      <charset val="134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sz val="9"/>
      <color rgb="FF000000"/>
      <name val="Arial"/>
      <family val="2"/>
      <charset val="1"/>
    </font>
    <font>
      <u/>
      <sz val="10"/>
      <color theme="11"/>
      <name val="MS PGothic"/>
      <family val="2"/>
      <charset val="134"/>
    </font>
    <font>
      <sz val="9"/>
      <name val="MS PGothic"/>
      <family val="2"/>
      <charset val="134"/>
    </font>
    <font>
      <sz val="8"/>
      <color rgb="FF000000"/>
      <name val="Arial"/>
      <family val="2"/>
    </font>
    <font>
      <u/>
      <sz val="10"/>
      <color theme="10"/>
      <name val="MS PGothic"/>
      <family val="2"/>
      <charset val="134"/>
    </font>
    <font>
      <sz val="10"/>
      <color theme="1"/>
      <name val="Arial"/>
      <family val="2"/>
    </font>
    <font>
      <sz val="8"/>
      <name val="Arial"/>
      <family val="2"/>
    </font>
    <font>
      <sz val="10"/>
      <name val="MS PGothic"/>
      <family val="2"/>
      <charset val="134"/>
    </font>
    <font>
      <sz val="9"/>
      <color indexed="81"/>
      <name val="MS PGothic"/>
      <family val="2"/>
      <charset val="134"/>
    </font>
    <font>
      <b/>
      <sz val="9"/>
      <color indexed="81"/>
      <name val="MS PGothic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BEEF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54">
    <xf numFmtId="0" fontId="0" fillId="0" borderId="0">
      <alignment vertical="center"/>
    </xf>
    <xf numFmtId="9" fontId="2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/>
    <xf numFmtId="0" fontId="13" fillId="0" borderId="0">
      <alignment vertical="center"/>
    </xf>
    <xf numFmtId="9" fontId="2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2" fillId="0" borderId="0" xfId="2">
      <alignment vertical="center"/>
    </xf>
    <xf numFmtId="164" fontId="2" fillId="0" borderId="0" xfId="2" applyNumberFormat="1">
      <alignment vertical="center"/>
    </xf>
    <xf numFmtId="0" fontId="4" fillId="0" borderId="0" xfId="2" applyFont="1" applyAlignment="1">
      <alignment wrapText="1"/>
    </xf>
    <xf numFmtId="164" fontId="4" fillId="0" borderId="0" xfId="2" applyNumberFormat="1" applyFont="1" applyAlignment="1">
      <alignment wrapText="1"/>
    </xf>
    <xf numFmtId="0" fontId="4" fillId="0" borderId="3" xfId="2" applyFont="1" applyBorder="1" applyAlignment="1">
      <alignment wrapText="1"/>
    </xf>
    <xf numFmtId="0" fontId="4" fillId="0" borderId="5" xfId="2" applyFont="1" applyBorder="1" applyAlignment="1">
      <alignment horizontal="right" wrapText="1"/>
    </xf>
    <xf numFmtId="0" fontId="4" fillId="0" borderId="6" xfId="2" applyFont="1" applyBorder="1" applyAlignment="1">
      <alignment horizontal="right" wrapText="1"/>
    </xf>
    <xf numFmtId="0" fontId="4" fillId="0" borderId="7" xfId="2" applyFont="1" applyBorder="1" applyAlignment="1">
      <alignment horizontal="right" wrapText="1"/>
    </xf>
    <xf numFmtId="0" fontId="4" fillId="0" borderId="0" xfId="2" applyFont="1" applyAlignment="1">
      <alignment horizontal="right" wrapText="1"/>
    </xf>
    <xf numFmtId="164" fontId="4" fillId="0" borderId="9" xfId="2" applyNumberFormat="1" applyFont="1" applyBorder="1" applyAlignment="1">
      <alignment wrapText="1"/>
    </xf>
    <xf numFmtId="1" fontId="4" fillId="0" borderId="0" xfId="2" applyNumberFormat="1" applyFont="1" applyAlignment="1">
      <alignment wrapText="1"/>
    </xf>
    <xf numFmtId="0" fontId="2" fillId="0" borderId="11" xfId="2" applyBorder="1">
      <alignment vertical="center"/>
    </xf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 wrapText="1"/>
    </xf>
    <xf numFmtId="49" fontId="4" fillId="0" borderId="4" xfId="2" applyNumberFormat="1" applyFont="1" applyBorder="1" applyAlignment="1">
      <alignment horizontal="center" textRotation="75" wrapText="1"/>
    </xf>
    <xf numFmtId="0" fontId="4" fillId="0" borderId="14" xfId="2" applyFont="1" applyBorder="1" applyAlignment="1">
      <alignment wrapText="1"/>
    </xf>
    <xf numFmtId="0" fontId="4" fillId="2" borderId="15" xfId="2" applyFont="1" applyFill="1" applyBorder="1" applyAlignment="1">
      <alignment horizontal="center" wrapText="1"/>
    </xf>
    <xf numFmtId="1" fontId="4" fillId="0" borderId="0" xfId="2" applyNumberFormat="1" applyFont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164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left" wrapText="1"/>
    </xf>
    <xf numFmtId="9" fontId="6" fillId="0" borderId="0" xfId="1" applyFont="1" applyAlignment="1">
      <alignment horizontal="center" wrapText="1"/>
    </xf>
    <xf numFmtId="9" fontId="6" fillId="0" borderId="1" xfId="1" applyFont="1" applyBorder="1" applyAlignment="1">
      <alignment wrapText="1"/>
    </xf>
    <xf numFmtId="9" fontId="4" fillId="0" borderId="11" xfId="1" applyFont="1" applyBorder="1" applyAlignment="1">
      <alignment wrapText="1"/>
    </xf>
    <xf numFmtId="0" fontId="4" fillId="0" borderId="11" xfId="2" applyFont="1" applyBorder="1" applyAlignment="1">
      <alignment wrapText="1"/>
    </xf>
    <xf numFmtId="0" fontId="4" fillId="0" borderId="16" xfId="2" applyFont="1" applyBorder="1" applyAlignment="1">
      <alignment wrapText="1"/>
    </xf>
    <xf numFmtId="0" fontId="4" fillId="0" borderId="6" xfId="2" applyFont="1" applyBorder="1" applyAlignment="1">
      <alignment horizontal="center" wrapText="1"/>
    </xf>
    <xf numFmtId="0" fontId="4" fillId="0" borderId="17" xfId="2" applyFont="1" applyBorder="1" applyAlignment="1">
      <alignment horizontal="center" wrapText="1"/>
    </xf>
    <xf numFmtId="9" fontId="4" fillId="2" borderId="18" xfId="1" applyFont="1" applyFill="1" applyBorder="1" applyAlignment="1">
      <alignment horizontal="center" wrapText="1"/>
    </xf>
    <xf numFmtId="164" fontId="4" fillId="0" borderId="6" xfId="2" applyNumberFormat="1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9" fontId="4" fillId="2" borderId="19" xfId="1" applyFont="1" applyFill="1" applyBorder="1" applyAlignment="1">
      <alignment horizontal="center" wrapText="1"/>
    </xf>
    <xf numFmtId="164" fontId="4" fillId="0" borderId="6" xfId="2" applyNumberFormat="1" applyFont="1" applyBorder="1" applyAlignment="1">
      <alignment horizontal="right" wrapText="1"/>
    </xf>
    <xf numFmtId="3" fontId="4" fillId="0" borderId="20" xfId="2" applyNumberFormat="1" applyFont="1" applyBorder="1" applyAlignment="1">
      <alignment horizontal="right" wrapText="1"/>
    </xf>
    <xf numFmtId="0" fontId="4" fillId="0" borderId="17" xfId="2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4" fillId="0" borderId="9" xfId="2" applyFont="1" applyBorder="1" applyAlignment="1">
      <alignment wrapText="1"/>
    </xf>
    <xf numFmtId="0" fontId="4" fillId="0" borderId="9" xfId="2" applyFont="1" applyBorder="1" applyAlignment="1">
      <alignment horizontal="center" wrapText="1"/>
    </xf>
    <xf numFmtId="0" fontId="4" fillId="0" borderId="14" xfId="2" applyFont="1" applyBorder="1" applyAlignment="1">
      <alignment horizontal="center" wrapText="1"/>
    </xf>
    <xf numFmtId="0" fontId="4" fillId="2" borderId="21" xfId="2" applyFont="1" applyFill="1" applyBorder="1" applyAlignment="1">
      <alignment horizontal="center" wrapText="1"/>
    </xf>
    <xf numFmtId="164" fontId="4" fillId="0" borderId="9" xfId="2" applyNumberFormat="1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4" fillId="0" borderId="10" xfId="2" applyFont="1" applyBorder="1" applyAlignment="1">
      <alignment wrapText="1"/>
    </xf>
    <xf numFmtId="9" fontId="2" fillId="0" borderId="6" xfId="1" applyBorder="1">
      <alignment vertical="center"/>
    </xf>
    <xf numFmtId="0" fontId="4" fillId="2" borderId="22" xfId="2" applyFont="1" applyFill="1" applyBorder="1" applyAlignment="1">
      <alignment horizontal="center" wrapText="1"/>
    </xf>
    <xf numFmtId="0" fontId="4" fillId="2" borderId="8" xfId="2" applyFont="1" applyFill="1" applyBorder="1" applyAlignment="1">
      <alignment wrapText="1"/>
    </xf>
    <xf numFmtId="0" fontId="4" fillId="0" borderId="23" xfId="2" applyFont="1" applyBorder="1" applyAlignment="1">
      <alignment wrapText="1"/>
    </xf>
    <xf numFmtId="0" fontId="4" fillId="0" borderId="8" xfId="2" applyFont="1" applyBorder="1" applyAlignment="1">
      <alignment wrapText="1"/>
    </xf>
    <xf numFmtId="0" fontId="4" fillId="2" borderId="12" xfId="2" applyFont="1" applyFill="1" applyBorder="1" applyAlignment="1">
      <alignment horizontal="center" wrapText="1"/>
    </xf>
    <xf numFmtId="0" fontId="4" fillId="2" borderId="4" xfId="2" applyFont="1" applyFill="1" applyBorder="1" applyAlignment="1">
      <alignment wrapText="1"/>
    </xf>
    <xf numFmtId="0" fontId="4" fillId="0" borderId="24" xfId="2" applyFont="1" applyBorder="1" applyAlignment="1">
      <alignment wrapText="1"/>
    </xf>
    <xf numFmtId="165" fontId="4" fillId="0" borderId="11" xfId="2" applyNumberFormat="1" applyFont="1" applyBorder="1" applyAlignment="1">
      <alignment wrapText="1"/>
    </xf>
    <xf numFmtId="165" fontId="4" fillId="2" borderId="15" xfId="2" applyNumberFormat="1" applyFont="1" applyFill="1" applyBorder="1" applyAlignment="1">
      <alignment wrapText="1"/>
    </xf>
    <xf numFmtId="1" fontId="4" fillId="0" borderId="11" xfId="2" applyNumberFormat="1" applyFont="1" applyBorder="1" applyAlignment="1">
      <alignment wrapText="1"/>
    </xf>
    <xf numFmtId="164" fontId="4" fillId="2" borderId="15" xfId="2" applyNumberFormat="1" applyFont="1" applyFill="1" applyBorder="1" applyAlignment="1">
      <alignment wrapText="1"/>
    </xf>
    <xf numFmtId="164" fontId="2" fillId="0" borderId="11" xfId="2" applyNumberFormat="1" applyBorder="1" applyAlignment="1"/>
    <xf numFmtId="164" fontId="4" fillId="2" borderId="12" xfId="2" applyNumberFormat="1" applyFont="1" applyFill="1" applyBorder="1" applyAlignment="1">
      <alignment wrapText="1"/>
    </xf>
    <xf numFmtId="164" fontId="4" fillId="0" borderId="11" xfId="2" applyNumberFormat="1" applyFont="1" applyBorder="1" applyAlignment="1">
      <alignment wrapText="1"/>
    </xf>
    <xf numFmtId="165" fontId="4" fillId="2" borderId="4" xfId="2" applyNumberFormat="1" applyFont="1" applyFill="1" applyBorder="1" applyAlignment="1">
      <alignment wrapText="1"/>
    </xf>
    <xf numFmtId="1" fontId="2" fillId="0" borderId="0" xfId="2" applyNumberFormat="1" applyAlignment="1"/>
    <xf numFmtId="165" fontId="4" fillId="0" borderId="0" xfId="2" applyNumberFormat="1" applyFont="1" applyAlignment="1">
      <alignment wrapText="1"/>
    </xf>
    <xf numFmtId="0" fontId="2" fillId="0" borderId="0" xfId="2" applyAlignment="1"/>
    <xf numFmtId="164" fontId="2" fillId="0" borderId="0" xfId="2" applyNumberFormat="1" applyAlignment="1"/>
    <xf numFmtId="165" fontId="4" fillId="2" borderId="26" xfId="2" applyNumberFormat="1" applyFont="1" applyFill="1" applyBorder="1" applyAlignment="1">
      <alignment wrapText="1"/>
    </xf>
    <xf numFmtId="0" fontId="2" fillId="0" borderId="28" xfId="2" applyBorder="1">
      <alignment vertical="center"/>
    </xf>
    <xf numFmtId="9" fontId="2" fillId="0" borderId="0" xfId="1">
      <alignment vertical="center"/>
    </xf>
    <xf numFmtId="0" fontId="9" fillId="0" borderId="6" xfId="2" applyFont="1" applyBorder="1" applyAlignment="1">
      <alignment horizontal="center" wrapText="1"/>
    </xf>
    <xf numFmtId="0" fontId="9" fillId="0" borderId="6" xfId="2" applyFont="1" applyBorder="1" applyAlignment="1">
      <alignment wrapText="1"/>
    </xf>
    <xf numFmtId="0" fontId="9" fillId="0" borderId="17" xfId="2" applyFont="1" applyBorder="1" applyAlignment="1">
      <alignment wrapText="1"/>
    </xf>
    <xf numFmtId="9" fontId="9" fillId="2" borderId="19" xfId="1" applyFont="1" applyFill="1" applyBorder="1" applyAlignment="1">
      <alignment horizontal="center" wrapText="1"/>
    </xf>
    <xf numFmtId="9" fontId="9" fillId="2" borderId="18" xfId="1" applyFont="1" applyFill="1" applyBorder="1" applyAlignment="1">
      <alignment horizontal="center" wrapText="1"/>
    </xf>
    <xf numFmtId="165" fontId="9" fillId="0" borderId="27" xfId="2" applyNumberFormat="1" applyFont="1" applyBorder="1" applyAlignment="1">
      <alignment wrapText="1"/>
    </xf>
    <xf numFmtId="3" fontId="9" fillId="0" borderId="27" xfId="2" applyNumberFormat="1" applyFont="1" applyBorder="1" applyAlignment="1">
      <alignment wrapText="1"/>
    </xf>
    <xf numFmtId="164" fontId="9" fillId="0" borderId="27" xfId="2" applyNumberFormat="1" applyFont="1" applyBorder="1" applyAlignment="1">
      <alignment wrapText="1"/>
    </xf>
    <xf numFmtId="0" fontId="0" fillId="0" borderId="0" xfId="0" applyAlignment="1"/>
    <xf numFmtId="0" fontId="11" fillId="0" borderId="0" xfId="2" applyFont="1" applyAlignment="1"/>
    <xf numFmtId="9" fontId="4" fillId="2" borderId="29" xfId="1" applyFont="1" applyFill="1" applyBorder="1" applyAlignment="1">
      <alignment wrapText="1"/>
    </xf>
    <xf numFmtId="0" fontId="2" fillId="0" borderId="0" xfId="0" applyFont="1">
      <alignment vertical="center"/>
    </xf>
    <xf numFmtId="165" fontId="9" fillId="0" borderId="30" xfId="2" applyNumberFormat="1" applyFont="1" applyBorder="1" applyAlignment="1">
      <alignment wrapText="1"/>
    </xf>
    <xf numFmtId="164" fontId="4" fillId="0" borderId="1" xfId="2" applyNumberFormat="1" applyFont="1" applyBorder="1" applyAlignment="1">
      <alignment wrapText="1"/>
    </xf>
    <xf numFmtId="164" fontId="9" fillId="0" borderId="6" xfId="2" applyNumberFormat="1" applyFont="1" applyBorder="1" applyAlignment="1">
      <alignment wrapText="1"/>
    </xf>
    <xf numFmtId="0" fontId="4" fillId="0" borderId="27" xfId="2" applyFont="1" applyBorder="1" applyAlignment="1">
      <alignment horizontal="center" wrapText="1"/>
    </xf>
    <xf numFmtId="9" fontId="12" fillId="0" borderId="27" xfId="1" applyFont="1" applyBorder="1" applyAlignment="1">
      <alignment horizontal="center"/>
    </xf>
    <xf numFmtId="164" fontId="9" fillId="0" borderId="27" xfId="0" applyNumberFormat="1" applyFont="1" applyBorder="1" applyAlignment="1">
      <alignment wrapText="1"/>
    </xf>
    <xf numFmtId="0" fontId="5" fillId="0" borderId="0" xfId="0" applyFont="1">
      <alignment vertical="center"/>
    </xf>
    <xf numFmtId="0" fontId="2" fillId="0" borderId="0" xfId="0" applyFont="1" applyAlignment="1">
      <alignment horizontal="right" wrapText="1"/>
    </xf>
    <xf numFmtId="4" fontId="4" fillId="0" borderId="24" xfId="2" applyNumberFormat="1" applyFont="1" applyBorder="1" applyAlignment="1">
      <alignment wrapText="1"/>
    </xf>
    <xf numFmtId="2" fontId="4" fillId="0" borderId="8" xfId="2" applyNumberFormat="1" applyFont="1" applyBorder="1" applyAlignment="1">
      <alignment wrapText="1"/>
    </xf>
    <xf numFmtId="2" fontId="4" fillId="0" borderId="9" xfId="2" applyNumberFormat="1" applyFont="1" applyBorder="1" applyAlignment="1">
      <alignment wrapText="1"/>
    </xf>
    <xf numFmtId="2" fontId="4" fillId="0" borderId="10" xfId="2" applyNumberFormat="1" applyFont="1" applyBorder="1" applyAlignment="1">
      <alignment wrapText="1"/>
    </xf>
    <xf numFmtId="1" fontId="4" fillId="0" borderId="10" xfId="2" applyNumberFormat="1" applyFont="1" applyBorder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4" xfId="2" applyFont="1" applyBorder="1" applyAlignment="1">
      <alignment wrapText="1"/>
    </xf>
    <xf numFmtId="0" fontId="4" fillId="0" borderId="11" xfId="2" applyFont="1" applyBorder="1" applyAlignment="1">
      <alignment horizontal="center" wrapText="1"/>
    </xf>
    <xf numFmtId="0" fontId="4" fillId="0" borderId="2" xfId="2" applyFont="1" applyBorder="1" applyAlignment="1">
      <alignment wrapText="1"/>
    </xf>
    <xf numFmtId="0" fontId="2" fillId="0" borderId="11" xfId="2" applyBorder="1" applyAlignment="1">
      <alignment horizontal="right"/>
    </xf>
    <xf numFmtId="0" fontId="3" fillId="0" borderId="0" xfId="0" applyFont="1" applyAlignment="1">
      <alignment horizontal="center"/>
    </xf>
    <xf numFmtId="1" fontId="0" fillId="0" borderId="0" xfId="0" applyNumberFormat="1" applyAlignment="1"/>
    <xf numFmtId="0" fontId="2" fillId="0" borderId="11" xfId="0" applyFont="1" applyBorder="1" applyAlignment="1">
      <alignment horizontal="right" wrapText="1"/>
    </xf>
    <xf numFmtId="164" fontId="2" fillId="0" borderId="0" xfId="2" applyNumberFormat="1" applyAlignment="1">
      <alignment vertical="center" wrapText="1"/>
    </xf>
    <xf numFmtId="0" fontId="4" fillId="0" borderId="4" xfId="2" applyFont="1" applyBorder="1" applyAlignment="1">
      <alignment wrapText="1"/>
    </xf>
    <xf numFmtId="0" fontId="0" fillId="0" borderId="0" xfId="0" applyFill="1">
      <alignment vertical="center"/>
    </xf>
    <xf numFmtId="1" fontId="4" fillId="0" borderId="0" xfId="2" applyNumberFormat="1" applyFont="1" applyBorder="1" applyAlignment="1">
      <alignment wrapText="1"/>
    </xf>
    <xf numFmtId="1" fontId="4" fillId="0" borderId="13" xfId="2" applyNumberFormat="1" applyFont="1" applyBorder="1" applyAlignment="1">
      <alignment wrapText="1"/>
    </xf>
    <xf numFmtId="0" fontId="2" fillId="0" borderId="0" xfId="2" applyFill="1">
      <alignment vertical="center"/>
    </xf>
    <xf numFmtId="0" fontId="2" fillId="0" borderId="25" xfId="2" applyFill="1" applyBorder="1">
      <alignment vertical="center"/>
    </xf>
    <xf numFmtId="0" fontId="2" fillId="0" borderId="0" xfId="0" applyFont="1" applyBorder="1" applyAlignment="1">
      <alignment horizontal="right" wrapText="1"/>
    </xf>
    <xf numFmtId="0" fontId="4" fillId="0" borderId="11" xfId="2" applyFont="1" applyBorder="1" applyAlignment="1">
      <alignment horizontal="center" wrapText="1"/>
    </xf>
    <xf numFmtId="0" fontId="2" fillId="5" borderId="11" xfId="2" applyFill="1" applyBorder="1" applyAlignment="1">
      <alignment horizontal="right"/>
    </xf>
    <xf numFmtId="0" fontId="11" fillId="5" borderId="0" xfId="2" applyFont="1" applyFill="1" applyAlignment="1"/>
    <xf numFmtId="0" fontId="0" fillId="5" borderId="0" xfId="0" applyFill="1" applyAlignment="1"/>
    <xf numFmtId="0" fontId="2" fillId="5" borderId="0" xfId="2" applyFill="1">
      <alignment vertical="center"/>
    </xf>
    <xf numFmtId="0" fontId="2" fillId="5" borderId="0" xfId="0" applyFont="1" applyFill="1">
      <alignment vertical="center"/>
    </xf>
    <xf numFmtId="165" fontId="4" fillId="5" borderId="11" xfId="2" applyNumberFormat="1" applyFont="1" applyFill="1" applyBorder="1" applyAlignment="1">
      <alignment wrapText="1"/>
    </xf>
    <xf numFmtId="165" fontId="4" fillId="6" borderId="15" xfId="2" applyNumberFormat="1" applyFont="1" applyFill="1" applyBorder="1" applyAlignment="1">
      <alignment wrapText="1"/>
    </xf>
    <xf numFmtId="164" fontId="2" fillId="5" borderId="0" xfId="2" applyNumberFormat="1" applyFill="1">
      <alignment vertical="center"/>
    </xf>
    <xf numFmtId="164" fontId="2" fillId="5" borderId="0" xfId="2" applyNumberFormat="1" applyFill="1" applyAlignment="1"/>
    <xf numFmtId="1" fontId="0" fillId="5" borderId="0" xfId="0" applyNumberFormat="1" applyFill="1" applyAlignment="1"/>
    <xf numFmtId="0" fontId="2" fillId="5" borderId="0" xfId="0" applyFont="1" applyFill="1" applyAlignment="1">
      <alignment horizontal="right" wrapText="1"/>
    </xf>
    <xf numFmtId="1" fontId="4" fillId="5" borderId="11" xfId="2" applyNumberFormat="1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164" fontId="4" fillId="4" borderId="8" xfId="2" applyNumberFormat="1" applyFont="1" applyFill="1" applyBorder="1" applyAlignment="1">
      <alignment horizontal="center" wrapText="1"/>
    </xf>
    <xf numFmtId="164" fontId="4" fillId="4" borderId="10" xfId="2" applyNumberFormat="1" applyFont="1" applyFill="1" applyBorder="1" applyAlignment="1">
      <alignment horizontal="center" wrapText="1"/>
    </xf>
    <xf numFmtId="0" fontId="4" fillId="0" borderId="0" xfId="2" applyFont="1" applyAlignment="1">
      <alignment horizontal="center" wrapText="1"/>
    </xf>
    <xf numFmtId="0" fontId="4" fillId="0" borderId="4" xfId="2" applyFont="1" applyBorder="1" applyAlignment="1">
      <alignment horizontal="left" wrapText="1"/>
    </xf>
    <xf numFmtId="0" fontId="4" fillId="0" borderId="13" xfId="2" applyFont="1" applyBorder="1" applyAlignment="1">
      <alignment horizontal="left" wrapText="1"/>
    </xf>
    <xf numFmtId="0" fontId="4" fillId="0" borderId="4" xfId="2" applyFont="1" applyBorder="1" applyAlignment="1">
      <alignment wrapText="1"/>
    </xf>
    <xf numFmtId="0" fontId="4" fillId="0" borderId="11" xfId="2" applyFont="1" applyBorder="1" applyAlignment="1">
      <alignment horizontal="center" wrapText="1"/>
    </xf>
    <xf numFmtId="0" fontId="4" fillId="0" borderId="0" xfId="2" applyFont="1" applyAlignment="1">
      <alignment wrapText="1"/>
    </xf>
    <xf numFmtId="1" fontId="4" fillId="3" borderId="2" xfId="2" applyNumberFormat="1" applyFont="1" applyFill="1" applyBorder="1" applyAlignment="1">
      <alignment horizontal="center" wrapText="1"/>
    </xf>
    <xf numFmtId="1" fontId="4" fillId="3" borderId="3" xfId="2" applyNumberFormat="1" applyFont="1" applyFill="1" applyBorder="1" applyAlignment="1">
      <alignment horizontal="center" wrapText="1"/>
    </xf>
    <xf numFmtId="164" fontId="4" fillId="3" borderId="4" xfId="2" applyNumberFormat="1" applyFont="1" applyFill="1" applyBorder="1" applyAlignment="1">
      <alignment horizontal="center" wrapText="1"/>
    </xf>
    <xf numFmtId="164" fontId="4" fillId="3" borderId="1" xfId="2" applyNumberFormat="1" applyFont="1" applyFill="1" applyBorder="1" applyAlignment="1">
      <alignment horizontal="center" wrapText="1"/>
    </xf>
    <xf numFmtId="0" fontId="4" fillId="0" borderId="2" xfId="2" applyFont="1" applyBorder="1" applyAlignment="1">
      <alignment wrapText="1"/>
    </xf>
  </cellXfs>
  <cellStyles count="1454">
    <cellStyle name="Explanatory Text" xfId="2" builtinId="53" customBuiltin="1"/>
    <cellStyle name="Explanatory Text 2" xfId="1204" xr:uid="{00000000-0005-0000-0000-000001000000}"/>
    <cellStyle name="Followed Hyperlink" xfId="473" builtinId="9" hidden="1"/>
    <cellStyle name="Followed Hyperlink" xfId="1045" builtinId="9" hidden="1"/>
    <cellStyle name="Followed Hyperlink" xfId="1312" builtinId="9" hidden="1"/>
    <cellStyle name="Followed Hyperlink" xfId="679" builtinId="9" hidden="1"/>
    <cellStyle name="Followed Hyperlink" xfId="1015" builtinId="9" hidden="1"/>
    <cellStyle name="Followed Hyperlink" xfId="1050" builtinId="9" hidden="1"/>
    <cellStyle name="Followed Hyperlink" xfId="383" builtinId="9" hidden="1"/>
    <cellStyle name="Followed Hyperlink" xfId="29" builtinId="9" hidden="1"/>
    <cellStyle name="Followed Hyperlink" xfId="959" builtinId="9" hidden="1"/>
    <cellStyle name="Followed Hyperlink" xfId="1196" builtinId="9" hidden="1"/>
    <cellStyle name="Followed Hyperlink" xfId="1158" builtinId="9" hidden="1"/>
    <cellStyle name="Followed Hyperlink" xfId="563" builtinId="9" hidden="1"/>
    <cellStyle name="Followed Hyperlink" xfId="509" builtinId="9" hidden="1"/>
    <cellStyle name="Followed Hyperlink" xfId="339" builtinId="9" hidden="1"/>
    <cellStyle name="Followed Hyperlink" xfId="1134" builtinId="9" hidden="1"/>
    <cellStyle name="Followed Hyperlink" xfId="1235" builtinId="9" hidden="1"/>
    <cellStyle name="Followed Hyperlink" xfId="1262" builtinId="9" hidden="1"/>
    <cellStyle name="Followed Hyperlink" xfId="1011" builtinId="9" hidden="1"/>
    <cellStyle name="Followed Hyperlink" xfId="417" builtinId="9" hidden="1"/>
    <cellStyle name="Followed Hyperlink" xfId="1153" builtinId="9" hidden="1"/>
    <cellStyle name="Followed Hyperlink" xfId="863" builtinId="9" hidden="1"/>
    <cellStyle name="Followed Hyperlink" xfId="1111" builtinId="9" hidden="1"/>
    <cellStyle name="Followed Hyperlink" xfId="485" builtinId="9" hidden="1"/>
    <cellStyle name="Followed Hyperlink" xfId="1354" builtinId="9" hidden="1"/>
    <cellStyle name="Followed Hyperlink" xfId="1345" builtinId="9" hidden="1"/>
    <cellStyle name="Followed Hyperlink" xfId="56" builtinId="9" hidden="1"/>
    <cellStyle name="Followed Hyperlink" xfId="31" builtinId="9" hidden="1"/>
    <cellStyle name="Followed Hyperlink" xfId="1091" builtinId="9" hidden="1"/>
    <cellStyle name="Followed Hyperlink" xfId="311" builtinId="9" hidden="1"/>
    <cellStyle name="Followed Hyperlink" xfId="691" builtinId="9" hidden="1"/>
    <cellStyle name="Followed Hyperlink" xfId="1206" builtinId="9" hidden="1"/>
    <cellStyle name="Followed Hyperlink" xfId="1291" builtinId="9" hidden="1"/>
    <cellStyle name="Followed Hyperlink" xfId="27" builtinId="9" hidden="1"/>
    <cellStyle name="Followed Hyperlink" xfId="131" builtinId="9" hidden="1"/>
    <cellStyle name="Followed Hyperlink" xfId="71" builtinId="9" hidden="1"/>
    <cellStyle name="Followed Hyperlink" xfId="177" builtinId="9" hidden="1"/>
    <cellStyle name="Followed Hyperlink" xfId="405" builtinId="9" hidden="1"/>
    <cellStyle name="Followed Hyperlink" xfId="313" builtinId="9" hidden="1"/>
    <cellStyle name="Followed Hyperlink" xfId="1112" builtinId="9" hidden="1"/>
    <cellStyle name="Followed Hyperlink" xfId="151" builtinId="9" hidden="1"/>
    <cellStyle name="Followed Hyperlink" xfId="911" builtinId="9" hidden="1"/>
    <cellStyle name="Followed Hyperlink" xfId="119" builtinId="9" hidden="1"/>
    <cellStyle name="Followed Hyperlink" xfId="285" builtinId="9" hidden="1"/>
    <cellStyle name="Followed Hyperlink" xfId="165" builtinId="9" hidden="1"/>
    <cellStyle name="Followed Hyperlink" xfId="1257" builtinId="9" hidden="1"/>
    <cellStyle name="Followed Hyperlink" xfId="1240" builtinId="9" hidden="1"/>
    <cellStyle name="Followed Hyperlink" xfId="463" builtinId="9" hidden="1"/>
    <cellStyle name="Followed Hyperlink" xfId="137" builtinId="9" hidden="1"/>
    <cellStyle name="Followed Hyperlink" xfId="171" builtinId="9" hidden="1"/>
    <cellStyle name="Followed Hyperlink" xfId="795" builtinId="9" hidden="1"/>
    <cellStyle name="Followed Hyperlink" xfId="147" builtinId="9" hidden="1"/>
    <cellStyle name="Followed Hyperlink" xfId="775" builtinId="9" hidden="1"/>
    <cellStyle name="Followed Hyperlink" xfId="1337" builtinId="9" hidden="1"/>
    <cellStyle name="Followed Hyperlink" xfId="1320" builtinId="9" hidden="1"/>
    <cellStyle name="Followed Hyperlink" xfId="647" builtinId="9" hidden="1"/>
    <cellStyle name="Followed Hyperlink" xfId="20" builtinId="9" hidden="1"/>
    <cellStyle name="Followed Hyperlink" xfId="913" builtinId="9" hidden="1"/>
    <cellStyle name="Followed Hyperlink" xfId="175" builtinId="9" hidden="1"/>
    <cellStyle name="Followed Hyperlink" xfId="517" builtinId="9" hidden="1"/>
    <cellStyle name="Followed Hyperlink" xfId="439" builtinId="9" hidden="1"/>
    <cellStyle name="Followed Hyperlink" xfId="1308" builtinId="9" hidden="1"/>
    <cellStyle name="Followed Hyperlink" xfId="15" builtinId="9" hidden="1"/>
    <cellStyle name="Followed Hyperlink" xfId="567" builtinId="9" hidden="1"/>
    <cellStyle name="Followed Hyperlink" xfId="40" builtinId="9" hidden="1"/>
    <cellStyle name="Followed Hyperlink" xfId="1172" builtinId="9" hidden="1"/>
    <cellStyle name="Followed Hyperlink" xfId="25" builtinId="9" hidden="1"/>
    <cellStyle name="Followed Hyperlink" xfId="493" builtinId="9" hidden="1"/>
    <cellStyle name="Followed Hyperlink" xfId="631" builtinId="9" hidden="1"/>
    <cellStyle name="Followed Hyperlink" xfId="909" builtinId="9" hidden="1"/>
    <cellStyle name="Followed Hyperlink" xfId="785" builtinId="9" hidden="1"/>
    <cellStyle name="Followed Hyperlink" xfId="965" builtinId="9" hidden="1"/>
    <cellStyle name="Followed Hyperlink" xfId="649" builtinId="9" hidden="1"/>
    <cellStyle name="Followed Hyperlink" xfId="5" builtinId="9" hidden="1"/>
    <cellStyle name="Followed Hyperlink" xfId="1231" builtinId="9" hidden="1"/>
    <cellStyle name="Followed Hyperlink" xfId="1266" builtinId="9" hidden="1"/>
    <cellStyle name="Followed Hyperlink" xfId="181" builtinId="9" hidden="1"/>
    <cellStyle name="Followed Hyperlink" xfId="1086" builtinId="9" hidden="1"/>
    <cellStyle name="Followed Hyperlink" xfId="609" builtinId="9" hidden="1"/>
    <cellStyle name="Followed Hyperlink" xfId="581" builtinId="9" hidden="1"/>
    <cellStyle name="Followed Hyperlink" xfId="875" builtinId="9" hidden="1"/>
    <cellStyle name="Followed Hyperlink" xfId="1133" builtinId="9" hidden="1"/>
    <cellStyle name="Followed Hyperlink" xfId="261" builtinId="9" hidden="1"/>
    <cellStyle name="Followed Hyperlink" xfId="641" builtinId="9" hidden="1"/>
    <cellStyle name="Followed Hyperlink" xfId="1180" builtinId="9" hidden="1"/>
    <cellStyle name="Followed Hyperlink" xfId="1029" builtinId="9" hidden="1"/>
    <cellStyle name="Followed Hyperlink" xfId="1051" builtinId="9" hidden="1"/>
    <cellStyle name="Followed Hyperlink" xfId="545" builtinId="9" hidden="1"/>
    <cellStyle name="Followed Hyperlink" xfId="1282" builtinId="9" hidden="1"/>
    <cellStyle name="Followed Hyperlink" xfId="1215" builtinId="9" hidden="1"/>
    <cellStyle name="Followed Hyperlink" xfId="614" builtinId="9" hidden="1"/>
    <cellStyle name="Followed Hyperlink" xfId="598" builtinId="9" hidden="1"/>
    <cellStyle name="Followed Hyperlink" xfId="365" builtinId="9" hidden="1"/>
    <cellStyle name="Followed Hyperlink" xfId="1186" builtinId="9" hidden="1"/>
    <cellStyle name="Followed Hyperlink" xfId="293" builtinId="9" hidden="1"/>
    <cellStyle name="Followed Hyperlink" xfId="159" builtinId="9" hidden="1"/>
    <cellStyle name="Followed Hyperlink" xfId="243" builtinId="9" hidden="1"/>
    <cellStyle name="Followed Hyperlink" xfId="1013" builtinId="9" hidden="1"/>
    <cellStyle name="Followed Hyperlink" xfId="245" builtinId="9" hidden="1"/>
    <cellStyle name="Followed Hyperlink" xfId="605" builtinId="9" hidden="1"/>
    <cellStyle name="Followed Hyperlink" xfId="427" builtinId="9" hidden="1"/>
    <cellStyle name="Followed Hyperlink" xfId="1205" builtinId="9" hidden="1"/>
    <cellStyle name="Followed Hyperlink" xfId="1292" builtinId="9" hidden="1"/>
    <cellStyle name="Followed Hyperlink" xfId="1023" builtinId="9" hidden="1"/>
    <cellStyle name="Followed Hyperlink" xfId="839" builtinId="9" hidden="1"/>
    <cellStyle name="Followed Hyperlink" xfId="941" builtinId="9" hidden="1"/>
    <cellStyle name="Followed Hyperlink" xfId="1066" builtinId="9" hidden="1"/>
    <cellStyle name="Followed Hyperlink" xfId="773" builtinId="9" hidden="1"/>
    <cellStyle name="Followed Hyperlink" xfId="743" builtinId="9" hidden="1"/>
    <cellStyle name="Followed Hyperlink" xfId="1324" builtinId="9" hidden="1"/>
    <cellStyle name="Followed Hyperlink" xfId="1333" builtinId="9" hidden="1"/>
    <cellStyle name="Followed Hyperlink" xfId="1054" builtinId="9" hidden="1"/>
    <cellStyle name="Followed Hyperlink" xfId="97" builtinId="9" hidden="1"/>
    <cellStyle name="Followed Hyperlink" xfId="305" builtinId="9" hidden="1"/>
    <cellStyle name="Followed Hyperlink" xfId="38" builtinId="9" hidden="1"/>
    <cellStyle name="Followed Hyperlink" xfId="967" builtinId="9" hidden="1"/>
    <cellStyle name="Followed Hyperlink" xfId="865" builtinId="9" hidden="1"/>
    <cellStyle name="Followed Hyperlink" xfId="1256" builtinId="9" hidden="1"/>
    <cellStyle name="Followed Hyperlink" xfId="1241" builtinId="9" hidden="1"/>
    <cellStyle name="Followed Hyperlink" xfId="971" builtinId="9" hidden="1"/>
    <cellStyle name="Followed Hyperlink" xfId="59" builtinId="9" hidden="1"/>
    <cellStyle name="Followed Hyperlink" xfId="46" builtinId="9" hidden="1"/>
    <cellStyle name="Followed Hyperlink" xfId="1096" builtinId="9" hidden="1"/>
    <cellStyle name="Followed Hyperlink" xfId="1149" builtinId="9" hidden="1"/>
    <cellStyle name="Followed Hyperlink" xfId="469" builtinId="9" hidden="1"/>
    <cellStyle name="Followed Hyperlink" xfId="577" builtinId="9" hidden="1"/>
    <cellStyle name="Followed Hyperlink" xfId="937" builtinId="9" hidden="1"/>
    <cellStyle name="Followed Hyperlink" xfId="595" builtinId="9" hidden="1"/>
    <cellStyle name="Followed Hyperlink" xfId="129" builtinId="9" hidden="1"/>
    <cellStyle name="Followed Hyperlink" xfId="939" builtinId="9" hidden="1"/>
    <cellStyle name="Followed Hyperlink" xfId="1053" builtinId="9" hidden="1"/>
    <cellStyle name="Followed Hyperlink" xfId="1307" builtinId="9" hidden="1"/>
    <cellStyle name="Followed Hyperlink" xfId="533" builtinId="9" hidden="1"/>
    <cellStyle name="Followed Hyperlink" xfId="905" builtinId="9" hidden="1"/>
    <cellStyle name="Followed Hyperlink" xfId="561" builtinId="9" hidden="1"/>
    <cellStyle name="Followed Hyperlink" xfId="1033" builtinId="9" hidden="1"/>
    <cellStyle name="Followed Hyperlink" xfId="1061" builtinId="9" hidden="1"/>
    <cellStyle name="Followed Hyperlink" xfId="1108" builtinId="9" hidden="1"/>
    <cellStyle name="Followed Hyperlink" xfId="1347" builtinId="9" hidden="1"/>
    <cellStyle name="Followed Hyperlink" xfId="1352" builtinId="9" hidden="1"/>
    <cellStyle name="Followed Hyperlink" xfId="917" builtinId="9" hidden="1"/>
    <cellStyle name="Followed Hyperlink" xfId="624" builtinId="9" hidden="1"/>
    <cellStyle name="Followed Hyperlink" xfId="881" builtinId="9" hidden="1"/>
    <cellStyle name="Followed Hyperlink" xfId="949" builtinId="9" hidden="1"/>
    <cellStyle name="Followed Hyperlink" xfId="1127" builtinId="9" hidden="1"/>
    <cellStyle name="Followed Hyperlink" xfId="30" builtinId="9" hidden="1"/>
    <cellStyle name="Followed Hyperlink" xfId="1278" builtinId="9" hidden="1"/>
    <cellStyle name="Followed Hyperlink" xfId="1219" builtinId="9" hidden="1"/>
    <cellStyle name="Followed Hyperlink" xfId="1095" builtinId="9" hidden="1"/>
    <cellStyle name="Followed Hyperlink" xfId="741" builtinId="9" hidden="1"/>
    <cellStyle name="Followed Hyperlink" xfId="307" builtinId="9" hidden="1"/>
    <cellStyle name="Followed Hyperlink" xfId="523" builtinId="9" hidden="1"/>
    <cellStyle name="Followed Hyperlink" xfId="487" builtinId="9" hidden="1"/>
    <cellStyle name="Followed Hyperlink" xfId="1047" builtinId="9" hidden="1"/>
    <cellStyle name="Followed Hyperlink" xfId="117" builtinId="9" hidden="1"/>
    <cellStyle name="Followed Hyperlink" xfId="955" builtinId="9" hidden="1"/>
    <cellStyle name="Followed Hyperlink" xfId="1079" builtinId="9" hidden="1"/>
    <cellStyle name="Followed Hyperlink" xfId="1192" builtinId="9" hidden="1"/>
    <cellStyle name="Followed Hyperlink" xfId="1148" builtinId="9" hidden="1"/>
    <cellStyle name="Followed Hyperlink" xfId="13" builtinId="9" hidden="1"/>
    <cellStyle name="Followed Hyperlink" xfId="1296" builtinId="9" hidden="1"/>
    <cellStyle name="Followed Hyperlink" xfId="429" builtinId="9" hidden="1"/>
    <cellStyle name="Followed Hyperlink" xfId="26" builtinId="9" hidden="1"/>
    <cellStyle name="Followed Hyperlink" xfId="653" builtinId="9" hidden="1"/>
    <cellStyle name="Followed Hyperlink" xfId="67" builtinId="9" hidden="1"/>
    <cellStyle name="Followed Hyperlink" xfId="727" builtinId="9" hidden="1"/>
    <cellStyle name="Followed Hyperlink" xfId="1043" builtinId="9" hidden="1"/>
    <cellStyle name="Followed Hyperlink" xfId="1323" builtinId="9" hidden="1"/>
    <cellStyle name="Followed Hyperlink" xfId="1334" builtinId="9" hidden="1"/>
    <cellStyle name="Followed Hyperlink" xfId="163" builtinId="9" hidden="1"/>
    <cellStyle name="Followed Hyperlink" xfId="203" builtinId="9" hidden="1"/>
    <cellStyle name="Followed Hyperlink" xfId="1087" builtinId="9" hidden="1"/>
    <cellStyle name="Followed Hyperlink" xfId="99" builtinId="9" hidden="1"/>
    <cellStyle name="Followed Hyperlink" xfId="499" builtinId="9" hidden="1"/>
    <cellStyle name="Followed Hyperlink" xfId="587" builtinId="9" hidden="1"/>
    <cellStyle name="Followed Hyperlink" xfId="1252" builtinId="9" hidden="1"/>
    <cellStyle name="Followed Hyperlink" xfId="1245" builtinId="9" hidden="1"/>
    <cellStyle name="Followed Hyperlink" xfId="1181" builtinId="9" hidden="1"/>
    <cellStyle name="Followed Hyperlink" xfId="797" builtinId="9" hidden="1"/>
    <cellStyle name="Followed Hyperlink" xfId="613" builtinId="9" hidden="1"/>
    <cellStyle name="Followed Hyperlink" xfId="14" builtinId="9" hidden="1"/>
    <cellStyle name="Followed Hyperlink" xfId="757" builtinId="9" hidden="1"/>
    <cellStyle name="Followed Hyperlink" xfId="529" builtinId="9" hidden="1"/>
    <cellStyle name="Followed Hyperlink" xfId="411" builtinId="9" hidden="1"/>
    <cellStyle name="Followed Hyperlink" xfId="155" builtinId="9" hidden="1"/>
    <cellStyle name="Followed Hyperlink" xfId="725" builtinId="9" hidden="1"/>
    <cellStyle name="Followed Hyperlink" xfId="588" builtinId="9" hidden="1"/>
    <cellStyle name="Followed Hyperlink" xfId="1187" builtinId="9" hidden="1"/>
    <cellStyle name="Followed Hyperlink" xfId="247" builtinId="9" hidden="1"/>
    <cellStyle name="Followed Hyperlink" xfId="1274" builtinId="9" hidden="1"/>
    <cellStyle name="Followed Hyperlink" xfId="1271" builtinId="9" hidden="1"/>
    <cellStyle name="Followed Hyperlink" xfId="765" builtinId="9" hidden="1"/>
    <cellStyle name="Followed Hyperlink" xfId="1034" builtinId="9" hidden="1"/>
    <cellStyle name="Followed Hyperlink" xfId="1169" builtinId="9" hidden="1"/>
    <cellStyle name="Followed Hyperlink" xfId="1137" builtinId="9" hidden="1"/>
    <cellStyle name="Followed Hyperlink" xfId="592" builtinId="9" hidden="1"/>
    <cellStyle name="Followed Hyperlink" xfId="1358" builtinId="9" hidden="1"/>
    <cellStyle name="Followed Hyperlink" xfId="1362" builtinId="9" hidden="1"/>
    <cellStyle name="Followed Hyperlink" xfId="1366" builtinId="9" hidden="1"/>
    <cellStyle name="Followed Hyperlink" xfId="1370" builtinId="9" hidden="1"/>
    <cellStyle name="Followed Hyperlink" xfId="1374" builtinId="9" hidden="1"/>
    <cellStyle name="Followed Hyperlink" xfId="1378" builtinId="9" hidden="1"/>
    <cellStyle name="Followed Hyperlink" xfId="1382" builtinId="9" hidden="1"/>
    <cellStyle name="Followed Hyperlink" xfId="1386" builtinId="9" hidden="1"/>
    <cellStyle name="Followed Hyperlink" xfId="1390" builtinId="9" hidden="1"/>
    <cellStyle name="Followed Hyperlink" xfId="1394" builtinId="9" hidden="1"/>
    <cellStyle name="Followed Hyperlink" xfId="1398" builtinId="9" hidden="1"/>
    <cellStyle name="Followed Hyperlink" xfId="1402" builtinId="9" hidden="1"/>
    <cellStyle name="Followed Hyperlink" xfId="1401" builtinId="9" hidden="1"/>
    <cellStyle name="Followed Hyperlink" xfId="1397" builtinId="9" hidden="1"/>
    <cellStyle name="Followed Hyperlink" xfId="1393" builtinId="9" hidden="1"/>
    <cellStyle name="Followed Hyperlink" xfId="1389" builtinId="9" hidden="1"/>
    <cellStyle name="Followed Hyperlink" xfId="1385" builtinId="9" hidden="1"/>
    <cellStyle name="Followed Hyperlink" xfId="1381" builtinId="9" hidden="1"/>
    <cellStyle name="Followed Hyperlink" xfId="1377" builtinId="9" hidden="1"/>
    <cellStyle name="Followed Hyperlink" xfId="1373" builtinId="9" hidden="1"/>
    <cellStyle name="Followed Hyperlink" xfId="1369" builtinId="9" hidden="1"/>
    <cellStyle name="Followed Hyperlink" xfId="1365" builtinId="9" hidden="1"/>
    <cellStyle name="Followed Hyperlink" xfId="1361" builtinId="9" hidden="1"/>
    <cellStyle name="Followed Hyperlink" xfId="1102" builtinId="9" hidden="1"/>
    <cellStyle name="Followed Hyperlink" xfId="515" builtinId="9" hidden="1"/>
    <cellStyle name="Followed Hyperlink" xfId="73" builtinId="9" hidden="1"/>
    <cellStyle name="Followed Hyperlink" xfId="1258" builtinId="9" hidden="1"/>
    <cellStyle name="Followed Hyperlink" xfId="993" builtinId="9" hidden="1"/>
    <cellStyle name="Followed Hyperlink" xfId="1207" builtinId="9" hidden="1"/>
    <cellStyle name="Followed Hyperlink" xfId="1287" builtinId="9" hidden="1"/>
    <cellStyle name="Followed Hyperlink" xfId="1242" builtinId="9" hidden="1"/>
    <cellStyle name="Followed Hyperlink" xfId="123" builtinId="9" hidden="1"/>
    <cellStyle name="Followed Hyperlink" xfId="1130" builtinId="9" hidden="1"/>
    <cellStyle name="Followed Hyperlink" xfId="903" builtinId="9" hidden="1"/>
    <cellStyle name="Followed Hyperlink" xfId="1056" builtinId="9" hidden="1"/>
    <cellStyle name="Followed Hyperlink" xfId="1005" builtinId="9" hidden="1"/>
    <cellStyle name="Followed Hyperlink" xfId="207" builtinId="9" hidden="1"/>
    <cellStyle name="Followed Hyperlink" xfId="141" builtinId="9" hidden="1"/>
    <cellStyle name="Followed Hyperlink" xfId="45" builtinId="9" hidden="1"/>
    <cellStyle name="Followed Hyperlink" xfId="413" builtinId="9" hidden="1"/>
    <cellStyle name="Followed Hyperlink" xfId="425" builtinId="9" hidden="1"/>
    <cellStyle name="Followed Hyperlink" xfId="596" builtinId="9" hidden="1"/>
    <cellStyle name="Followed Hyperlink" xfId="1150" builtinId="9" hidden="1"/>
    <cellStyle name="Followed Hyperlink" xfId="1277" builtinId="9" hidden="1"/>
    <cellStyle name="Followed Hyperlink" xfId="1220" builtinId="9" hidden="1"/>
    <cellStyle name="Followed Hyperlink" xfId="223" builtinId="9" hidden="1"/>
    <cellStyle name="Followed Hyperlink" xfId="229" builtinId="9" hidden="1"/>
    <cellStyle name="Followed Hyperlink" xfId="397" builtinId="9" hidden="1"/>
    <cellStyle name="Followed Hyperlink" xfId="477" builtinId="9" hidden="1"/>
    <cellStyle name="Followed Hyperlink" xfId="89" builtinId="9" hidden="1"/>
    <cellStyle name="Followed Hyperlink" xfId="1048" builtinId="9" hidden="1"/>
    <cellStyle name="Followed Hyperlink" xfId="1342" builtinId="9" hidden="1"/>
    <cellStyle name="Followed Hyperlink" xfId="1315" builtinId="9" hidden="1"/>
    <cellStyle name="Followed Hyperlink" xfId="935" builtinId="9" hidden="1"/>
    <cellStyle name="Followed Hyperlink" xfId="573" builtinId="9" hidden="1"/>
    <cellStyle name="Followed Hyperlink" xfId="333" builtinId="9" hidden="1"/>
    <cellStyle name="Followed Hyperlink" xfId="347" builtinId="9" hidden="1"/>
    <cellStyle name="Followed Hyperlink" xfId="361" builtinId="9" hidden="1"/>
    <cellStyle name="Followed Hyperlink" xfId="735" builtinId="9" hidden="1"/>
    <cellStyle name="Followed Hyperlink" xfId="1297" builtinId="9" hidden="1"/>
    <cellStyle name="Followed Hyperlink" xfId="590" builtinId="9" hidden="1"/>
    <cellStyle name="Followed Hyperlink" xfId="1099" builtinId="9" hidden="1"/>
    <cellStyle name="Followed Hyperlink" xfId="1140" builtinId="9" hidden="1"/>
    <cellStyle name="Followed Hyperlink" xfId="497" builtinId="9" hidden="1"/>
    <cellStyle name="Followed Hyperlink" xfId="623" builtinId="9" hidden="1"/>
    <cellStyle name="Followed Hyperlink" xfId="481" builtinId="9" hidden="1"/>
    <cellStyle name="Followed Hyperlink" xfId="455" builtinId="9" hidden="1"/>
    <cellStyle name="Followed Hyperlink" xfId="745" builtinId="9" hidden="1"/>
    <cellStyle name="Followed Hyperlink" xfId="501" builtinId="9" hidden="1"/>
    <cellStyle name="Followed Hyperlink" xfId="275" builtinId="9" hidden="1"/>
    <cellStyle name="Followed Hyperlink" xfId="51" builtinId="9" hidden="1"/>
    <cellStyle name="Followed Hyperlink" xfId="1126" builtinId="9" hidden="1"/>
    <cellStyle name="Followed Hyperlink" xfId="1251" builtinId="9" hidden="1"/>
    <cellStyle name="Followed Hyperlink" xfId="1246" builtinId="9" hidden="1"/>
    <cellStyle name="Followed Hyperlink" xfId="1070" builtinId="9" hidden="1"/>
    <cellStyle name="Followed Hyperlink" xfId="503" builtinId="9" hidden="1"/>
    <cellStyle name="Followed Hyperlink" xfId="835" builtinId="9" hidden="1"/>
    <cellStyle name="Followed Hyperlink" xfId="483" builtinId="9" hidden="1"/>
    <cellStyle name="Followed Hyperlink" xfId="373" builtinId="9" hidden="1"/>
    <cellStyle name="Followed Hyperlink" xfId="1193" builtinId="9" hidden="1"/>
    <cellStyle name="Followed Hyperlink" xfId="1356" builtinId="9" hidden="1"/>
    <cellStyle name="Followed Hyperlink" xfId="357" builtinId="9" hidden="1"/>
    <cellStyle name="Followed Hyperlink" xfId="103" builtinId="9" hidden="1"/>
    <cellStyle name="Followed Hyperlink" xfId="369" builtinId="9" hidden="1"/>
    <cellStyle name="Followed Hyperlink" xfId="19" builtinId="9" hidden="1"/>
    <cellStyle name="Followed Hyperlink" xfId="1177" builtinId="9" hidden="1"/>
    <cellStyle name="Followed Hyperlink" xfId="317" builtinId="9" hidden="1"/>
    <cellStyle name="Followed Hyperlink" xfId="1222" builtinId="9" hidden="1"/>
    <cellStyle name="Followed Hyperlink" xfId="1275" builtinId="9" hidden="1"/>
    <cellStyle name="Followed Hyperlink" xfId="265" builtinId="9" hidden="1"/>
    <cellStyle name="Followed Hyperlink" xfId="447" builtinId="9" hidden="1"/>
    <cellStyle name="Followed Hyperlink" xfId="769" builtinId="9" hidden="1"/>
    <cellStyle name="Followed Hyperlink" xfId="973" builtinId="9" hidden="1"/>
    <cellStyle name="Followed Hyperlink" xfId="589" builtinId="9" hidden="1"/>
    <cellStyle name="Followed Hyperlink" xfId="1107" builtinId="9" hidden="1"/>
    <cellStyle name="Followed Hyperlink" xfId="643" builtinId="9" hidden="1"/>
    <cellStyle name="Followed Hyperlink" xfId="1057" builtinId="9" hidden="1"/>
    <cellStyle name="Followed Hyperlink" xfId="215" builtinId="9" hidden="1"/>
    <cellStyle name="Followed Hyperlink" xfId="419" builtinId="9" hidden="1"/>
    <cellStyle name="Followed Hyperlink" xfId="1092" builtinId="9" hidden="1"/>
    <cellStyle name="Followed Hyperlink" xfId="241" builtinId="9" hidden="1"/>
    <cellStyle name="Followed Hyperlink" xfId="1273" builtinId="9" hidden="1"/>
    <cellStyle name="Followed Hyperlink" xfId="1224" builtinId="9" hidden="1"/>
    <cellStyle name="Followed Hyperlink" xfId="591" builtinId="9" hidden="1"/>
    <cellStyle name="Followed Hyperlink" xfId="109" builtinId="9" hidden="1"/>
    <cellStyle name="Followed Hyperlink" xfId="1185" builtinId="9" hidden="1"/>
    <cellStyle name="Followed Hyperlink" xfId="75" builtinId="9" hidden="1"/>
    <cellStyle name="Followed Hyperlink" xfId="441" builtinId="9" hidden="1"/>
    <cellStyle name="Followed Hyperlink" xfId="621" builtinId="9" hidden="1"/>
    <cellStyle name="Followed Hyperlink" xfId="1341" builtinId="9" hidden="1"/>
    <cellStyle name="Followed Hyperlink" xfId="1316" builtinId="9" hidden="1"/>
    <cellStyle name="Followed Hyperlink" xfId="101" builtinId="9" hidden="1"/>
    <cellStyle name="Followed Hyperlink" xfId="1059" builtinId="9" hidden="1"/>
    <cellStyle name="Followed Hyperlink" xfId="1144" builtinId="9" hidden="1"/>
    <cellStyle name="Followed Hyperlink" xfId="633" builtinId="9" hidden="1"/>
    <cellStyle name="Followed Hyperlink" xfId="583" builtinId="9" hidden="1"/>
    <cellStyle name="Followed Hyperlink" xfId="1163" builtinId="9" hidden="1"/>
    <cellStyle name="Followed Hyperlink" xfId="1301" builtinId="9" hidden="1"/>
    <cellStyle name="Followed Hyperlink" xfId="79" builtinId="9" hidden="1"/>
    <cellStyle name="Followed Hyperlink" xfId="18" builtinId="9" hidden="1"/>
    <cellStyle name="Followed Hyperlink" xfId="601" builtinId="9" hidden="1"/>
    <cellStyle name="Followed Hyperlink" xfId="315" builtinId="9" hidden="1"/>
    <cellStyle name="Followed Hyperlink" xfId="491" builtinId="9" hidden="1"/>
    <cellStyle name="Followed Hyperlink" xfId="251" builtinId="9" hidden="1"/>
    <cellStyle name="Followed Hyperlink" xfId="883" builtinId="9" hidden="1"/>
    <cellStyle name="Followed Hyperlink" xfId="24" builtinId="9" hidden="1"/>
    <cellStyle name="Followed Hyperlink" xfId="1178" builtinId="9" hidden="1"/>
    <cellStyle name="Followed Hyperlink" xfId="815" builtinId="9" hidden="1"/>
    <cellStyle name="Followed Hyperlink" xfId="42" builtinId="9" hidden="1"/>
    <cellStyle name="Followed Hyperlink" xfId="709" builtinId="9" hidden="1"/>
    <cellStyle name="Followed Hyperlink" xfId="1247" builtinId="9" hidden="1"/>
    <cellStyle name="Followed Hyperlink" xfId="1250" builtinId="9" hidden="1"/>
    <cellStyle name="Followed Hyperlink" xfId="1055" builtinId="9" hidden="1"/>
    <cellStyle name="Followed Hyperlink" xfId="1041" builtinId="9" hidden="1"/>
    <cellStyle name="Followed Hyperlink" xfId="837" builtinId="9" hidden="1"/>
    <cellStyle name="Followed Hyperlink" xfId="673" builtinId="9" hidden="1"/>
    <cellStyle name="Followed Hyperlink" xfId="629" builtinId="9" hidden="1"/>
    <cellStyle name="Followed Hyperlink" xfId="1173" builtinId="9" hidden="1"/>
    <cellStyle name="Followed Hyperlink" xfId="604" builtinId="9" hidden="1"/>
    <cellStyle name="Followed Hyperlink" xfId="58" builtinId="9" hidden="1"/>
    <cellStyle name="Followed Hyperlink" xfId="107" builtinId="9" hidden="1"/>
    <cellStyle name="Followed Hyperlink" xfId="597" builtinId="9" hidden="1"/>
    <cellStyle name="Followed Hyperlink" xfId="297" builtinId="9" hidden="1"/>
    <cellStyle name="Followed Hyperlink" xfId="33" builtinId="9" hidden="1"/>
    <cellStyle name="Followed Hyperlink" xfId="1298" builtinId="9" hidden="1"/>
    <cellStyle name="Followed Hyperlink" xfId="1125" builtinId="9" hidden="1"/>
    <cellStyle name="Followed Hyperlink" xfId="217" builtinId="9" hidden="1"/>
    <cellStyle name="Followed Hyperlink" xfId="927" builtinId="9" hidden="1"/>
    <cellStyle name="Followed Hyperlink" xfId="759" builtinId="9" hidden="1"/>
    <cellStyle name="Followed Hyperlink" xfId="584" builtinId="9" hidden="1"/>
    <cellStyle name="Followed Hyperlink" xfId="257" builtinId="9" hidden="1"/>
    <cellStyle name="Followed Hyperlink" xfId="1052" builtinId="9" hidden="1"/>
    <cellStyle name="Followed Hyperlink" xfId="867" builtinId="9" hidden="1"/>
    <cellStyle name="Followed Hyperlink" xfId="1098" builtinId="9" hidden="1"/>
    <cellStyle name="Followed Hyperlink" xfId="1138" builtinId="9" hidden="1"/>
    <cellStyle name="Followed Hyperlink" xfId="821" builtinId="9" hidden="1"/>
    <cellStyle name="Followed Hyperlink" xfId="169" builtinId="9" hidden="1"/>
    <cellStyle name="Followed Hyperlink" xfId="1221" builtinId="9" hidden="1"/>
    <cellStyle name="Followed Hyperlink" xfId="1276" builtinId="9" hidden="1"/>
    <cellStyle name="Followed Hyperlink" xfId="52" builtinId="9" hidden="1"/>
    <cellStyle name="Followed Hyperlink" xfId="895" builtinId="9" hidden="1"/>
    <cellStyle name="Followed Hyperlink" xfId="603" builtinId="9" hidden="1"/>
    <cellStyle name="Followed Hyperlink" xfId="17" builtinId="9" hidden="1"/>
    <cellStyle name="Followed Hyperlink" xfId="719" builtinId="9" hidden="1"/>
    <cellStyle name="Followed Hyperlink" xfId="1062" builtinId="9" hidden="1"/>
    <cellStyle name="Followed Hyperlink" xfId="1328" builtinId="9" hidden="1"/>
    <cellStyle name="Followed Hyperlink" xfId="1329" builtinId="9" hidden="1"/>
    <cellStyle name="Followed Hyperlink" xfId="931" builtinId="9" hidden="1"/>
    <cellStyle name="Followed Hyperlink" xfId="933" builtinId="9" hidden="1"/>
    <cellStyle name="Followed Hyperlink" xfId="1084" builtinId="9" hidden="1"/>
    <cellStyle name="Followed Hyperlink" xfId="341" builtinId="9" hidden="1"/>
    <cellStyle name="Followed Hyperlink" xfId="829" builtinId="9" hidden="1"/>
    <cellStyle name="Followed Hyperlink" xfId="391" builtinId="9" hidden="1"/>
    <cellStyle name="Followed Hyperlink" xfId="1272" builtinId="9" hidden="1"/>
    <cellStyle name="Followed Hyperlink" xfId="1225" builtinId="9" hidden="1"/>
    <cellStyle name="Followed Hyperlink" xfId="259" builtinId="9" hidden="1"/>
    <cellStyle name="Followed Hyperlink" xfId="65" builtinId="9" hidden="1"/>
    <cellStyle name="Followed Hyperlink" xfId="961" builtinId="9" hidden="1"/>
    <cellStyle name="Followed Hyperlink" xfId="681" builtinId="9" hidden="1"/>
    <cellStyle name="Followed Hyperlink" xfId="1090" builtinId="9" hidden="1"/>
    <cellStyle name="Followed Hyperlink" xfId="91" builtinId="9" hidden="1"/>
    <cellStyle name="Followed Hyperlink" xfId="12" builtinId="9" hidden="1"/>
    <cellStyle name="Followed Hyperlink" xfId="945" builtinId="9" hidden="1"/>
    <cellStyle name="Followed Hyperlink" xfId="693" builtinId="9" hidden="1"/>
    <cellStyle name="Followed Hyperlink" xfId="1104" builtinId="9" hidden="1"/>
    <cellStyle name="Followed Hyperlink" xfId="505" builtinId="9" hidden="1"/>
    <cellStyle name="Followed Hyperlink" xfId="193" builtinId="9" hidden="1"/>
    <cellStyle name="Followed Hyperlink" xfId="1302" builtinId="9" hidden="1"/>
    <cellStyle name="Followed Hyperlink" xfId="571" builtinId="9" hidden="1"/>
    <cellStyle name="Followed Hyperlink" xfId="1025" builtinId="9" hidden="1"/>
    <cellStyle name="Followed Hyperlink" xfId="127" builtinId="9" hidden="1"/>
    <cellStyle name="Followed Hyperlink" xfId="1009" builtinId="9" hidden="1"/>
    <cellStyle name="Followed Hyperlink" xfId="3" builtinId="9" hidden="1"/>
    <cellStyle name="Followed Hyperlink" xfId="607" builtinId="9" hidden="1"/>
    <cellStyle name="Followed Hyperlink" xfId="1349" builtinId="9" hidden="1"/>
    <cellStyle name="Followed Hyperlink" xfId="1350" builtinId="9" hidden="1"/>
    <cellStyle name="Followed Hyperlink" xfId="699" builtinId="9" hidden="1"/>
    <cellStyle name="Followed Hyperlink" xfId="443" builtinId="9" hidden="1"/>
    <cellStyle name="Followed Hyperlink" xfId="389" builtinId="9" hidden="1"/>
    <cellStyle name="Followed Hyperlink" xfId="1184" builtinId="9" hidden="1"/>
    <cellStyle name="Followed Hyperlink" xfId="921" builtinId="9" hidden="1"/>
    <cellStyle name="Followed Hyperlink" xfId="10" builtinId="9" hidden="1"/>
    <cellStyle name="Followed Hyperlink" xfId="1294" builtinId="9" hidden="1"/>
    <cellStyle name="Followed Hyperlink" xfId="1188" builtinId="9" hidden="1"/>
    <cellStyle name="Followed Hyperlink" xfId="619" builtinId="9" hidden="1"/>
    <cellStyle name="Followed Hyperlink" xfId="1042" builtinId="9" hidden="1"/>
    <cellStyle name="Followed Hyperlink" xfId="393" builtinId="9" hidden="1"/>
    <cellStyle name="Followed Hyperlink" xfId="1003" builtinId="9" hidden="1"/>
    <cellStyle name="Followed Hyperlink" xfId="1189" builtinId="9" hidden="1"/>
    <cellStyle name="Followed Hyperlink" xfId="54" builtinId="9" hidden="1"/>
    <cellStyle name="Followed Hyperlink" xfId="665" builtinId="9" hidden="1"/>
    <cellStyle name="Followed Hyperlink" xfId="467" builtinId="9" hidden="1"/>
    <cellStyle name="Followed Hyperlink" xfId="32" builtinId="9" hidden="1"/>
    <cellStyle name="Followed Hyperlink" xfId="445" builtinId="9" hidden="1"/>
    <cellStyle name="Followed Hyperlink" xfId="291" builtinId="9" hidden="1"/>
    <cellStyle name="Followed Hyperlink" xfId="1217" builtinId="9" hidden="1"/>
    <cellStyle name="Followed Hyperlink" xfId="1280" builtinId="9" hidden="1"/>
    <cellStyle name="Followed Hyperlink" xfId="1194" builtinId="9" hidden="1"/>
    <cellStyle name="Followed Hyperlink" xfId="729" builtinId="9" hidden="1"/>
    <cellStyle name="Followed Hyperlink" xfId="953" builtinId="9" hidden="1"/>
    <cellStyle name="Followed Hyperlink" xfId="457" builtinId="9" hidden="1"/>
    <cellStyle name="Followed Hyperlink" xfId="879" builtinId="9" hidden="1"/>
    <cellStyle name="Followed Hyperlink" xfId="1049" builtinId="9" hidden="1"/>
    <cellStyle name="Followed Hyperlink" xfId="1327" builtinId="9" hidden="1"/>
    <cellStyle name="Followed Hyperlink" xfId="1330" builtinId="9" hidden="1"/>
    <cellStyle name="Followed Hyperlink" xfId="1145" builtinId="9" hidden="1"/>
    <cellStyle name="Followed Hyperlink" xfId="267" builtinId="9" hidden="1"/>
    <cellStyle name="Followed Hyperlink" xfId="861" builtinId="9" hidden="1"/>
    <cellStyle name="Followed Hyperlink" xfId="565" builtinId="9" hidden="1"/>
    <cellStyle name="Followed Hyperlink" xfId="77" builtinId="9" hidden="1"/>
    <cellStyle name="Followed Hyperlink" xfId="813" builtinId="9" hidden="1"/>
    <cellStyle name="Followed Hyperlink" xfId="1268" builtinId="9" hidden="1"/>
    <cellStyle name="Followed Hyperlink" xfId="1229" builtinId="9" hidden="1"/>
    <cellStyle name="Followed Hyperlink" xfId="1068" builtinId="9" hidden="1"/>
    <cellStyle name="Followed Hyperlink" xfId="929" builtinId="9" hidden="1"/>
    <cellStyle name="Followed Hyperlink" xfId="901" builtinId="9" hidden="1"/>
    <cellStyle name="Followed Hyperlink" xfId="823" builtinId="9" hidden="1"/>
    <cellStyle name="Followed Hyperlink" xfId="731" builtinId="9" hidden="1"/>
    <cellStyle name="Followed Hyperlink" xfId="891" builtinId="9" hidden="1"/>
    <cellStyle name="Followed Hyperlink" xfId="1082" builtinId="9" hidden="1"/>
    <cellStyle name="Followed Hyperlink" xfId="1001" builtinId="9" hidden="1"/>
    <cellStyle name="Followed Hyperlink" xfId="167" builtinId="9" hidden="1"/>
    <cellStyle name="Followed Hyperlink" xfId="841" builtinId="9" hidden="1"/>
    <cellStyle name="Followed Hyperlink" xfId="197" builtinId="9" hidden="1"/>
    <cellStyle name="Followed Hyperlink" xfId="819" builtinId="9" hidden="1"/>
    <cellStyle name="Followed Hyperlink" xfId="608" builtinId="9" hidden="1"/>
    <cellStyle name="Followed Hyperlink" xfId="1110" builtinId="9" hidden="1"/>
    <cellStyle name="Followed Hyperlink" xfId="345" builtinId="9" hidden="1"/>
    <cellStyle name="Followed Hyperlink" xfId="1100" builtinId="9" hidden="1"/>
    <cellStyle name="Followed Hyperlink" xfId="869" builtinId="9" hidden="1"/>
    <cellStyle name="Followed Hyperlink" xfId="63" builtinId="9" hidden="1"/>
    <cellStyle name="Followed Hyperlink" xfId="659" builtinId="9" hidden="1"/>
    <cellStyle name="Followed Hyperlink" xfId="999" builtinId="9" hidden="1"/>
    <cellStyle name="Followed Hyperlink" xfId="87" builtinId="9" hidden="1"/>
    <cellStyle name="Followed Hyperlink" xfId="843" builtinId="9" hidden="1"/>
    <cellStyle name="Followed Hyperlink" xfId="435" builtinId="9" hidden="1"/>
    <cellStyle name="Followed Hyperlink" xfId="1154" builtinId="9" hidden="1"/>
    <cellStyle name="Followed Hyperlink" xfId="239" builtinId="9" hidden="1"/>
    <cellStyle name="Followed Hyperlink" xfId="569" builtinId="9" hidden="1"/>
    <cellStyle name="Followed Hyperlink" xfId="663" builtinId="9" hidden="1"/>
    <cellStyle name="Followed Hyperlink" xfId="1179" builtinId="9" hidden="1"/>
    <cellStyle name="Followed Hyperlink" xfId="279" builtinId="9" hidden="1"/>
    <cellStyle name="Followed Hyperlink" xfId="827" builtinId="9" hidden="1"/>
    <cellStyle name="Followed Hyperlink" xfId="1101" builtinId="9" hidden="1"/>
    <cellStyle name="Followed Hyperlink" xfId="1156" builtinId="9" hidden="1"/>
    <cellStyle name="Followed Hyperlink" xfId="35" builtinId="9" hidden="1"/>
    <cellStyle name="Followed Hyperlink" xfId="263" builtinId="9" hidden="1"/>
    <cellStyle name="Followed Hyperlink" xfId="849" builtinId="9" hidden="1"/>
    <cellStyle name="Followed Hyperlink" xfId="559" builtinId="9" hidden="1"/>
    <cellStyle name="Followed Hyperlink" xfId="1083" builtinId="9" hidden="1"/>
    <cellStyle name="Followed Hyperlink" xfId="527" builtinId="9" hidden="1"/>
    <cellStyle name="Followed Hyperlink" xfId="859" builtinId="9" hidden="1"/>
    <cellStyle name="Followed Hyperlink" xfId="1293" builtinId="9" hidden="1"/>
    <cellStyle name="Followed Hyperlink" xfId="303" builtinId="9" hidden="1"/>
    <cellStyle name="Followed Hyperlink" xfId="495" builtinId="9" hidden="1"/>
    <cellStyle name="Followed Hyperlink" xfId="1159" builtinId="9" hidden="1"/>
    <cellStyle name="Followed Hyperlink" xfId="1097" builtinId="9" hidden="1"/>
    <cellStyle name="Followed Hyperlink" xfId="1132" builtinId="9" hidden="1"/>
    <cellStyle name="Followed Hyperlink" xfId="95" builtinId="9" hidden="1"/>
    <cellStyle name="Followed Hyperlink" xfId="1314" builtinId="9" hidden="1"/>
    <cellStyle name="Followed Hyperlink" xfId="1343" builtinId="9" hidden="1"/>
    <cellStyle name="Followed Hyperlink" xfId="761" builtinId="9" hidden="1"/>
    <cellStyle name="Followed Hyperlink" xfId="617" builtinId="9" hidden="1"/>
    <cellStyle name="Followed Hyperlink" xfId="16" builtinId="9" hidden="1"/>
    <cellStyle name="Followed Hyperlink" xfId="121" builtinId="9" hidden="1"/>
    <cellStyle name="Followed Hyperlink" xfId="321" builtinId="9" hidden="1"/>
    <cellStyle name="Followed Hyperlink" xfId="1139" builtinId="9" hidden="1"/>
    <cellStyle name="Followed Hyperlink" xfId="1216" builtinId="9" hidden="1"/>
    <cellStyle name="Followed Hyperlink" xfId="1281" builtinId="9" hidden="1"/>
    <cellStyle name="Followed Hyperlink" xfId="105" builtinId="9" hidden="1"/>
    <cellStyle name="Followed Hyperlink" xfId="705" builtinId="9" hidden="1"/>
    <cellStyle name="Followed Hyperlink" xfId="689" builtinId="9" hidden="1"/>
    <cellStyle name="Followed Hyperlink" xfId="721" builtinId="9" hidden="1"/>
    <cellStyle name="Followed Hyperlink" xfId="48" builtinId="9" hidden="1"/>
    <cellStyle name="Followed Hyperlink" xfId="7" builtinId="9" hidden="1"/>
    <cellStyle name="Followed Hyperlink" xfId="893" builtinId="9" hidden="1"/>
    <cellStyle name="Followed Hyperlink" xfId="637" builtinId="9" hidden="1"/>
    <cellStyle name="Followed Hyperlink" xfId="853" builtinId="9" hidden="1"/>
    <cellStyle name="Followed Hyperlink" xfId="1198" builtinId="9" hidden="1"/>
    <cellStyle name="Followed Hyperlink" xfId="977" builtinId="9" hidden="1"/>
    <cellStyle name="Followed Hyperlink" xfId="817" builtinId="9" hidden="1"/>
    <cellStyle name="Followed Hyperlink" xfId="1267" builtinId="9" hidden="1"/>
    <cellStyle name="Followed Hyperlink" xfId="1230" builtinId="9" hidden="1"/>
    <cellStyle name="Followed Hyperlink" xfId="401" builtinId="9" hidden="1"/>
    <cellStyle name="Followed Hyperlink" xfId="1117" builtinId="9" hidden="1"/>
    <cellStyle name="Followed Hyperlink" xfId="1122" builtinId="9" hidden="1"/>
    <cellStyle name="Followed Hyperlink" xfId="295" builtinId="9" hidden="1"/>
    <cellStyle name="Followed Hyperlink" xfId="395" builtinId="9" hidden="1"/>
    <cellStyle name="Followed Hyperlink" xfId="8" builtinId="9" hidden="1"/>
    <cellStyle name="Followed Hyperlink" xfId="1357" builtinId="9" hidden="1"/>
    <cellStyle name="Followed Hyperlink" xfId="803" builtinId="9" hidden="1"/>
    <cellStyle name="Followed Hyperlink" xfId="1076" builtinId="9" hidden="1"/>
    <cellStyle name="Followed Hyperlink" xfId="301" builtinId="9" hidden="1"/>
    <cellStyle name="Followed Hyperlink" xfId="551" builtinId="9" hidden="1"/>
    <cellStyle name="Followed Hyperlink" xfId="113" builtinId="9" hidden="1"/>
    <cellStyle name="Followed Hyperlink" xfId="713" builtinId="9" hidden="1"/>
    <cellStyle name="Followed Hyperlink" xfId="1238" builtinId="9" hidden="1"/>
    <cellStyle name="Followed Hyperlink" xfId="1259" builtinId="9" hidden="1"/>
    <cellStyle name="Followed Hyperlink" xfId="371" builtinId="9" hidden="1"/>
    <cellStyle name="Followed Hyperlink" xfId="183" builtinId="9" hidden="1"/>
    <cellStyle name="Followed Hyperlink" xfId="1200" builtinId="9" hidden="1"/>
    <cellStyle name="Followed Hyperlink" xfId="951" builtinId="9" hidden="1"/>
    <cellStyle name="Followed Hyperlink" xfId="57" builtinId="9" hidden="1"/>
    <cellStyle name="Followed Hyperlink" xfId="889" builtinId="9" hidden="1"/>
    <cellStyle name="Followed Hyperlink" xfId="799" builtinId="9" hidden="1"/>
    <cellStyle name="Followed Hyperlink" xfId="115" builtinId="9" hidden="1"/>
    <cellStyle name="Followed Hyperlink" xfId="1093" builtinId="9" hidden="1"/>
    <cellStyle name="Followed Hyperlink" xfId="205" builtinId="9" hidden="1"/>
    <cellStyle name="Followed Hyperlink" xfId="271" builtinId="9" hidden="1"/>
    <cellStyle name="Followed Hyperlink" xfId="781" builtinId="9" hidden="1"/>
    <cellStyle name="Followed Hyperlink" xfId="1289" builtinId="9" hidden="1"/>
    <cellStyle name="Followed Hyperlink" xfId="1208" builtinId="9" hidden="1"/>
    <cellStyle name="Followed Hyperlink" xfId="787" builtinId="9" hidden="1"/>
    <cellStyle name="Followed Hyperlink" xfId="36" builtinId="9" hidden="1"/>
    <cellStyle name="Followed Hyperlink" xfId="753" builtinId="9" hidden="1"/>
    <cellStyle name="Followed Hyperlink" xfId="805" builtinId="9" hidden="1"/>
    <cellStyle name="Followed Hyperlink" xfId="1131" builtinId="9" hidden="1"/>
    <cellStyle name="Followed Hyperlink" xfId="1313" builtinId="9" hidden="1"/>
    <cellStyle name="Followed Hyperlink" xfId="1344" builtinId="9" hidden="1"/>
    <cellStyle name="Followed Hyperlink" xfId="363" builtinId="9" hidden="1"/>
    <cellStyle name="Followed Hyperlink" xfId="543" builtinId="9" hidden="1"/>
    <cellStyle name="Followed Hyperlink" xfId="1165" builtinId="9" hidden="1"/>
    <cellStyle name="Followed Hyperlink" xfId="1094" builtinId="9" hidden="1"/>
    <cellStyle name="Followed Hyperlink" xfId="403" builtinId="9" hidden="1"/>
    <cellStyle name="Followed Hyperlink" xfId="1064" builtinId="9" hidden="1"/>
    <cellStyle name="Followed Hyperlink" xfId="1212" builtinId="9" hidden="1"/>
    <cellStyle name="Followed Hyperlink" xfId="1285" builtinId="9" hidden="1"/>
    <cellStyle name="Followed Hyperlink" xfId="1113" builtinId="9" hidden="1"/>
    <cellStyle name="Followed Hyperlink" xfId="925" builtinId="9" hidden="1"/>
    <cellStyle name="Followed Hyperlink" xfId="1021" builtinId="9" hidden="1"/>
    <cellStyle name="Followed Hyperlink" xfId="1160" builtinId="9" hidden="1"/>
    <cellStyle name="Followed Hyperlink" xfId="1164" builtinId="9" hidden="1"/>
    <cellStyle name="Followed Hyperlink" xfId="1040" builtinId="9" hidden="1"/>
    <cellStyle name="Followed Hyperlink" xfId="655" builtinId="9" hidden="1"/>
    <cellStyle name="Followed Hyperlink" xfId="871" builtinId="9" hidden="1"/>
    <cellStyle name="Followed Hyperlink" xfId="449" builtinId="9" hidden="1"/>
    <cellStyle name="Followed Hyperlink" xfId="969" builtinId="9" hidden="1"/>
    <cellStyle name="Followed Hyperlink" xfId="81" builtinId="9" hidden="1"/>
    <cellStyle name="Followed Hyperlink" xfId="6" builtinId="9" hidden="1"/>
    <cellStyle name="Followed Hyperlink" xfId="1263" builtinId="9" hidden="1"/>
    <cellStyle name="Followed Hyperlink" xfId="1234" builtinId="9" hidden="1"/>
    <cellStyle name="Followed Hyperlink" xfId="1136" builtinId="9" hidden="1"/>
    <cellStyle name="Followed Hyperlink" xfId="1103" builtinId="9" hidden="1"/>
    <cellStyle name="Followed Hyperlink" xfId="433" builtinId="9" hidden="1"/>
    <cellStyle name="Followed Hyperlink" xfId="227" builtinId="9" hidden="1"/>
    <cellStyle name="Followed Hyperlink" xfId="857" builtinId="9" hidden="1"/>
    <cellStyle name="Followed Hyperlink" xfId="661" builtinId="9" hidden="1"/>
    <cellStyle name="Followed Hyperlink" xfId="593" builtinId="9" hidden="1"/>
    <cellStyle name="Followed Hyperlink" xfId="85" builtinId="9" hidden="1"/>
    <cellStyle name="Followed Hyperlink" xfId="845" builtinId="9" hidden="1"/>
    <cellStyle name="Followed Hyperlink" xfId="191" builtinId="9" hidden="1"/>
    <cellStyle name="Followed Hyperlink" xfId="273" builtinId="9" hidden="1"/>
    <cellStyle name="Followed Hyperlink" xfId="201" builtinId="9" hidden="1"/>
    <cellStyle name="Followed Hyperlink" xfId="1311" builtinId="9" hidden="1"/>
    <cellStyle name="Followed Hyperlink" xfId="465" builtinId="9" hidden="1"/>
    <cellStyle name="Followed Hyperlink" xfId="985" builtinId="9" hidden="1"/>
    <cellStyle name="Followed Hyperlink" xfId="1078" builtinId="9" hidden="1"/>
    <cellStyle name="Followed Hyperlink" xfId="626" builtinId="9" hidden="1"/>
    <cellStyle name="Followed Hyperlink" xfId="1155" builtinId="9" hidden="1"/>
    <cellStyle name="Followed Hyperlink" xfId="213" builtinId="9" hidden="1"/>
    <cellStyle name="Followed Hyperlink" xfId="847" builtinId="9" hidden="1"/>
    <cellStyle name="Followed Hyperlink" xfId="1119" builtinId="9" hidden="1"/>
    <cellStyle name="Followed Hyperlink" xfId="915" builtinId="9" hidden="1"/>
    <cellStyle name="Followed Hyperlink" xfId="209" builtinId="9" hidden="1"/>
    <cellStyle name="Followed Hyperlink" xfId="1037" builtinId="9" hidden="1"/>
    <cellStyle name="Followed Hyperlink" xfId="537" builtinId="9" hidden="1"/>
    <cellStyle name="Followed Hyperlink" xfId="1237" builtinId="9" hidden="1"/>
    <cellStyle name="Followed Hyperlink" xfId="1260" builtinId="9" hidden="1"/>
    <cellStyle name="Followed Hyperlink" xfId="919" builtinId="9" hidden="1"/>
    <cellStyle name="Followed Hyperlink" xfId="575" builtinId="9" hidden="1"/>
    <cellStyle name="Followed Hyperlink" xfId="21" builtinId="9" hidden="1"/>
    <cellStyle name="Followed Hyperlink" xfId="511" builtinId="9" hidden="1"/>
    <cellStyle name="Followed Hyperlink" xfId="831" builtinId="9" hidden="1"/>
    <cellStyle name="Followed Hyperlink" xfId="739" builtinId="9" hidden="1"/>
    <cellStyle name="Followed Hyperlink" xfId="1332" builtinId="9" hidden="1"/>
    <cellStyle name="Followed Hyperlink" xfId="1325" builtinId="9" hidden="1"/>
    <cellStyle name="Followed Hyperlink" xfId="1162" builtinId="9" hidden="1"/>
    <cellStyle name="Followed Hyperlink" xfId="367" builtinId="9" hidden="1"/>
    <cellStyle name="Followed Hyperlink" xfId="375" builtinId="9" hidden="1"/>
    <cellStyle name="Followed Hyperlink" xfId="1123" builtinId="9" hidden="1"/>
    <cellStyle name="Followed Hyperlink" xfId="461" builtinId="9" hidden="1"/>
    <cellStyle name="Followed Hyperlink" xfId="4" builtinId="9" hidden="1"/>
    <cellStyle name="Followed Hyperlink" xfId="1288" builtinId="9" hidden="1"/>
    <cellStyle name="Followed Hyperlink" xfId="1209" builtinId="9" hidden="1"/>
    <cellStyle name="Followed Hyperlink" xfId="616" builtinId="9" hidden="1"/>
    <cellStyle name="Followed Hyperlink" xfId="989" builtinId="9" hidden="1"/>
    <cellStyle name="Followed Hyperlink" xfId="61" builtinId="9" hidden="1"/>
    <cellStyle name="Followed Hyperlink" xfId="1121" builtinId="9" hidden="1"/>
    <cellStyle name="Followed Hyperlink" xfId="1118" builtinId="9" hidden="1"/>
    <cellStyle name="Followed Hyperlink" xfId="219" builtinId="9" hidden="1"/>
    <cellStyle name="Followed Hyperlink" xfId="669" builtinId="9" hidden="1"/>
    <cellStyle name="Followed Hyperlink" xfId="453" builtinId="9" hidden="1"/>
    <cellStyle name="Followed Hyperlink" xfId="281" builtinId="9" hidden="1"/>
    <cellStyle name="Followed Hyperlink" xfId="995" builtinId="9" hidden="1"/>
    <cellStyle name="Followed Hyperlink" xfId="1069" builtinId="9" hidden="1"/>
    <cellStyle name="Followed Hyperlink" xfId="1211" builtinId="9" hidden="1"/>
    <cellStyle name="Followed Hyperlink" xfId="1286" builtinId="9" hidden="1"/>
    <cellStyle name="Followed Hyperlink" xfId="612" builtinId="9" hidden="1"/>
    <cellStyle name="Followed Hyperlink" xfId="1046" builtinId="9" hidden="1"/>
    <cellStyle name="Followed Hyperlink" xfId="717" builtinId="9" hidden="1"/>
    <cellStyle name="Followed Hyperlink" xfId="594" builtinId="9" hidden="1"/>
    <cellStyle name="Followed Hyperlink" xfId="387" builtinId="9" hidden="1"/>
    <cellStyle name="Followed Hyperlink" xfId="620" builtinId="9" hidden="1"/>
    <cellStyle name="Followed Hyperlink" xfId="1351" builtinId="9" hidden="1"/>
    <cellStyle name="Followed Hyperlink" xfId="1348" builtinId="9" hidden="1"/>
    <cellStyle name="Followed Hyperlink" xfId="539" builtinId="9" hidden="1"/>
    <cellStyle name="Followed Hyperlink" xfId="789" builtinId="9" hidden="1"/>
    <cellStyle name="Followed Hyperlink" xfId="225" builtinId="9" hidden="1"/>
    <cellStyle name="Followed Hyperlink" xfId="221" builtinId="9" hidden="1"/>
    <cellStyle name="Followed Hyperlink" xfId="697" builtinId="9" hidden="1"/>
    <cellStyle name="Followed Hyperlink" xfId="513" builtinId="9" hidden="1"/>
    <cellStyle name="Followed Hyperlink" xfId="1310" builtinId="9" hidden="1"/>
    <cellStyle name="Followed Hyperlink" xfId="557" builtinId="9" hidden="1"/>
    <cellStyle name="Followed Hyperlink" xfId="249" builtinId="9" hidden="1"/>
    <cellStyle name="Followed Hyperlink" xfId="157" builtinId="9" hidden="1"/>
    <cellStyle name="Followed Hyperlink" xfId="269" builtinId="9" hidden="1"/>
    <cellStyle name="Followed Hyperlink" xfId="711" builtinId="9" hidden="1"/>
    <cellStyle name="Followed Hyperlink" xfId="1077" builtinId="9" hidden="1"/>
    <cellStyle name="Followed Hyperlink" xfId="173" builtinId="9" hidden="1"/>
    <cellStyle name="Followed Hyperlink" xfId="139" builtinId="9" hidden="1"/>
    <cellStyle name="Followed Hyperlink" xfId="9" builtinId="9" hidden="1"/>
    <cellStyle name="Followed Hyperlink" xfId="1044" builtinId="9" hidden="1"/>
    <cellStyle name="Followed Hyperlink" xfId="1161" builtinId="9" hidden="1"/>
    <cellStyle name="Followed Hyperlink" xfId="1060" builtinId="9" hidden="1"/>
    <cellStyle name="Followed Hyperlink" xfId="1233" builtinId="9" hidden="1"/>
    <cellStyle name="Followed Hyperlink" xfId="1264" builtinId="9" hidden="1"/>
    <cellStyle name="Followed Hyperlink" xfId="521" builtinId="9" hidden="1"/>
    <cellStyle name="Followed Hyperlink" xfId="1089" builtinId="9" hidden="1"/>
    <cellStyle name="Followed Hyperlink" xfId="359" builtinId="9" hidden="1"/>
    <cellStyle name="Followed Hyperlink" xfId="771" builtinId="9" hidden="1"/>
    <cellStyle name="Followed Hyperlink" xfId="975" builtinId="9" hidden="1"/>
    <cellStyle name="Followed Hyperlink" xfId="1039" builtinId="9" hidden="1"/>
    <cellStyle name="Followed Hyperlink" xfId="1331" builtinId="9" hidden="1"/>
    <cellStyle name="Followed Hyperlink" xfId="1326" builtinId="9" hidden="1"/>
    <cellStyle name="Followed Hyperlink" xfId="1031" builtinId="9" hidden="1"/>
    <cellStyle name="Followed Hyperlink" xfId="749" builtinId="9" hidden="1"/>
    <cellStyle name="Followed Hyperlink" xfId="807" builtinId="9" hidden="1"/>
    <cellStyle name="Followed Hyperlink" xfId="657" builtinId="9" hidden="1"/>
    <cellStyle name="Followed Hyperlink" xfId="335" builtinId="9" hidden="1"/>
    <cellStyle name="Followed Hyperlink" xfId="355" builtinId="9" hidden="1"/>
    <cellStyle name="Followed Hyperlink" xfId="1284" builtinId="9" hidden="1"/>
    <cellStyle name="Followed Hyperlink" xfId="1213" builtinId="9" hidden="1"/>
    <cellStyle name="Followed Hyperlink" xfId="22" builtinId="9" hidden="1"/>
    <cellStyle name="Followed Hyperlink" xfId="625" builtinId="9" hidden="1"/>
    <cellStyle name="Followed Hyperlink" xfId="737" builtinId="9" hidden="1"/>
    <cellStyle name="Followed Hyperlink" xfId="309" builtinId="9" hidden="1"/>
    <cellStyle name="Followed Hyperlink" xfId="111" builtinId="9" hidden="1"/>
    <cellStyle name="Followed Hyperlink" xfId="351" builtinId="9" hidden="1"/>
    <cellStyle name="Followed Hyperlink" xfId="1071" builtinId="9" hidden="1"/>
    <cellStyle name="Followed Hyperlink" xfId="331" builtinId="9" hidden="1"/>
    <cellStyle name="Followed Hyperlink" xfId="639" builtinId="9" hidden="1"/>
    <cellStyle name="Followed Hyperlink" xfId="1115" builtinId="9" hidden="1"/>
    <cellStyle name="Followed Hyperlink" xfId="1124" builtinId="9" hidden="1"/>
    <cellStyle name="Followed Hyperlink" xfId="1210" builtinId="9" hidden="1"/>
    <cellStyle name="Followed Hyperlink" xfId="1290" builtinId="9" hidden="1"/>
    <cellStyle name="Followed Hyperlink" xfId="1255" builtinId="9" hidden="1"/>
    <cellStyle name="Followed Hyperlink" xfId="459" builtinId="9" hidden="1"/>
    <cellStyle name="Followed Hyperlink" xfId="1239" builtinId="9" hidden="1"/>
    <cellStyle name="Followed Hyperlink" xfId="615" builtinId="9" hidden="1"/>
    <cellStyle name="Followed Hyperlink" xfId="287" builtinId="9" hidden="1"/>
    <cellStyle name="Followed Hyperlink" xfId="531" builtinId="9" hidden="1"/>
    <cellStyle name="Followed Hyperlink" xfId="1359" builtinId="9" hidden="1"/>
    <cellStyle name="Followed Hyperlink" xfId="1363" builtinId="9" hidden="1"/>
    <cellStyle name="Followed Hyperlink" xfId="1367" builtinId="9" hidden="1"/>
    <cellStyle name="Followed Hyperlink" xfId="1371" builtinId="9" hidden="1"/>
    <cellStyle name="Followed Hyperlink" xfId="1375" builtinId="9" hidden="1"/>
    <cellStyle name="Followed Hyperlink" xfId="1379" builtinId="9" hidden="1"/>
    <cellStyle name="Followed Hyperlink" xfId="1383" builtinId="9" hidden="1"/>
    <cellStyle name="Followed Hyperlink" xfId="1387" builtinId="9" hidden="1"/>
    <cellStyle name="Followed Hyperlink" xfId="1391" builtinId="9" hidden="1"/>
    <cellStyle name="Followed Hyperlink" xfId="1395" builtinId="9" hidden="1"/>
    <cellStyle name="Followed Hyperlink" xfId="1399" builtinId="9" hidden="1"/>
    <cellStyle name="Followed Hyperlink" xfId="1403" builtinId="9" hidden="1"/>
    <cellStyle name="Followed Hyperlink" xfId="1400" builtinId="9" hidden="1"/>
    <cellStyle name="Followed Hyperlink" xfId="1396" builtinId="9" hidden="1"/>
    <cellStyle name="Followed Hyperlink" xfId="1392" builtinId="9" hidden="1"/>
    <cellStyle name="Followed Hyperlink" xfId="1388" builtinId="9" hidden="1"/>
    <cellStyle name="Followed Hyperlink" xfId="1384" builtinId="9" hidden="1"/>
    <cellStyle name="Followed Hyperlink" xfId="1380" builtinId="9" hidden="1"/>
    <cellStyle name="Followed Hyperlink" xfId="1376" builtinId="9" hidden="1"/>
    <cellStyle name="Followed Hyperlink" xfId="1372" builtinId="9" hidden="1"/>
    <cellStyle name="Followed Hyperlink" xfId="1368" builtinId="9" hidden="1"/>
    <cellStyle name="Followed Hyperlink" xfId="1364" builtinId="9" hidden="1"/>
    <cellStyle name="Followed Hyperlink" xfId="1360" builtinId="9" hidden="1"/>
    <cellStyle name="Followed Hyperlink" xfId="299" builtinId="9" hidden="1"/>
    <cellStyle name="Followed Hyperlink" xfId="1106" builtinId="9" hidden="1"/>
    <cellStyle name="Followed Hyperlink" xfId="1168" builtinId="9" hidden="1"/>
    <cellStyle name="Followed Hyperlink" xfId="1303" builtinId="9" hidden="1"/>
    <cellStyle name="Followed Hyperlink" xfId="899" builtinId="9" hidden="1"/>
    <cellStyle name="Followed Hyperlink" xfId="1223" builtinId="9" hidden="1"/>
    <cellStyle name="Followed Hyperlink" xfId="1306" builtinId="9" hidden="1"/>
    <cellStyle name="Followed Hyperlink" xfId="1226" builtinId="9" hidden="1"/>
    <cellStyle name="Followed Hyperlink" xfId="811" builtinId="9" hidden="1"/>
    <cellStyle name="Followed Hyperlink" xfId="1146" builtinId="9" hidden="1"/>
    <cellStyle name="Followed Hyperlink" xfId="611" builtinId="9" hidden="1"/>
    <cellStyle name="Followed Hyperlink" xfId="1171" builtinId="9" hidden="1"/>
    <cellStyle name="Followed Hyperlink" xfId="703" builtinId="9" hidden="1"/>
    <cellStyle name="Followed Hyperlink" xfId="437" builtinId="9" hidden="1"/>
    <cellStyle name="Followed Hyperlink" xfId="751" builtinId="9" hidden="1"/>
    <cellStyle name="Followed Hyperlink" xfId="1027" builtinId="9" hidden="1"/>
    <cellStyle name="Followed Hyperlink" xfId="337" builtinId="9" hidden="1"/>
    <cellStyle name="Followed Hyperlink" xfId="983" builtinId="9" hidden="1"/>
    <cellStyle name="Followed Hyperlink" xfId="1120" builtinId="9" hidden="1"/>
    <cellStyle name="Followed Hyperlink" xfId="685" builtinId="9" hidden="1"/>
    <cellStyle name="Followed Hyperlink" xfId="1309" builtinId="9" hidden="1"/>
    <cellStyle name="Followed Hyperlink" xfId="277" builtinId="9" hidden="1"/>
    <cellStyle name="Followed Hyperlink" xfId="635" builtinId="9" hidden="1"/>
    <cellStyle name="Followed Hyperlink" xfId="255" builtinId="9" hidden="1"/>
    <cellStyle name="Followed Hyperlink" xfId="189" builtinId="9" hidden="1"/>
    <cellStyle name="Followed Hyperlink" xfId="791" builtinId="9" hidden="1"/>
    <cellStyle name="Followed Hyperlink" xfId="1081" builtinId="9" hidden="1"/>
    <cellStyle name="Followed Hyperlink" xfId="1318" builtinId="9" hidden="1"/>
    <cellStyle name="Followed Hyperlink" xfId="1339" builtinId="9" hidden="1"/>
    <cellStyle name="Followed Hyperlink" xfId="779" builtinId="9" hidden="1"/>
    <cellStyle name="Followed Hyperlink" xfId="1114" builtinId="9" hidden="1"/>
    <cellStyle name="Followed Hyperlink" xfId="733" builtinId="9" hidden="1"/>
    <cellStyle name="Followed Hyperlink" xfId="701" builtinId="9" hidden="1"/>
    <cellStyle name="Followed Hyperlink" xfId="833" builtinId="9" hidden="1"/>
    <cellStyle name="Followed Hyperlink" xfId="28" builtinId="9" hidden="1"/>
    <cellStyle name="Followed Hyperlink" xfId="1232" builtinId="9" hidden="1"/>
    <cellStyle name="Followed Hyperlink" xfId="1265" builtinId="9" hidden="1"/>
    <cellStyle name="Followed Hyperlink" xfId="991" builtinId="9" hidden="1"/>
    <cellStyle name="Followed Hyperlink" xfId="60" builtinId="9" hidden="1"/>
    <cellStyle name="Followed Hyperlink" xfId="1109" builtinId="9" hidden="1"/>
    <cellStyle name="Followed Hyperlink" xfId="947" builtinId="9" hidden="1"/>
    <cellStyle name="Followed Hyperlink" xfId="897" builtinId="9" hidden="1"/>
    <cellStyle name="Followed Hyperlink" xfId="199" builtinId="9" hidden="1"/>
    <cellStyle name="Followed Hyperlink" xfId="809" builtinId="9" hidden="1"/>
    <cellStyle name="Followed Hyperlink" xfId="963" builtinId="9" hidden="1"/>
    <cellStyle name="Followed Hyperlink" xfId="747" builtinId="9" hidden="1"/>
    <cellStyle name="Followed Hyperlink" xfId="47" builtinId="9" hidden="1"/>
    <cellStyle name="Followed Hyperlink" xfId="923" builtinId="9" hidden="1"/>
    <cellStyle name="Followed Hyperlink" xfId="507" builtinId="9" hidden="1"/>
    <cellStyle name="Followed Hyperlink" xfId="1283" builtinId="9" hidden="1"/>
    <cellStyle name="Followed Hyperlink" xfId="1214" builtinId="9" hidden="1"/>
    <cellStyle name="Followed Hyperlink" xfId="877" builtinId="9" hidden="1"/>
    <cellStyle name="Followed Hyperlink" xfId="399" builtinId="9" hidden="1"/>
    <cellStyle name="Followed Hyperlink" xfId="1141" builtinId="9" hidden="1"/>
    <cellStyle name="Followed Hyperlink" xfId="783" builtinId="9" hidden="1"/>
    <cellStyle name="Followed Hyperlink" xfId="1142" builtinId="9" hidden="1"/>
    <cellStyle name="Followed Hyperlink" xfId="1019" builtinId="9" hidden="1"/>
    <cellStyle name="Followed Hyperlink" xfId="1355" builtinId="9" hidden="1"/>
    <cellStyle name="Followed Hyperlink" xfId="489" builtinId="9" hidden="1"/>
    <cellStyle name="Followed Hyperlink" xfId="1036" builtinId="9" hidden="1"/>
    <cellStyle name="Followed Hyperlink" xfId="327" builtinId="9" hidden="1"/>
    <cellStyle name="Followed Hyperlink" xfId="1157" builtinId="9" hidden="1"/>
    <cellStyle name="Followed Hyperlink" xfId="133" builtinId="9" hidden="1"/>
    <cellStyle name="Followed Hyperlink" xfId="943" builtinId="9" hidden="1"/>
    <cellStyle name="Followed Hyperlink" xfId="1254" builtinId="9" hidden="1"/>
    <cellStyle name="Followed Hyperlink" xfId="1243" builtinId="9" hidden="1"/>
    <cellStyle name="Followed Hyperlink" xfId="179" builtinId="9" hidden="1"/>
    <cellStyle name="Followed Hyperlink" xfId="1063" builtinId="9" hidden="1"/>
    <cellStyle name="Followed Hyperlink" xfId="153" builtinId="9" hidden="1"/>
    <cellStyle name="Followed Hyperlink" xfId="83" builtinId="9" hidden="1"/>
    <cellStyle name="Followed Hyperlink" xfId="381" builtinId="9" hidden="1"/>
    <cellStyle name="Followed Hyperlink" xfId="423" builtinId="9" hidden="1"/>
    <cellStyle name="Followed Hyperlink" xfId="825" builtinId="9" hidden="1"/>
    <cellStyle name="Followed Hyperlink" xfId="1152" builtinId="9" hidden="1"/>
    <cellStyle name="Followed Hyperlink" xfId="283" builtinId="9" hidden="1"/>
    <cellStyle name="Followed Hyperlink" xfId="125" builtinId="9" hidden="1"/>
    <cellStyle name="Followed Hyperlink" xfId="610" builtinId="9" hidden="1"/>
    <cellStyle name="Followed Hyperlink" xfId="195" builtinId="9" hidden="1"/>
    <cellStyle name="Followed Hyperlink" xfId="1305" builtinId="9" hidden="1"/>
    <cellStyle name="Followed Hyperlink" xfId="1038" builtinId="9" hidden="1"/>
    <cellStyle name="Followed Hyperlink" xfId="755" builtinId="9" hidden="1"/>
    <cellStyle name="Followed Hyperlink" xfId="997" builtinId="9" hidden="1"/>
    <cellStyle name="Followed Hyperlink" xfId="1151" builtinId="9" hidden="1"/>
    <cellStyle name="Followed Hyperlink" xfId="957" builtinId="9" hidden="1"/>
    <cellStyle name="Followed Hyperlink" xfId="385" builtinId="9" hidden="1"/>
    <cellStyle name="Followed Hyperlink" xfId="1317" builtinId="9" hidden="1"/>
    <cellStyle name="Followed Hyperlink" xfId="1340" builtinId="9" hidden="1"/>
    <cellStyle name="Followed Hyperlink" xfId="618" builtinId="9" hidden="1"/>
    <cellStyle name="Followed Hyperlink" xfId="519" builtinId="9" hidden="1"/>
    <cellStyle name="Followed Hyperlink" xfId="547" builtinId="9" hidden="1"/>
    <cellStyle name="Followed Hyperlink" xfId="407" builtinId="9" hidden="1"/>
    <cellStyle name="Followed Hyperlink" xfId="801" builtinId="9" hidden="1"/>
    <cellStyle name="Followed Hyperlink" xfId="353" builtinId="9" hidden="1"/>
    <cellStyle name="Followed Hyperlink" xfId="1228" builtinId="9" hidden="1"/>
    <cellStyle name="Followed Hyperlink" xfId="1269" builtinId="9" hidden="1"/>
    <cellStyle name="Followed Hyperlink" xfId="49" builtinId="9" hidden="1"/>
    <cellStyle name="Followed Hyperlink" xfId="687" builtinId="9" hidden="1"/>
    <cellStyle name="Followed Hyperlink" xfId="1075" builtinId="9" hidden="1"/>
    <cellStyle name="Followed Hyperlink" xfId="599" builtinId="9" hidden="1"/>
    <cellStyle name="Followed Hyperlink" xfId="34" builtinId="9" hidden="1"/>
    <cellStyle name="Followed Hyperlink" xfId="1174" builtinId="9" hidden="1"/>
    <cellStyle name="Followed Hyperlink" xfId="1074" builtinId="9" hidden="1"/>
    <cellStyle name="Followed Hyperlink" xfId="479" builtinId="9" hidden="1"/>
    <cellStyle name="Followed Hyperlink" xfId="1147" builtinId="9" hidden="1"/>
    <cellStyle name="Followed Hyperlink" xfId="37" builtinId="9" hidden="1"/>
    <cellStyle name="Followed Hyperlink" xfId="602" builtinId="9" hidden="1"/>
    <cellStyle name="Followed Hyperlink" xfId="555" builtinId="9" hidden="1"/>
    <cellStyle name="Followed Hyperlink" xfId="1279" builtinId="9" hidden="1"/>
    <cellStyle name="Followed Hyperlink" xfId="1218" builtinId="9" hidden="1"/>
    <cellStyle name="Followed Hyperlink" xfId="69" builtinId="9" hidden="1"/>
    <cellStyle name="Followed Hyperlink" xfId="1128" builtinId="9" hidden="1"/>
    <cellStyle name="Followed Hyperlink" xfId="415" builtinId="9" hidden="1"/>
    <cellStyle name="Followed Hyperlink" xfId="431" builtinId="9" hidden="1"/>
    <cellStyle name="Followed Hyperlink" xfId="1191" builtinId="9" hidden="1"/>
    <cellStyle name="Followed Hyperlink" xfId="767" builtinId="9" hidden="1"/>
    <cellStyle name="Followed Hyperlink" xfId="777" builtinId="9" hidden="1"/>
    <cellStyle name="Followed Hyperlink" xfId="235" builtinId="9" hidden="1"/>
    <cellStyle name="Followed Hyperlink" xfId="535" builtinId="9" hidden="1"/>
    <cellStyle name="Followed Hyperlink" xfId="579" builtinId="9" hidden="1"/>
    <cellStyle name="Followed Hyperlink" xfId="233" builtinId="9" hidden="1"/>
    <cellStyle name="Followed Hyperlink" xfId="855" builtinId="9" hidden="1"/>
    <cellStyle name="Followed Hyperlink" xfId="1295" builtinId="9" hidden="1"/>
    <cellStyle name="Followed Hyperlink" xfId="187" builtinId="9" hidden="1"/>
    <cellStyle name="Followed Hyperlink" xfId="253" builtinId="9" hidden="1"/>
    <cellStyle name="Followed Hyperlink" xfId="379" builtinId="9" hidden="1"/>
    <cellStyle name="Followed Hyperlink" xfId="549" builtinId="9" hidden="1"/>
    <cellStyle name="Followed Hyperlink" xfId="525" builtinId="9" hidden="1"/>
    <cellStyle name="Followed Hyperlink" xfId="55" builtinId="9" hidden="1"/>
    <cellStyle name="Followed Hyperlink" xfId="1116" builtinId="9" hidden="1"/>
    <cellStyle name="Followed Hyperlink" xfId="793" builtinId="9" hidden="1"/>
    <cellStyle name="Followed Hyperlink" xfId="1129" builtinId="9" hidden="1"/>
    <cellStyle name="Followed Hyperlink" xfId="43" builtinId="9" hidden="1"/>
    <cellStyle name="Followed Hyperlink" xfId="683" builtinId="9" hidden="1"/>
    <cellStyle name="Followed Hyperlink" xfId="93" builtinId="9" hidden="1"/>
    <cellStyle name="Followed Hyperlink" xfId="1253" builtinId="9" hidden="1"/>
    <cellStyle name="Followed Hyperlink" xfId="1244" builtinId="9" hidden="1"/>
    <cellStyle name="Followed Hyperlink" xfId="981" builtinId="9" hidden="1"/>
    <cellStyle name="Followed Hyperlink" xfId="343" builtinId="9" hidden="1"/>
    <cellStyle name="Followed Hyperlink" xfId="887" builtinId="9" hidden="1"/>
    <cellStyle name="Followed Hyperlink" xfId="677" builtinId="9" hidden="1"/>
    <cellStyle name="Followed Hyperlink" xfId="1105" builtinId="9" hidden="1"/>
    <cellStyle name="Followed Hyperlink" xfId="606" builtinId="9" hidden="1"/>
    <cellStyle name="Followed Hyperlink" xfId="1336" builtinId="9" hidden="1"/>
    <cellStyle name="Followed Hyperlink" xfId="1321" builtinId="9" hidden="1"/>
    <cellStyle name="Followed Hyperlink" xfId="885" builtinId="9" hidden="1"/>
    <cellStyle name="Followed Hyperlink" xfId="11" builtinId="9" hidden="1"/>
    <cellStyle name="Followed Hyperlink" xfId="44" builtinId="9" hidden="1"/>
    <cellStyle name="Followed Hyperlink" xfId="50" builtinId="9" hidden="1"/>
    <cellStyle name="Followed Hyperlink" xfId="873" builtinId="9" hidden="1"/>
    <cellStyle name="Followed Hyperlink" xfId="600" builtinId="9" hidden="1"/>
    <cellStyle name="Followed Hyperlink" xfId="1304" builtinId="9" hidden="1"/>
    <cellStyle name="Followed Hyperlink" xfId="145" builtinId="9" hidden="1"/>
    <cellStyle name="Followed Hyperlink" xfId="627" builtinId="9" hidden="1"/>
    <cellStyle name="Followed Hyperlink" xfId="622" builtinId="9" hidden="1"/>
    <cellStyle name="Followed Hyperlink" xfId="231" builtinId="9" hidden="1"/>
    <cellStyle name="Followed Hyperlink" xfId="695" builtinId="9" hidden="1"/>
    <cellStyle name="Followed Hyperlink" xfId="237" builtinId="9" hidden="1"/>
    <cellStyle name="Followed Hyperlink" xfId="53" builtinId="9" hidden="1"/>
    <cellStyle name="Followed Hyperlink" xfId="979" builtinId="9" hidden="1"/>
    <cellStyle name="Followed Hyperlink" xfId="651" builtinId="9" hidden="1"/>
    <cellStyle name="Followed Hyperlink" xfId="1166" builtinId="9" hidden="1"/>
    <cellStyle name="Followed Hyperlink" xfId="421" builtinId="9" hidden="1"/>
    <cellStyle name="Followed Hyperlink" xfId="541" builtinId="9" hidden="1"/>
    <cellStyle name="Followed Hyperlink" xfId="1227" builtinId="9" hidden="1"/>
    <cellStyle name="Followed Hyperlink" xfId="1270" builtinId="9" hidden="1"/>
    <cellStyle name="Followed Hyperlink" xfId="586" builtinId="9" hidden="1"/>
    <cellStyle name="Followed Hyperlink" xfId="723" builtinId="9" hidden="1"/>
    <cellStyle name="Followed Hyperlink" xfId="149" builtinId="9" hidden="1"/>
    <cellStyle name="Followed Hyperlink" xfId="645" builtinId="9" hidden="1"/>
    <cellStyle name="Followed Hyperlink" xfId="409" builtinId="9" hidden="1"/>
    <cellStyle name="Followed Hyperlink" xfId="1058" builtinId="9" hidden="1"/>
    <cellStyle name="Followed Hyperlink" xfId="1353" builtinId="9" hidden="1"/>
    <cellStyle name="Followed Hyperlink" xfId="1346" builtinId="9" hidden="1"/>
    <cellStyle name="Followed Hyperlink" xfId="707" builtinId="9" hidden="1"/>
    <cellStyle name="Followed Hyperlink" xfId="1067" builtinId="9" hidden="1"/>
    <cellStyle name="Followed Hyperlink" xfId="1182" builtinId="9" hidden="1"/>
    <cellStyle name="Followed Hyperlink" xfId="329" builtinId="9" hidden="1"/>
    <cellStyle name="Followed Hyperlink" xfId="671" builtinId="9" hidden="1"/>
    <cellStyle name="Followed Hyperlink" xfId="325" builtinId="9" hidden="1"/>
    <cellStyle name="Followed Hyperlink" xfId="1299" builtinId="9" hidden="1"/>
    <cellStyle name="Followed Hyperlink" xfId="907" builtinId="9" hidden="1"/>
    <cellStyle name="Followed Hyperlink" xfId="451" builtinId="9" hidden="1"/>
    <cellStyle name="Followed Hyperlink" xfId="377" builtinId="9" hidden="1"/>
    <cellStyle name="Followed Hyperlink" xfId="1167" builtinId="9" hidden="1"/>
    <cellStyle name="Followed Hyperlink" xfId="323" builtinId="9" hidden="1"/>
    <cellStyle name="Followed Hyperlink" xfId="1175" builtinId="9" hidden="1"/>
    <cellStyle name="Followed Hyperlink" xfId="763" builtinId="9" hidden="1"/>
    <cellStyle name="Followed Hyperlink" xfId="851" builtinId="9" hidden="1"/>
    <cellStyle name="Followed Hyperlink" xfId="289" builtinId="9" hidden="1"/>
    <cellStyle name="Followed Hyperlink" xfId="135" builtinId="9" hidden="1"/>
    <cellStyle name="Followed Hyperlink" xfId="349" builtinId="9" hidden="1"/>
    <cellStyle name="Followed Hyperlink" xfId="1135" builtinId="9" hidden="1"/>
    <cellStyle name="Followed Hyperlink" xfId="1249" builtinId="9" hidden="1"/>
    <cellStyle name="Followed Hyperlink" xfId="1248" builtinId="9" hidden="1"/>
    <cellStyle name="Followed Hyperlink" xfId="1170" builtinId="9" hidden="1"/>
    <cellStyle name="Followed Hyperlink" xfId="1007" builtinId="9" hidden="1"/>
    <cellStyle name="Followed Hyperlink" xfId="1143" builtinId="9" hidden="1"/>
    <cellStyle name="Followed Hyperlink" xfId="1190" builtinId="9" hidden="1"/>
    <cellStyle name="Followed Hyperlink" xfId="553" builtinId="9" hidden="1"/>
    <cellStyle name="Followed Hyperlink" xfId="1183" builtinId="9" hidden="1"/>
    <cellStyle name="Followed Hyperlink" xfId="475" builtinId="9" hidden="1"/>
    <cellStyle name="Followed Hyperlink" xfId="585" builtinId="9" hidden="1"/>
    <cellStyle name="Followed Hyperlink" xfId="1080" builtinId="9" hidden="1"/>
    <cellStyle name="Followed Hyperlink" xfId="1176" builtinId="9" hidden="1"/>
    <cellStyle name="Followed Hyperlink" xfId="1338" builtinId="9" hidden="1"/>
    <cellStyle name="Followed Hyperlink" xfId="1335" builtinId="9" hidden="1"/>
    <cellStyle name="Followed Hyperlink" xfId="1319" builtinId="9" hidden="1"/>
    <cellStyle name="Followed Hyperlink" xfId="675" builtinId="9" hidden="1"/>
    <cellStyle name="Followed Hyperlink" xfId="161" builtinId="9" hidden="1"/>
    <cellStyle name="Followed Hyperlink" xfId="319" builtinId="9" hidden="1"/>
    <cellStyle name="Followed Hyperlink" xfId="23" builtinId="9" hidden="1"/>
    <cellStyle name="Followed Hyperlink" xfId="715" builtinId="9" hidden="1"/>
    <cellStyle name="Followed Hyperlink" xfId="1017" builtinId="9" hidden="1"/>
    <cellStyle name="Followed Hyperlink" xfId="1073" builtinId="9" hidden="1"/>
    <cellStyle name="Followed Hyperlink" xfId="1088" builtinId="9" hidden="1"/>
    <cellStyle name="Followed Hyperlink" xfId="1322" builtinId="9" hidden="1"/>
    <cellStyle name="Followed Hyperlink" xfId="1072" builtinId="9" hidden="1"/>
    <cellStyle name="Followed Hyperlink" xfId="143" builtinId="9" hidden="1"/>
    <cellStyle name="Followed Hyperlink" xfId="1065" builtinId="9" hidden="1"/>
    <cellStyle name="Followed Hyperlink" xfId="1261" builtinId="9" hidden="1"/>
    <cellStyle name="Followed Hyperlink" xfId="1300" builtinId="9" hidden="1"/>
    <cellStyle name="Followed Hyperlink" xfId="1236" builtinId="9" hidden="1"/>
    <cellStyle name="Followed Hyperlink" xfId="1085" builtinId="9" hidden="1"/>
    <cellStyle name="Followed Hyperlink" xfId="211" builtinId="9" hidden="1"/>
    <cellStyle name="Followed Hyperlink" xfId="1035" builtinId="9" hidden="1"/>
    <cellStyle name="Followed Hyperlink" xfId="987" builtinId="9" hidden="1"/>
    <cellStyle name="Followed Hyperlink" xfId="471" builtinId="9" hidden="1"/>
    <cellStyle name="Followed Hyperlink" xfId="185" builtinId="9" hidden="1"/>
    <cellStyle name="Followed Hyperlink" xfId="667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Hyperlink" xfId="676" builtinId="8" hidden="1"/>
    <cellStyle name="Hyperlink" xfId="222" builtinId="8" hidden="1"/>
    <cellStyle name="Hyperlink" xfId="376" builtinId="8" hidden="1"/>
    <cellStyle name="Hyperlink" xfId="686" builtinId="8" hidden="1"/>
    <cellStyle name="Hyperlink" xfId="958" builtinId="8" hidden="1"/>
    <cellStyle name="Hyperlink" xfId="1024" builtinId="8" hidden="1"/>
    <cellStyle name="Hyperlink" xfId="732" builtinId="8" hidden="1"/>
    <cellStyle name="Hyperlink" xfId="80" builtinId="8" hidden="1"/>
    <cellStyle name="Hyperlink" xfId="848" builtinId="8" hidden="1"/>
    <cellStyle name="Hyperlink" xfId="782" builtinId="8" hidden="1"/>
    <cellStyle name="Hyperlink" xfId="166" builtinId="8" hidden="1"/>
    <cellStyle name="Hyperlink" xfId="814" builtinId="8" hidden="1"/>
    <cellStyle name="Hyperlink" xfId="880" builtinId="8" hidden="1"/>
    <cellStyle name="Hyperlink" xfId="704" builtinId="8" hidden="1"/>
    <cellStyle name="Hyperlink" xfId="546" builtinId="8" hidden="1"/>
    <cellStyle name="Hyperlink" xfId="1014" builtinId="8" hidden="1"/>
    <cellStyle name="Hyperlink" xfId="304" builtinId="8" hidden="1"/>
    <cellStyle name="Hyperlink" xfId="196" builtinId="8" hidden="1"/>
    <cellStyle name="Hyperlink" xfId="502" builtinId="8" hidden="1"/>
    <cellStyle name="Hyperlink" xfId="944" builtinId="8" hidden="1"/>
    <cellStyle name="Hyperlink" xfId="638" builtinId="8" hidden="1"/>
    <cellStyle name="Hyperlink" xfId="654" builtinId="8" hidden="1"/>
    <cellStyle name="Hyperlink" xfId="312" builtinId="8" hidden="1"/>
    <cellStyle name="Hyperlink" xfId="500" builtinId="8" hidden="1"/>
    <cellStyle name="Hyperlink" xfId="552" builtinId="8" hidden="1"/>
    <cellStyle name="Hyperlink" xfId="996" builtinId="8" hidden="1"/>
    <cellStyle name="Hyperlink" xfId="706" builtinId="8" hidden="1"/>
    <cellStyle name="Hyperlink" xfId="908" builtinId="8" hidden="1"/>
    <cellStyle name="Hyperlink" xfId="78" builtinId="8" hidden="1"/>
    <cellStyle name="Hyperlink" xfId="902" builtinId="8" hidden="1"/>
    <cellStyle name="Hyperlink" xfId="216" builtinId="8" hidden="1"/>
    <cellStyle name="Hyperlink" xfId="928" builtinId="8" hidden="1"/>
    <cellStyle name="Hyperlink" xfId="898" builtinId="8" hidden="1"/>
    <cellStyle name="Hyperlink" xfId="866" builtinId="8" hidden="1"/>
    <cellStyle name="Hyperlink" xfId="926" builtinId="8" hidden="1"/>
    <cellStyle name="Hyperlink" xfId="94" builtinId="8" hidden="1"/>
    <cellStyle name="Hyperlink" xfId="998" builtinId="8" hidden="1"/>
    <cellStyle name="Hyperlink" xfId="84" builtinId="8" hidden="1"/>
    <cellStyle name="Hyperlink" xfId="714" builtinId="8" hidden="1"/>
    <cellStyle name="Hyperlink" xfId="1020" builtinId="8" hidden="1"/>
    <cellStyle name="Hyperlink" xfId="656" builtinId="8" hidden="1"/>
    <cellStyle name="Hyperlink" xfId="458" builtinId="8" hidden="1"/>
    <cellStyle name="Hyperlink" xfId="476" builtinId="8" hidden="1"/>
    <cellStyle name="Hyperlink" xfId="378" builtinId="8" hidden="1"/>
    <cellStyle name="Hyperlink" xfId="678" builtinId="8" hidden="1"/>
    <cellStyle name="Hyperlink" xfId="380" builtinId="8" hidden="1"/>
    <cellStyle name="Hyperlink" xfId="264" builtinId="8" hidden="1"/>
    <cellStyle name="Hyperlink" xfId="472" builtinId="8" hidden="1"/>
    <cellStyle name="Hyperlink" xfId="108" builtinId="8" hidden="1"/>
    <cellStyle name="Hyperlink" xfId="1032" builtinId="8" hidden="1"/>
    <cellStyle name="Hyperlink" xfId="726" builtinId="8" hidden="1"/>
    <cellStyle name="Hyperlink" xfId="1018" builtinId="8" hidden="1"/>
    <cellStyle name="Hyperlink" xfId="888" builtinId="8" hidden="1"/>
    <cellStyle name="Hyperlink" xfId="236" builtinId="8" hidden="1"/>
    <cellStyle name="Hyperlink" xfId="632" builtinId="8" hidden="1"/>
    <cellStyle name="Hyperlink" xfId="1006" builtinId="8" hidden="1"/>
    <cellStyle name="Hyperlink" xfId="886" builtinId="8" hidden="1"/>
    <cellStyle name="Hyperlink" xfId="736" builtinId="8" hidden="1"/>
    <cellStyle name="Hyperlink" xfId="966" builtinId="8" hidden="1"/>
    <cellStyle name="Hyperlink" xfId="932" builtinId="8" hidden="1"/>
    <cellStyle name="Hyperlink" xfId="1199" builtinId="8" hidden="1"/>
    <cellStyle name="Hyperlink" xfId="462" builtinId="8" hidden="1"/>
    <cellStyle name="Hyperlink" xfId="664" builtinId="8" hidden="1"/>
    <cellStyle name="Hyperlink" xfId="628" builtinId="8" hidden="1"/>
    <cellStyle name="Hyperlink" xfId="128" builtinId="8" hidden="1"/>
    <cellStyle name="Hyperlink" xfId="518" builtinId="8" hidden="1"/>
    <cellStyle name="Hyperlink" xfId="896" builtinId="8" hidden="1"/>
    <cellStyle name="Hyperlink" xfId="630" builtinId="8" hidden="1"/>
    <cellStyle name="Hyperlink" xfId="644" builtinId="8" hidden="1"/>
    <cellStyle name="Hyperlink" xfId="742" builtinId="8" hidden="1"/>
    <cellStyle name="Hyperlink" xfId="746" builtinId="8" hidden="1"/>
    <cellStyle name="Hyperlink" xfId="1016" builtinId="8" hidden="1"/>
    <cellStyle name="Hyperlink" xfId="822" builtinId="8" hidden="1"/>
    <cellStyle name="Hyperlink" xfId="144" builtinId="8" hidden="1"/>
    <cellStyle name="Hyperlink" xfId="724" builtinId="8" hidden="1"/>
    <cellStyle name="Hyperlink" xfId="148" builtinId="8" hidden="1"/>
    <cellStyle name="Hyperlink" xfId="408" builtinId="8" hidden="1"/>
    <cellStyle name="Hyperlink" xfId="960" builtinId="8" hidden="1"/>
    <cellStyle name="Hyperlink" xfId="556" builtinId="8" hidden="1"/>
    <cellStyle name="Hyperlink" xfId="576" builtinId="8" hidden="1"/>
    <cellStyle name="Hyperlink" xfId="130" builtinId="8" hidden="1"/>
    <cellStyle name="Hyperlink" xfId="772" builtinId="8" hidden="1"/>
    <cellStyle name="Hyperlink" xfId="276" builtinId="8" hidden="1"/>
    <cellStyle name="Hyperlink" xfId="230" builtinId="8" hidden="1"/>
    <cellStyle name="Hyperlink" xfId="138" builtinId="8" hidden="1"/>
    <cellStyle name="Hyperlink" xfId="270" builtinId="8" hidden="1"/>
    <cellStyle name="Hyperlink" xfId="116" builtinId="8" hidden="1"/>
    <cellStyle name="Hyperlink" xfId="224" builtinId="8" hidden="1"/>
    <cellStyle name="Hyperlink" xfId="582" builtinId="8" hidden="1"/>
    <cellStyle name="Hyperlink" xfId="904" builtinId="8" hidden="1"/>
    <cellStyle name="Hyperlink" xfId="220" builtinId="8" hidden="1"/>
    <cellStyle name="Hyperlink" xfId="832" builtinId="8" hidden="1"/>
    <cellStyle name="Hyperlink" xfId="218" builtinId="8" hidden="1"/>
    <cellStyle name="Hyperlink" xfId="120" builtinId="8" hidden="1"/>
    <cellStyle name="Hyperlink" xfId="974" builtinId="8" hidden="1"/>
    <cellStyle name="Hyperlink" xfId="146" builtinId="8" hidden="1"/>
    <cellStyle name="Hyperlink" xfId="494" builtinId="8" hidden="1"/>
    <cellStyle name="Hyperlink" xfId="486" builtinId="8" hidden="1"/>
    <cellStyle name="Hyperlink" xfId="194" builtinId="8" hidden="1"/>
    <cellStyle name="Hyperlink" xfId="538" builtinId="8" hidden="1"/>
    <cellStyle name="Hyperlink" xfId="360" builtinId="8" hidden="1"/>
    <cellStyle name="Hyperlink" xfId="210" builtinId="8" hidden="1"/>
    <cellStyle name="Hyperlink" xfId="528" builtinId="8" hidden="1"/>
    <cellStyle name="Hyperlink" xfId="930" builtinId="8" hidden="1"/>
    <cellStyle name="Hyperlink" xfId="372" builtinId="8" hidden="1"/>
    <cellStyle name="Hyperlink" xfId="536" builtinId="8" hidden="1"/>
    <cellStyle name="Hyperlink" xfId="158" builtinId="8" hidden="1"/>
    <cellStyle name="Hyperlink" xfId="86" builtinId="8" hidden="1"/>
    <cellStyle name="Hyperlink" xfId="176" builtinId="8" hidden="1"/>
    <cellStyle name="Hyperlink" xfId="266" builtinId="8" hidden="1"/>
    <cellStyle name="Hyperlink" xfId="878" builtinId="8" hidden="1"/>
    <cellStyle name="Hyperlink" xfId="450" builtinId="8" hidden="1"/>
    <cellStyle name="Hyperlink" xfId="246" builtinId="8" hidden="1"/>
    <cellStyle name="Hyperlink" xfId="496" builtinId="8" hidden="1"/>
    <cellStyle name="Hyperlink" xfId="258" builtinId="8" hidden="1"/>
    <cellStyle name="Hyperlink" xfId="374" builtinId="8" hidden="1"/>
    <cellStyle name="Hyperlink" xfId="816" builtinId="8" hidden="1"/>
    <cellStyle name="Hyperlink" xfId="1012" builtinId="8" hidden="1"/>
    <cellStyle name="Hyperlink" xfId="652" builtinId="8" hidden="1"/>
    <cellStyle name="Hyperlink" xfId="968" builtinId="8" hidden="1"/>
    <cellStyle name="Hyperlink" xfId="206" builtinId="8" hidden="1"/>
    <cellStyle name="Hyperlink" xfId="254" builtinId="8" hidden="1"/>
    <cellStyle name="Hyperlink" xfId="918" builtinId="8" hidden="1"/>
    <cellStyle name="Hyperlink" xfId="308" builtinId="8" hidden="1"/>
    <cellStyle name="Hyperlink" xfId="572" builtinId="8" hidden="1"/>
    <cellStyle name="Hyperlink" xfId="922" builtinId="8" hidden="1"/>
    <cellStyle name="Hyperlink" xfId="396" builtinId="8" hidden="1"/>
    <cellStyle name="Hyperlink" xfId="1008" builtinId="8" hidden="1"/>
    <cellStyle name="Hyperlink" xfId="388" builtinId="8" hidden="1"/>
    <cellStyle name="Hyperlink" xfId="386" builtinId="8" hidden="1"/>
    <cellStyle name="Hyperlink" xfId="88" builtinId="8" hidden="1"/>
    <cellStyle name="Hyperlink" xfId="478" builtinId="8" hidden="1"/>
    <cellStyle name="Hyperlink" xfId="330" builtinId="8" hidden="1"/>
    <cellStyle name="Hyperlink" xfId="762" builtinId="8" hidden="1"/>
    <cellStyle name="Hyperlink" xfId="422" builtinId="8" hidden="1"/>
    <cellStyle name="Hyperlink" xfId="434" builtinId="8" hidden="1"/>
    <cellStyle name="Hyperlink" xfId="730" builtinId="8" hidden="1"/>
    <cellStyle name="Hyperlink" xfId="534" builtinId="8" hidden="1"/>
    <cellStyle name="Hyperlink" xfId="262" builtinId="8" hidden="1"/>
    <cellStyle name="Hyperlink" xfId="98" builtinId="8" hidden="1"/>
    <cellStyle name="Hyperlink" xfId="306" builtinId="8" hidden="1"/>
    <cellStyle name="Hyperlink" xfId="106" builtinId="8" hidden="1"/>
    <cellStyle name="Hyperlink" xfId="82" builtinId="8" hidden="1"/>
    <cellStyle name="Hyperlink" xfId="924" builtinId="8" hidden="1"/>
    <cellStyle name="Hyperlink" xfId="920" builtinId="8" hidden="1"/>
    <cellStyle name="Hyperlink" xfId="332" builtinId="8" hidden="1"/>
    <cellStyle name="Hyperlink" xfId="442" builtinId="8" hidden="1"/>
    <cellStyle name="Hyperlink" xfId="872" builtinId="8" hidden="1"/>
    <cellStyle name="Hyperlink" xfId="778" builtinId="8" hidden="1"/>
    <cellStyle name="Hyperlink" xfId="1197" builtinId="8" hidden="1"/>
    <cellStyle name="Hyperlink" xfId="776" builtinId="8" hidden="1"/>
    <cellStyle name="Hyperlink" xfId="414" builtinId="8" hidden="1"/>
    <cellStyle name="Hyperlink" xfId="394" builtinId="8" hidden="1"/>
    <cellStyle name="Hyperlink" xfId="470" builtinId="8" hidden="1"/>
    <cellStyle name="Hyperlink" xfId="980" builtinId="8" hidden="1"/>
    <cellStyle name="Hyperlink" xfId="954" builtinId="8" hidden="1"/>
    <cellStyle name="Hyperlink" xfId="96" builtinId="8" hidden="1"/>
    <cellStyle name="Hyperlink" xfId="178" builtinId="8" hidden="1"/>
    <cellStyle name="Hyperlink" xfId="648" builtinId="8" hidden="1"/>
    <cellStyle name="Hyperlink" xfId="200" builtinId="8" hidden="1"/>
    <cellStyle name="Hyperlink" xfId="226" builtinId="8" hidden="1"/>
    <cellStyle name="Hyperlink" xfId="734" builtinId="8" hidden="1"/>
    <cellStyle name="Hyperlink" xfId="748" builtinId="8" hidden="1"/>
    <cellStyle name="Hyperlink" xfId="946" builtinId="8" hidden="1"/>
    <cellStyle name="Hyperlink" xfId="338" builtinId="8" hidden="1"/>
    <cellStyle name="Hyperlink" xfId="560" builtinId="8" hidden="1"/>
    <cellStyle name="Hyperlink" xfId="296" builtinId="8" hidden="1"/>
    <cellStyle name="Hyperlink" xfId="532" builtinId="8" hidden="1"/>
    <cellStyle name="Hyperlink" xfId="578" builtinId="8" hidden="1"/>
    <cellStyle name="Hyperlink" xfId="438" builtinId="8" hidden="1"/>
    <cellStyle name="Hyperlink" xfId="134" builtinId="8" hidden="1"/>
    <cellStyle name="Hyperlink" xfId="104" builtinId="8" hidden="1"/>
    <cellStyle name="Hyperlink" xfId="424" builtinId="8" hidden="1"/>
    <cellStyle name="Hyperlink" xfId="526" builtinId="8" hidden="1"/>
    <cellStyle name="Hyperlink" xfId="328" builtinId="8" hidden="1"/>
    <cellStyle name="Hyperlink" xfId="310" builtinId="8" hidden="1"/>
    <cellStyle name="Hyperlink" xfId="278" builtinId="8" hidden="1"/>
    <cellStyle name="Hyperlink" xfId="102" builtinId="8" hidden="1"/>
    <cellStyle name="Hyperlink" xfId="460" builtinId="8" hidden="1"/>
    <cellStyle name="Hyperlink" xfId="738" builtinId="8" hidden="1"/>
    <cellStyle name="Hyperlink" xfId="812" builtinId="8" hidden="1"/>
    <cellStyle name="Hyperlink" xfId="804" builtinId="8" hidden="1"/>
    <cellStyle name="Hyperlink" xfId="160" builtinId="8" hidden="1"/>
    <cellStyle name="Hyperlink" xfId="508" builtinId="8" hidden="1"/>
    <cellStyle name="Hyperlink" xfId="90" builtinId="8" hidden="1"/>
    <cellStyle name="Hyperlink" xfId="818" builtinId="8" hidden="1"/>
    <cellStyle name="Hyperlink" xfId="520" builtinId="8" hidden="1"/>
    <cellStyle name="Hyperlink" xfId="870" builtinId="8" hidden="1"/>
    <cellStyle name="Hyperlink" xfId="802" builtinId="8" hidden="1"/>
    <cellStyle name="Hyperlink" xfId="952" builtinId="8" hidden="1"/>
    <cellStyle name="Hyperlink" xfId="420" builtinId="8" hidden="1"/>
    <cellStyle name="Hyperlink" xfId="368" builtinId="8" hidden="1"/>
    <cellStyle name="Hyperlink" xfId="662" builtinId="8" hidden="1"/>
    <cellStyle name="Hyperlink" xfId="700" builtinId="8" hidden="1"/>
    <cellStyle name="Hyperlink" xfId="934" builtinId="8" hidden="1"/>
    <cellStyle name="Hyperlink" xfId="214" builtinId="8" hidden="1"/>
    <cellStyle name="Hyperlink" xfId="512" builtinId="8" hidden="1"/>
    <cellStyle name="Hyperlink" xfId="162" builtinId="8" hidden="1"/>
    <cellStyle name="Hyperlink" xfId="828" builtinId="8" hidden="1"/>
    <cellStyle name="Hyperlink" xfId="362" builtinId="8" hidden="1"/>
    <cellStyle name="Hyperlink" xfId="428" builtinId="8" hidden="1"/>
    <cellStyle name="Hyperlink" xfId="318" builtinId="8" hidden="1"/>
    <cellStyle name="Hyperlink" xfId="464" builtinId="8" hidden="1"/>
    <cellStyle name="Hyperlink" xfId="228" builtinId="8" hidden="1"/>
    <cellStyle name="Hyperlink" xfId="126" builtinId="8" hidden="1"/>
    <cellStyle name="Hyperlink" xfId="794" builtinId="8" hidden="1"/>
    <cellStyle name="Hyperlink" xfId="938" builtinId="8" hidden="1"/>
    <cellStyle name="Hyperlink" xfId="650" builtinId="8" hidden="1"/>
    <cellStyle name="Hyperlink" xfId="480" builtinId="8" hidden="1"/>
    <cellStyle name="Hyperlink" xfId="990" builtinId="8" hidden="1"/>
    <cellStyle name="Hyperlink" xfId="722" builtinId="8" hidden="1"/>
    <cellStyle name="Hyperlink" xfId="530" builtinId="8" hidden="1"/>
    <cellStyle name="Hyperlink" xfId="284" builtinId="8" hidden="1"/>
    <cellStyle name="Hyperlink" xfId="824" builtinId="8" hidden="1"/>
    <cellStyle name="Hyperlink" xfId="758" builtinId="8" hidden="1"/>
    <cellStyle name="Hyperlink" xfId="646" builtinId="8" hidden="1"/>
    <cellStyle name="Hyperlink" xfId="850" builtinId="8" hidden="1"/>
    <cellStyle name="Hyperlink" xfId="668" builtinId="8" hidden="1"/>
    <cellStyle name="Hyperlink" xfId="1026" builtinId="8" hidden="1"/>
    <cellStyle name="Hyperlink" xfId="340" builtinId="8" hidden="1"/>
    <cellStyle name="Hyperlink" xfId="192" builtinId="8" hidden="1"/>
    <cellStyle name="Hyperlink" xfId="852" builtinId="8" hidden="1"/>
    <cellStyle name="Hyperlink" xfId="840" builtinId="8" hidden="1"/>
    <cellStyle name="Hyperlink" xfId="838" builtinId="8" hidden="1"/>
    <cellStyle name="Hyperlink" xfId="774" builtinId="8" hidden="1"/>
    <cellStyle name="Hyperlink" xfId="542" builtinId="8" hidden="1"/>
    <cellStyle name="Hyperlink" xfId="452" builtinId="8" hidden="1"/>
    <cellStyle name="Hyperlink" xfId="152" builtinId="8" hidden="1"/>
    <cellStyle name="Hyperlink" xfId="792" builtinId="8" hidden="1"/>
    <cellStyle name="Hyperlink" xfId="186" builtinId="8" hidden="1"/>
    <cellStyle name="Hyperlink" xfId="522" builtinId="8" hidden="1"/>
    <cellStyle name="Hyperlink" xfId="744" builtinId="8" hidden="1"/>
    <cellStyle name="Hyperlink" xfId="294" builtinId="8" hidden="1"/>
    <cellStyle name="Hyperlink" xfId="856" builtinId="8" hidden="1"/>
    <cellStyle name="Hyperlink" xfId="62" builtinId="8" hidden="1"/>
    <cellStyle name="Hyperlink" xfId="234" builtinId="8" hidden="1"/>
    <cellStyle name="Hyperlink" xfId="232" builtinId="8" hidden="1"/>
    <cellStyle name="Hyperlink" xfId="302" builtinId="8" hidden="1"/>
    <cellStyle name="Hyperlink" xfId="796" builtinId="8" hidden="1"/>
    <cellStyle name="Hyperlink" xfId="448" builtinId="8" hidden="1"/>
    <cellStyle name="Hyperlink" xfId="256" builtinId="8" hidden="1"/>
    <cellStyle name="Hyperlink" xfId="574" builtinId="8" hidden="1"/>
    <cellStyle name="Hyperlink" xfId="826" builtinId="8" hidden="1"/>
    <cellStyle name="Hyperlink" xfId="64" builtinId="8" hidden="1"/>
    <cellStyle name="Hyperlink" xfId="766" builtinId="8" hidden="1"/>
    <cellStyle name="Hyperlink" xfId="810" builtinId="8" hidden="1"/>
    <cellStyle name="Hyperlink" xfId="568" builtinId="8" hidden="1"/>
    <cellStyle name="Hyperlink" xfId="636" builtinId="8" hidden="1"/>
    <cellStyle name="Hyperlink" xfId="350" builtinId="8" hidden="1"/>
    <cellStyle name="Hyperlink" xfId="404" builtinId="8" hidden="1"/>
    <cellStyle name="Hyperlink" xfId="348" builtinId="8" hidden="1"/>
    <cellStyle name="Hyperlink" xfId="1002" builtinId="8" hidden="1"/>
    <cellStyle name="Hyperlink" xfId="672" builtinId="8" hidden="1"/>
    <cellStyle name="Hyperlink" xfId="890" builtinId="8" hidden="1"/>
    <cellStyle name="Hyperlink" xfId="324" builtinId="8" hidden="1"/>
    <cellStyle name="Hyperlink" xfId="976" builtinId="8" hidden="1"/>
    <cellStyle name="Hyperlink" xfId="156" builtinId="8" hidden="1"/>
    <cellStyle name="Hyperlink" xfId="142" builtinId="8" hidden="1"/>
    <cellStyle name="Hyperlink" xfId="982" builtinId="8" hidden="1"/>
    <cellStyle name="Hyperlink" xfId="702" builtinId="8" hidden="1"/>
    <cellStyle name="Hyperlink" xfId="820" builtinId="8" hidden="1"/>
    <cellStyle name="Hyperlink" xfId="204" builtinId="8" hidden="1"/>
    <cellStyle name="Hyperlink" xfId="684" builtinId="8" hidden="1"/>
    <cellStyle name="Hyperlink" xfId="718" builtinId="8" hidden="1"/>
    <cellStyle name="Hyperlink" xfId="510" builtinId="8" hidden="1"/>
    <cellStyle name="Hyperlink" xfId="806" builtinId="8" hidden="1"/>
    <cellStyle name="Hyperlink" xfId="988" builtinId="8" hidden="1"/>
    <cellStyle name="Hyperlink" xfId="402" builtinId="8" hidden="1"/>
    <cellStyle name="Hyperlink" xfId="400" builtinId="8" hidden="1"/>
    <cellStyle name="Hyperlink" xfId="446" builtinId="8" hidden="1"/>
    <cellStyle name="Hyperlink" xfId="940" builtinId="8" hidden="1"/>
    <cellStyle name="Hyperlink" xfId="914" builtinId="8" hidden="1"/>
    <cellStyle name="Hyperlink" xfId="432" builtinId="8" hidden="1"/>
    <cellStyle name="Hyperlink" xfId="570" builtinId="8" hidden="1"/>
    <cellStyle name="Hyperlink" xfId="39" builtinId="8" hidden="1"/>
    <cellStyle name="Hyperlink" xfId="154" builtinId="8" hidden="1"/>
    <cellStyle name="Hyperlink" xfId="716" builtinId="8" hidden="1"/>
    <cellStyle name="Hyperlink" xfId="752" builtinId="8" hidden="1"/>
    <cellStyle name="Hyperlink" xfId="122" builtinId="8" hidden="1"/>
    <cellStyle name="Hyperlink" xfId="364" builtinId="8" hidden="1"/>
    <cellStyle name="Hyperlink" xfId="356" builtinId="8" hidden="1"/>
    <cellStyle name="Hyperlink" xfId="506" builtinId="8" hidden="1"/>
    <cellStyle name="Hyperlink" xfId="132" builtinId="8" hidden="1"/>
    <cellStyle name="Hyperlink" xfId="524" builtinId="8" hidden="1"/>
    <cellStyle name="Hyperlink" xfId="550" builtinId="8" hidden="1"/>
    <cellStyle name="Hyperlink" xfId="710" builtinId="8" hidden="1"/>
    <cellStyle name="Hyperlink" xfId="172" builtinId="8" hidden="1"/>
    <cellStyle name="Hyperlink" xfId="290" builtinId="8" hidden="1"/>
    <cellStyle name="Hyperlink" xfId="398" builtinId="8" hidden="1"/>
    <cellStyle name="Hyperlink" xfId="562" builtinId="8" hidden="1"/>
    <cellStyle name="Hyperlink" xfId="936" builtinId="8" hidden="1"/>
    <cellStyle name="Hyperlink" xfId="992" builtinId="8" hidden="1"/>
    <cellStyle name="Hyperlink" xfId="346" builtinId="8" hidden="1"/>
    <cellStyle name="Hyperlink" xfId="436" builtinId="8" hidden="1"/>
    <cellStyle name="Hyperlink" xfId="756" builtinId="8" hidden="1"/>
    <cellStyle name="Hyperlink" xfId="842" builtinId="8" hidden="1"/>
    <cellStyle name="Hyperlink" xfId="282" builtinId="8" hidden="1"/>
    <cellStyle name="Hyperlink" xfId="140" builtinId="8" hidden="1"/>
    <cellStyle name="Hyperlink" xfId="164" builtinId="8" hidden="1"/>
    <cellStyle name="Hyperlink" xfId="412" builtinId="8" hidden="1"/>
    <cellStyle name="Hyperlink" xfId="834" builtinId="8" hidden="1"/>
    <cellStyle name="Hyperlink" xfId="336" builtinId="8" hidden="1"/>
    <cellStyle name="Hyperlink" xfId="950" builtinId="8" hidden="1"/>
    <cellStyle name="Hyperlink" xfId="978" builtinId="8" hidden="1"/>
    <cellStyle name="Hyperlink" xfId="708" builtinId="8" hidden="1"/>
    <cellStyle name="Hyperlink" xfId="170" builtinId="8" hidden="1"/>
    <cellStyle name="Hyperlink" xfId="352" builtinId="8" hidden="1"/>
    <cellStyle name="Hyperlink" xfId="564" builtinId="8" hidden="1"/>
    <cellStyle name="Hyperlink" xfId="1030" builtinId="8" hidden="1"/>
    <cellStyle name="Hyperlink" xfId="300" builtinId="8" hidden="1"/>
    <cellStyle name="Hyperlink" xfId="768" builtinId="8" hidden="1"/>
    <cellStyle name="Hyperlink" xfId="830" builtinId="8" hidden="1"/>
    <cellStyle name="Hyperlink" xfId="554" builtinId="8" hidden="1"/>
    <cellStyle name="Hyperlink" xfId="198" builtinId="8" hidden="1"/>
    <cellStyle name="Hyperlink" xfId="984" builtinId="8" hidden="1"/>
    <cellStyle name="Hyperlink" xfId="658" builtinId="8" hidden="1"/>
    <cellStyle name="Hyperlink" xfId="892" builtinId="8" hidden="1"/>
    <cellStyle name="Hyperlink" xfId="440" builtinId="8" hidden="1"/>
    <cellStyle name="Hyperlink" xfId="970" builtinId="8" hidden="1"/>
    <cellStyle name="Hyperlink" xfId="544" builtinId="8" hidden="1"/>
    <cellStyle name="Hyperlink" xfId="770" builtinId="8" hidden="1"/>
    <cellStyle name="Hyperlink" xfId="136" builtinId="8" hidden="1"/>
    <cellStyle name="Hyperlink" xfId="948" builtinId="8" hidden="1"/>
    <cellStyle name="Hyperlink" xfId="674" builtinId="8" hidden="1"/>
    <cellStyle name="Hyperlink" xfId="272" builtinId="8" hidden="1"/>
    <cellStyle name="Hyperlink" xfId="786" builtinId="8" hidden="1"/>
    <cellStyle name="Hyperlink" xfId="484" builtinId="8" hidden="1"/>
    <cellStyle name="Hyperlink" xfId="690" builtinId="8" hidden="1"/>
    <cellStyle name="Hyperlink" xfId="558" builtinId="8" hidden="1"/>
    <cellStyle name="Hyperlink" xfId="190" builtinId="8" hidden="1"/>
    <cellStyle name="Hyperlink" xfId="900" builtinId="8" hidden="1"/>
    <cellStyle name="Hyperlink" xfId="488" builtinId="8" hidden="1"/>
    <cellStyle name="Hyperlink" xfId="382" builtinId="8" hidden="1"/>
    <cellStyle name="Hyperlink" xfId="790" builtinId="8" hidden="1"/>
    <cellStyle name="Hyperlink" xfId="942" builtinId="8" hidden="1"/>
    <cellStyle name="Hyperlink" xfId="370" builtinId="8" hidden="1"/>
    <cellStyle name="Hyperlink" xfId="410" builtinId="8" hidden="1"/>
    <cellStyle name="Hyperlink" xfId="72" builtinId="8" hidden="1"/>
    <cellStyle name="Hyperlink" xfId="168" builtinId="8" hidden="1"/>
    <cellStyle name="Hyperlink" xfId="504" builtinId="8" hidden="1"/>
    <cellStyle name="Hyperlink" xfId="876" builtinId="8" hidden="1"/>
    <cellStyle name="Hyperlink" xfId="416" builtinId="8" hidden="1"/>
    <cellStyle name="Hyperlink" xfId="174" builtinId="8" hidden="1"/>
    <cellStyle name="Hyperlink" xfId="694" builtinId="8" hidden="1"/>
    <cellStyle name="Hyperlink" xfId="392" builtinId="8" hidden="1"/>
    <cellStyle name="Hyperlink" xfId="860" builtinId="8" hidden="1"/>
    <cellStyle name="Hyperlink" xfId="788" builtinId="8" hidden="1"/>
    <cellStyle name="Hyperlink" xfId="696" builtinId="8" hidden="1"/>
    <cellStyle name="Hyperlink" xfId="692" builtinId="8" hidden="1"/>
    <cellStyle name="Hyperlink" xfId="260" builtinId="8" hidden="1"/>
    <cellStyle name="Hyperlink" xfId="250" builtinId="8" hidden="1"/>
    <cellStyle name="Hyperlink" xfId="242" builtinId="8" hidden="1"/>
    <cellStyle name="Hyperlink" xfId="844" builtinId="8" hidden="1"/>
    <cellStyle name="Hyperlink" xfId="212" builtinId="8" hidden="1"/>
    <cellStyle name="Hyperlink" xfId="836" builtinId="8" hidden="1"/>
    <cellStyle name="Hyperlink" xfId="1000" builtinId="8" hidden="1"/>
    <cellStyle name="Hyperlink" xfId="444" builtinId="8" hidden="1"/>
    <cellStyle name="Hyperlink" xfId="516" builtinId="8" hidden="1"/>
    <cellStyle name="Hyperlink" xfId="184" builtinId="8" hidden="1"/>
    <cellStyle name="Hyperlink" xfId="964" builtinId="8" hidden="1"/>
    <cellStyle name="Hyperlink" xfId="238" builtinId="8" hidden="1"/>
    <cellStyle name="Hyperlink" xfId="466" builtinId="8" hidden="1"/>
    <cellStyle name="Hyperlink" xfId="110" builtinId="8" hidden="1"/>
    <cellStyle name="Hyperlink" xfId="640" builtinId="8" hidden="1"/>
    <cellStyle name="Hyperlink" xfId="482" builtinId="8" hidden="1"/>
    <cellStyle name="Hyperlink" xfId="286" builtinId="8" hidden="1"/>
    <cellStyle name="Hyperlink" xfId="846" builtinId="8" hidden="1"/>
    <cellStyle name="Hyperlink" xfId="274" builtinId="8" hidden="1"/>
    <cellStyle name="Hyperlink" xfId="882" builtinId="8" hidden="1"/>
    <cellStyle name="Hyperlink" xfId="660" builtinId="8" hidden="1"/>
    <cellStyle name="Hyperlink" xfId="862" builtinId="8" hidden="1"/>
    <cellStyle name="Hyperlink" xfId="868" builtinId="8" hidden="1"/>
    <cellStyle name="Hyperlink" xfId="874" builtinId="8" hidden="1"/>
    <cellStyle name="Hyperlink" xfId="454" builtinId="8" hidden="1"/>
    <cellStyle name="Hyperlink" xfId="1195" builtinId="8" hidden="1"/>
    <cellStyle name="Hyperlink" xfId="390" builtinId="8" hidden="1"/>
    <cellStyle name="Hyperlink" xfId="666" builtinId="8" hidden="1"/>
    <cellStyle name="Hyperlink" xfId="972" builtinId="8" hidden="1"/>
    <cellStyle name="Hyperlink" xfId="1022" builtinId="8" hidden="1"/>
    <cellStyle name="Hyperlink" xfId="100" builtinId="8" hidden="1"/>
    <cellStyle name="Hyperlink" xfId="566" builtinId="8" hidden="1"/>
    <cellStyle name="Hyperlink" xfId="244" builtinId="8" hidden="1"/>
    <cellStyle name="Hyperlink" xfId="150" builtinId="8" hidden="1"/>
    <cellStyle name="Hyperlink" xfId="728" builtinId="8" hidden="1"/>
    <cellStyle name="Hyperlink" xfId="252" builtinId="8" hidden="1"/>
    <cellStyle name="Hyperlink" xfId="642" builtinId="8" hidden="1"/>
    <cellStyle name="Hyperlink" xfId="76" builtinId="8" hidden="1"/>
    <cellStyle name="Hyperlink" xfId="366" builtinId="8" hidden="1"/>
    <cellStyle name="Hyperlink" xfId="864" builtinId="8" hidden="1"/>
    <cellStyle name="Hyperlink" xfId="208" builtinId="8" hidden="1"/>
    <cellStyle name="Hyperlink" xfId="280" builtinId="8" hidden="1"/>
    <cellStyle name="Hyperlink" xfId="456" builtinId="8" hidden="1"/>
    <cellStyle name="Hyperlink" xfId="956" builtinId="8" hidden="1"/>
    <cellStyle name="Hyperlink" xfId="320" builtinId="8" hidden="1"/>
    <cellStyle name="Hyperlink" xfId="688" builtinId="8" hidden="1"/>
    <cellStyle name="Hyperlink" xfId="316" builtinId="8" hidden="1"/>
    <cellStyle name="Hyperlink" xfId="298" builtinId="8" hidden="1"/>
    <cellStyle name="Hyperlink" xfId="800" builtinId="8" hidden="1"/>
    <cellStyle name="Hyperlink" xfId="884" builtinId="8" hidden="1"/>
    <cellStyle name="Hyperlink" xfId="906" builtinId="8" hidden="1"/>
    <cellStyle name="Hyperlink" xfId="240" builtinId="8" hidden="1"/>
    <cellStyle name="Hyperlink" xfId="68" builtinId="8" hidden="1"/>
    <cellStyle name="Hyperlink" xfId="994" builtinId="8" hidden="1"/>
    <cellStyle name="Hyperlink" xfId="292" builtinId="8" hidden="1"/>
    <cellStyle name="Hyperlink" xfId="322" builtinId="8" hidden="1"/>
    <cellStyle name="Hyperlink" xfId="682" builtinId="8" hidden="1"/>
    <cellStyle name="Hyperlink" xfId="514" builtinId="8" hidden="1"/>
    <cellStyle name="Hyperlink" xfId="124" builtinId="8" hidden="1"/>
    <cellStyle name="Hyperlink" xfId="248" builtinId="8" hidden="1"/>
    <cellStyle name="Hyperlink" xfId="764" builtinId="8" hidden="1"/>
    <cellStyle name="Hyperlink" xfId="70" builtinId="8" hidden="1"/>
    <cellStyle name="Hyperlink" xfId="41" builtinId="8" hidden="1"/>
    <cellStyle name="Hyperlink" xfId="760" builtinId="8" hidden="1"/>
    <cellStyle name="Hyperlink" xfId="750" builtinId="8" hidden="1"/>
    <cellStyle name="Hyperlink" xfId="344" builtinId="8" hidden="1"/>
    <cellStyle name="Hyperlink" xfId="740" builtinId="8" hidden="1"/>
    <cellStyle name="Hyperlink" xfId="118" builtinId="8" hidden="1"/>
    <cellStyle name="Hyperlink" xfId="498" builtinId="8" hidden="1"/>
    <cellStyle name="Hyperlink" xfId="66" builtinId="8" hidden="1"/>
    <cellStyle name="Hyperlink" xfId="426" builtinId="8" hidden="1"/>
    <cellStyle name="Hyperlink" xfId="540" builtinId="8" hidden="1"/>
    <cellStyle name="Hyperlink" xfId="354" builtinId="8" hidden="1"/>
    <cellStyle name="Hyperlink" xfId="384" builtinId="8" hidden="1"/>
    <cellStyle name="Hyperlink" xfId="808" builtinId="8" hidden="1"/>
    <cellStyle name="Hyperlink" xfId="1010" builtinId="8" hidden="1"/>
    <cellStyle name="Hyperlink" xfId="680" builtinId="8" hidden="1"/>
    <cellStyle name="Hyperlink" xfId="406" builtinId="8" hidden="1"/>
    <cellStyle name="Hyperlink" xfId="334" builtinId="8" hidden="1"/>
    <cellStyle name="Hyperlink" xfId="474" builtinId="8" hidden="1"/>
    <cellStyle name="Hyperlink" xfId="798" builtinId="8" hidden="1"/>
    <cellStyle name="Hyperlink" xfId="854" builtinId="8" hidden="1"/>
    <cellStyle name="Hyperlink" xfId="1028" builtinId="8" hidden="1"/>
    <cellStyle name="Hyperlink" xfId="188" builtinId="8" hidden="1"/>
    <cellStyle name="Hyperlink" xfId="202" builtinId="8" hidden="1"/>
    <cellStyle name="Hyperlink" xfId="698" builtinId="8" hidden="1"/>
    <cellStyle name="Hyperlink" xfId="634" builtinId="8" hidden="1"/>
    <cellStyle name="Hyperlink" xfId="912" builtinId="8" hidden="1"/>
    <cellStyle name="Hyperlink" xfId="548" builtinId="8" hidden="1"/>
    <cellStyle name="Hyperlink" xfId="92" builtinId="8" hidden="1"/>
    <cellStyle name="Hyperlink" xfId="1004" builtinId="8" hidden="1"/>
    <cellStyle name="Hyperlink" xfId="754" builtinId="8" hidden="1"/>
    <cellStyle name="Hyperlink" xfId="112" builtinId="8" hidden="1"/>
    <cellStyle name="Hyperlink" xfId="910" builtinId="8" hidden="1"/>
    <cellStyle name="Hyperlink" xfId="670" builtinId="8" hidden="1"/>
    <cellStyle name="Hyperlink" xfId="784" builtinId="8" hidden="1"/>
    <cellStyle name="Hyperlink" xfId="780" builtinId="8" hidden="1"/>
    <cellStyle name="Hyperlink" xfId="180" builtinId="8" hidden="1"/>
    <cellStyle name="Hyperlink" xfId="492" builtinId="8" hidden="1"/>
    <cellStyle name="Hyperlink" xfId="468" builtinId="8" hidden="1"/>
    <cellStyle name="Hyperlink" xfId="326" builtinId="8" hidden="1"/>
    <cellStyle name="Hyperlink" xfId="430" builtinId="8" hidden="1"/>
    <cellStyle name="Hyperlink" xfId="288" builtinId="8" hidden="1"/>
    <cellStyle name="Hyperlink" xfId="580" builtinId="8" hidden="1"/>
    <cellStyle name="Hyperlink" xfId="314" builtinId="8" hidden="1"/>
    <cellStyle name="Hyperlink" xfId="894" builtinId="8" hidden="1"/>
    <cellStyle name="Hyperlink" xfId="916" builtinId="8" hidden="1"/>
    <cellStyle name="Hyperlink" xfId="720" builtinId="8" hidden="1"/>
    <cellStyle name="Hyperlink" xfId="418" builtinId="8" hidden="1"/>
    <cellStyle name="Hyperlink" xfId="986" builtinId="8" hidden="1"/>
    <cellStyle name="Hyperlink" xfId="74" builtinId="8" hidden="1"/>
    <cellStyle name="Hyperlink" xfId="342" builtinId="8" hidden="1"/>
    <cellStyle name="Hyperlink" xfId="182" builtinId="8" hidden="1"/>
    <cellStyle name="Hyperlink" xfId="268" builtinId="8" hidden="1"/>
    <cellStyle name="Hyperlink" xfId="114" builtinId="8" hidden="1"/>
    <cellStyle name="Hyperlink" xfId="490" builtinId="8" hidden="1"/>
    <cellStyle name="Hyperlink" xfId="962" builtinId="8" hidden="1"/>
    <cellStyle name="Hyperlink" xfId="712" builtinId="8" hidden="1"/>
    <cellStyle name="Hyperlink" xfId="358" builtinId="8" hidden="1"/>
    <cellStyle name="Hyperlink" xfId="858" builtinId="8" hidden="1"/>
    <cellStyle name="Normal" xfId="0" builtinId="0"/>
    <cellStyle name="Normal 2" xfId="1202" xr:uid="{00000000-0005-0000-0000-0000AA050000}"/>
    <cellStyle name="Normal 3" xfId="1201" xr:uid="{00000000-0005-0000-0000-0000AB050000}"/>
    <cellStyle name="Percent" xfId="1" builtinId="5"/>
    <cellStyle name="Percent 2" xfId="1203" xr:uid="{00000000-0005-0000-0000-0000AD0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7F7F7F"/>
      <rgbColor rgb="FF9999FF"/>
      <rgbColor rgb="FF555555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5B3D7"/>
      <rgbColor rgb="FFFF99CC"/>
      <rgbColor rgb="FFCC99FF"/>
      <rgbColor rgb="FFF2DCDB"/>
      <rgbColor rgb="FF558ED5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222222"/>
      <rgbColor rgb="FF993300"/>
      <rgbColor rgb="FF993366"/>
      <rgbColor rgb="FF4C4C4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</xdr:colOff>
      <xdr:row>191</xdr:row>
      <xdr:rowOff>137160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D187"/>
  <sheetViews>
    <sheetView topLeftCell="A93" workbookViewId="0">
      <selection activeCell="B113" sqref="B113"/>
    </sheetView>
  </sheetViews>
  <sheetFormatPr defaultColWidth="8.796875" defaultRowHeight="12" x14ac:dyDescent="0.2"/>
  <sheetData>
    <row r="1" spans="1:4" x14ac:dyDescent="0.2">
      <c r="A1" t="s">
        <v>0</v>
      </c>
      <c r="B1">
        <v>3</v>
      </c>
      <c r="C1">
        <v>3</v>
      </c>
      <c r="D1">
        <v>3</v>
      </c>
    </row>
    <row r="2" spans="1:4" x14ac:dyDescent="0.2">
      <c r="A2" t="s">
        <v>1</v>
      </c>
      <c r="B2">
        <v>3</v>
      </c>
      <c r="C2">
        <v>3</v>
      </c>
      <c r="D2">
        <v>2</v>
      </c>
    </row>
    <row r="3" spans="1:4" x14ac:dyDescent="0.2">
      <c r="A3" t="s">
        <v>2</v>
      </c>
      <c r="B3">
        <v>2</v>
      </c>
      <c r="C3">
        <v>2</v>
      </c>
      <c r="D3">
        <v>2</v>
      </c>
    </row>
    <row r="4" spans="1:4" x14ac:dyDescent="0.2">
      <c r="A4" t="s">
        <v>3</v>
      </c>
      <c r="B4">
        <v>3</v>
      </c>
      <c r="C4">
        <v>3</v>
      </c>
      <c r="D4">
        <v>2</v>
      </c>
    </row>
    <row r="5" spans="1:4" x14ac:dyDescent="0.2">
      <c r="A5" t="s">
        <v>4</v>
      </c>
      <c r="B5">
        <v>3</v>
      </c>
      <c r="C5">
        <v>0</v>
      </c>
      <c r="D5">
        <v>3</v>
      </c>
    </row>
    <row r="6" spans="1:4" x14ac:dyDescent="0.2">
      <c r="A6" t="s">
        <v>5</v>
      </c>
      <c r="B6">
        <v>3</v>
      </c>
      <c r="C6">
        <v>2</v>
      </c>
      <c r="D6">
        <v>3</v>
      </c>
    </row>
    <row r="7" spans="1:4" x14ac:dyDescent="0.2">
      <c r="A7" t="s">
        <v>6</v>
      </c>
      <c r="B7">
        <v>3</v>
      </c>
      <c r="C7">
        <v>3</v>
      </c>
      <c r="D7">
        <v>3</v>
      </c>
    </row>
    <row r="8" spans="1:4" x14ac:dyDescent="0.2">
      <c r="A8" t="s">
        <v>7</v>
      </c>
      <c r="B8">
        <v>2.5</v>
      </c>
      <c r="C8">
        <v>3</v>
      </c>
      <c r="D8">
        <v>3</v>
      </c>
    </row>
    <row r="9" spans="1:4" x14ac:dyDescent="0.2">
      <c r="A9" t="s">
        <v>8</v>
      </c>
      <c r="B9">
        <v>3</v>
      </c>
      <c r="C9">
        <v>3</v>
      </c>
      <c r="D9">
        <v>2</v>
      </c>
    </row>
    <row r="10" spans="1:4" x14ac:dyDescent="0.2">
      <c r="A10" t="s">
        <v>9</v>
      </c>
      <c r="B10">
        <v>3</v>
      </c>
      <c r="C10">
        <v>3</v>
      </c>
      <c r="D10">
        <v>3</v>
      </c>
    </row>
    <row r="11" spans="1:4" x14ac:dyDescent="0.2">
      <c r="A11" t="s">
        <v>10</v>
      </c>
      <c r="B11">
        <v>3</v>
      </c>
      <c r="C11">
        <v>3</v>
      </c>
      <c r="D11">
        <v>3</v>
      </c>
    </row>
    <row r="12" spans="1:4" x14ac:dyDescent="0.2">
      <c r="A12" t="s">
        <v>11</v>
      </c>
      <c r="B12">
        <v>3</v>
      </c>
      <c r="C12">
        <v>2</v>
      </c>
      <c r="D12">
        <v>3</v>
      </c>
    </row>
    <row r="13" spans="1:4" x14ac:dyDescent="0.2">
      <c r="A13" t="s">
        <v>12</v>
      </c>
      <c r="B13">
        <v>3</v>
      </c>
      <c r="C13">
        <v>3</v>
      </c>
      <c r="D13">
        <v>2</v>
      </c>
    </row>
    <row r="14" spans="1:4" x14ac:dyDescent="0.2">
      <c r="A14" t="s">
        <v>13</v>
      </c>
      <c r="B14">
        <v>3</v>
      </c>
      <c r="C14">
        <v>0</v>
      </c>
      <c r="D14">
        <v>3</v>
      </c>
    </row>
    <row r="15" spans="1:4" x14ac:dyDescent="0.2">
      <c r="A15" t="s">
        <v>14</v>
      </c>
      <c r="B15">
        <v>3</v>
      </c>
      <c r="C15">
        <v>3</v>
      </c>
      <c r="D15">
        <v>3</v>
      </c>
    </row>
    <row r="16" spans="1:4" x14ac:dyDescent="0.2">
      <c r="A16" t="s">
        <v>15</v>
      </c>
      <c r="B16">
        <v>3</v>
      </c>
      <c r="C16">
        <v>2</v>
      </c>
      <c r="D16">
        <v>0</v>
      </c>
    </row>
    <row r="17" spans="1:4" x14ac:dyDescent="0.2">
      <c r="A17" t="s">
        <v>16</v>
      </c>
      <c r="B17">
        <v>3</v>
      </c>
      <c r="C17">
        <v>3</v>
      </c>
      <c r="D17">
        <v>3</v>
      </c>
    </row>
    <row r="18" spans="1:4" x14ac:dyDescent="0.2">
      <c r="A18" t="s">
        <v>17</v>
      </c>
      <c r="B18">
        <v>2.2999999999999998</v>
      </c>
      <c r="C18">
        <v>2</v>
      </c>
      <c r="D18">
        <v>3</v>
      </c>
    </row>
    <row r="19" spans="1:4" x14ac:dyDescent="0.2">
      <c r="A19" t="s">
        <v>18</v>
      </c>
      <c r="B19">
        <v>3</v>
      </c>
      <c r="C19">
        <v>3</v>
      </c>
      <c r="D19">
        <v>3</v>
      </c>
    </row>
    <row r="20" spans="1:4" x14ac:dyDescent="0.2">
      <c r="A20" t="s">
        <v>19</v>
      </c>
      <c r="B20">
        <v>3</v>
      </c>
      <c r="C20">
        <v>3</v>
      </c>
      <c r="D20">
        <v>3</v>
      </c>
    </row>
    <row r="21" spans="1:4" x14ac:dyDescent="0.2">
      <c r="A21" t="s">
        <v>20</v>
      </c>
      <c r="B21">
        <v>2.5</v>
      </c>
      <c r="C21">
        <v>3</v>
      </c>
      <c r="D21">
        <v>2</v>
      </c>
    </row>
    <row r="22" spans="1:4" x14ac:dyDescent="0.2">
      <c r="A22" t="s">
        <v>21</v>
      </c>
      <c r="B22">
        <v>3</v>
      </c>
      <c r="C22">
        <v>3</v>
      </c>
      <c r="D22">
        <v>2</v>
      </c>
    </row>
    <row r="23" spans="1:4" x14ac:dyDescent="0.2">
      <c r="A23" t="s">
        <v>22</v>
      </c>
      <c r="B23">
        <v>3</v>
      </c>
      <c r="C23">
        <v>3</v>
      </c>
      <c r="D23">
        <v>3</v>
      </c>
    </row>
    <row r="24" spans="1:4" x14ac:dyDescent="0.2">
      <c r="A24" t="s">
        <v>23</v>
      </c>
      <c r="B24">
        <v>3</v>
      </c>
      <c r="C24">
        <v>3</v>
      </c>
      <c r="D24">
        <v>3</v>
      </c>
    </row>
    <row r="25" spans="1:4" x14ac:dyDescent="0.2">
      <c r="A25" t="s">
        <v>24</v>
      </c>
      <c r="B25">
        <v>3</v>
      </c>
      <c r="C25">
        <v>3</v>
      </c>
      <c r="D25">
        <v>3</v>
      </c>
    </row>
    <row r="26" spans="1:4" x14ac:dyDescent="0.2">
      <c r="A26" t="s">
        <v>25</v>
      </c>
      <c r="B26">
        <v>2.5</v>
      </c>
      <c r="C26">
        <v>3</v>
      </c>
      <c r="D26">
        <v>3</v>
      </c>
    </row>
    <row r="27" spans="1:4" x14ac:dyDescent="0.2">
      <c r="A27" t="s">
        <v>26</v>
      </c>
      <c r="B27">
        <v>2.5</v>
      </c>
      <c r="C27">
        <v>3</v>
      </c>
      <c r="D27">
        <v>3</v>
      </c>
    </row>
    <row r="28" spans="1:4" x14ac:dyDescent="0.2">
      <c r="A28" t="s">
        <v>27</v>
      </c>
      <c r="B28">
        <v>3</v>
      </c>
      <c r="C28">
        <v>2</v>
      </c>
      <c r="D28">
        <v>3</v>
      </c>
    </row>
    <row r="29" spans="1:4" x14ac:dyDescent="0.2">
      <c r="A29" t="s">
        <v>28</v>
      </c>
      <c r="B29">
        <v>2</v>
      </c>
      <c r="C29">
        <v>3</v>
      </c>
      <c r="D29">
        <v>3</v>
      </c>
    </row>
    <row r="30" spans="1:4" x14ac:dyDescent="0.2">
      <c r="A30" t="s">
        <v>29</v>
      </c>
      <c r="B30">
        <v>2.5</v>
      </c>
      <c r="C30">
        <v>3</v>
      </c>
      <c r="D30">
        <v>2</v>
      </c>
    </row>
    <row r="31" spans="1:4" x14ac:dyDescent="0.2">
      <c r="A31" t="s">
        <v>30</v>
      </c>
      <c r="B31">
        <v>3</v>
      </c>
      <c r="C31">
        <v>3</v>
      </c>
      <c r="D31">
        <v>3</v>
      </c>
    </row>
    <row r="32" spans="1:4" x14ac:dyDescent="0.2">
      <c r="A32" t="s">
        <v>31</v>
      </c>
      <c r="B32">
        <v>2</v>
      </c>
      <c r="C32">
        <v>3</v>
      </c>
      <c r="D32">
        <v>3</v>
      </c>
    </row>
    <row r="33" spans="1:4" x14ac:dyDescent="0.2">
      <c r="A33" t="s">
        <v>32</v>
      </c>
      <c r="B33">
        <v>3</v>
      </c>
      <c r="C33">
        <v>3</v>
      </c>
      <c r="D33">
        <v>1</v>
      </c>
    </row>
    <row r="34" spans="1:4" x14ac:dyDescent="0.2">
      <c r="A34" t="s">
        <v>33</v>
      </c>
      <c r="B34">
        <v>3</v>
      </c>
      <c r="C34">
        <v>2</v>
      </c>
      <c r="D34">
        <v>2</v>
      </c>
    </row>
    <row r="35" spans="1:4" x14ac:dyDescent="0.2">
      <c r="A35" t="s">
        <v>34</v>
      </c>
      <c r="B35">
        <v>2.5</v>
      </c>
      <c r="C35">
        <v>3</v>
      </c>
      <c r="D35">
        <v>3</v>
      </c>
    </row>
    <row r="36" spans="1:4" x14ac:dyDescent="0.2">
      <c r="A36" t="s">
        <v>35</v>
      </c>
      <c r="B36">
        <v>0</v>
      </c>
      <c r="C36">
        <v>0</v>
      </c>
      <c r="D36">
        <v>2</v>
      </c>
    </row>
    <row r="37" spans="1:4" x14ac:dyDescent="0.2">
      <c r="A37" t="s">
        <v>36</v>
      </c>
      <c r="B37">
        <v>3</v>
      </c>
      <c r="C37">
        <v>2</v>
      </c>
      <c r="D37">
        <v>2</v>
      </c>
    </row>
    <row r="38" spans="1:4" x14ac:dyDescent="0.2">
      <c r="A38" t="s">
        <v>37</v>
      </c>
      <c r="B38">
        <v>3</v>
      </c>
      <c r="C38">
        <v>3</v>
      </c>
      <c r="D38">
        <v>3</v>
      </c>
    </row>
    <row r="39" spans="1:4" x14ac:dyDescent="0.2">
      <c r="A39" t="s">
        <v>38</v>
      </c>
      <c r="B39">
        <v>3</v>
      </c>
      <c r="C39">
        <v>3</v>
      </c>
      <c r="D39">
        <v>0</v>
      </c>
    </row>
    <row r="40" spans="1:4" x14ac:dyDescent="0.2">
      <c r="A40" t="s">
        <v>39</v>
      </c>
      <c r="B40">
        <v>3</v>
      </c>
      <c r="C40">
        <v>3</v>
      </c>
      <c r="D40">
        <v>3</v>
      </c>
    </row>
    <row r="41" spans="1:4" x14ac:dyDescent="0.2">
      <c r="A41" t="s">
        <v>40</v>
      </c>
      <c r="B41">
        <v>3</v>
      </c>
      <c r="C41">
        <v>2</v>
      </c>
      <c r="D41">
        <v>0</v>
      </c>
    </row>
    <row r="42" spans="1:4" x14ac:dyDescent="0.2">
      <c r="A42" t="s">
        <v>41</v>
      </c>
      <c r="B42">
        <v>3</v>
      </c>
      <c r="C42">
        <v>3</v>
      </c>
      <c r="D42">
        <v>3</v>
      </c>
    </row>
    <row r="43" spans="1:4" x14ac:dyDescent="0.2">
      <c r="A43" t="s">
        <v>42</v>
      </c>
      <c r="B43">
        <v>2</v>
      </c>
      <c r="C43">
        <v>1</v>
      </c>
      <c r="D43">
        <v>1</v>
      </c>
    </row>
    <row r="44" spans="1:4" x14ac:dyDescent="0.2">
      <c r="A44" t="s">
        <v>43</v>
      </c>
      <c r="B44">
        <v>2</v>
      </c>
      <c r="C44">
        <v>3</v>
      </c>
      <c r="D44">
        <v>0</v>
      </c>
    </row>
    <row r="45" spans="1:4" x14ac:dyDescent="0.2">
      <c r="A45" t="s">
        <v>44</v>
      </c>
      <c r="B45">
        <v>3</v>
      </c>
      <c r="C45">
        <v>3</v>
      </c>
      <c r="D45">
        <v>3</v>
      </c>
    </row>
    <row r="46" spans="1:4" x14ac:dyDescent="0.2">
      <c r="A46" t="s">
        <v>45</v>
      </c>
      <c r="B46">
        <v>3</v>
      </c>
      <c r="C46">
        <v>0</v>
      </c>
      <c r="D46">
        <v>1.5</v>
      </c>
    </row>
    <row r="47" spans="1:4" x14ac:dyDescent="0.2">
      <c r="A47" t="s">
        <v>46</v>
      </c>
      <c r="B47">
        <v>3</v>
      </c>
      <c r="C47">
        <v>3</v>
      </c>
      <c r="D47">
        <v>2</v>
      </c>
    </row>
    <row r="48" spans="1:4" x14ac:dyDescent="0.2">
      <c r="A48" t="s">
        <v>47</v>
      </c>
      <c r="B48">
        <v>3</v>
      </c>
      <c r="C48">
        <v>3</v>
      </c>
      <c r="D48">
        <v>2</v>
      </c>
    </row>
    <row r="49" spans="1:4" x14ac:dyDescent="0.2">
      <c r="A49" t="s">
        <v>48</v>
      </c>
      <c r="B49">
        <v>2</v>
      </c>
      <c r="C49">
        <v>0</v>
      </c>
      <c r="D49">
        <v>0</v>
      </c>
    </row>
    <row r="50" spans="1:4" x14ac:dyDescent="0.2">
      <c r="A50" t="s">
        <v>49</v>
      </c>
      <c r="B50">
        <v>3</v>
      </c>
      <c r="C50">
        <v>3</v>
      </c>
      <c r="D50">
        <v>3</v>
      </c>
    </row>
    <row r="51" spans="1:4" x14ac:dyDescent="0.2">
      <c r="A51" t="s">
        <v>50</v>
      </c>
      <c r="B51">
        <v>3</v>
      </c>
      <c r="C51">
        <v>3</v>
      </c>
      <c r="D51">
        <v>1</v>
      </c>
    </row>
    <row r="52" spans="1:4" x14ac:dyDescent="0.2">
      <c r="A52" t="s">
        <v>51</v>
      </c>
      <c r="B52">
        <v>2</v>
      </c>
      <c r="C52">
        <v>0</v>
      </c>
      <c r="D52">
        <v>3</v>
      </c>
    </row>
    <row r="53" spans="1:4" x14ac:dyDescent="0.2">
      <c r="A53" t="s">
        <v>52</v>
      </c>
      <c r="B53">
        <v>3</v>
      </c>
      <c r="C53">
        <v>2</v>
      </c>
      <c r="D53">
        <v>3</v>
      </c>
    </row>
    <row r="54" spans="1:4" x14ac:dyDescent="0.2">
      <c r="A54" t="s">
        <v>53</v>
      </c>
      <c r="B54">
        <v>3</v>
      </c>
      <c r="C54">
        <v>3</v>
      </c>
      <c r="D54">
        <v>2</v>
      </c>
    </row>
    <row r="55" spans="1:4" x14ac:dyDescent="0.2">
      <c r="A55" t="s">
        <v>54</v>
      </c>
      <c r="B55">
        <v>3</v>
      </c>
      <c r="C55">
        <v>3</v>
      </c>
      <c r="D55">
        <v>3</v>
      </c>
    </row>
    <row r="56" spans="1:4" x14ac:dyDescent="0.2">
      <c r="A56" t="s">
        <v>55</v>
      </c>
      <c r="B56">
        <v>3</v>
      </c>
      <c r="C56">
        <v>3</v>
      </c>
      <c r="D56">
        <v>3</v>
      </c>
    </row>
    <row r="57" spans="1:4" x14ac:dyDescent="0.2">
      <c r="A57" t="s">
        <v>56</v>
      </c>
      <c r="B57">
        <v>3</v>
      </c>
      <c r="C57">
        <v>3</v>
      </c>
      <c r="D57">
        <v>3</v>
      </c>
    </row>
    <row r="58" spans="1:4" x14ac:dyDescent="0.2">
      <c r="A58" t="s">
        <v>57</v>
      </c>
      <c r="B58">
        <v>2</v>
      </c>
      <c r="C58">
        <v>2</v>
      </c>
      <c r="D58">
        <v>3</v>
      </c>
    </row>
    <row r="59" spans="1:4" x14ac:dyDescent="0.2">
      <c r="A59" t="s">
        <v>58</v>
      </c>
      <c r="B59">
        <v>2</v>
      </c>
      <c r="C59">
        <v>3</v>
      </c>
      <c r="D59">
        <v>0</v>
      </c>
    </row>
    <row r="60" spans="1:4" x14ac:dyDescent="0.2">
      <c r="A60" t="s">
        <v>59</v>
      </c>
      <c r="B60">
        <v>3</v>
      </c>
      <c r="C60">
        <v>2</v>
      </c>
      <c r="D60">
        <v>2</v>
      </c>
    </row>
    <row r="61" spans="1:4" x14ac:dyDescent="0.2">
      <c r="A61" t="s">
        <v>60</v>
      </c>
      <c r="B61">
        <v>3</v>
      </c>
      <c r="C61">
        <v>0</v>
      </c>
      <c r="D61">
        <v>2</v>
      </c>
    </row>
    <row r="62" spans="1:4" x14ac:dyDescent="0.2">
      <c r="A62" t="s">
        <v>61</v>
      </c>
      <c r="B62">
        <v>3</v>
      </c>
      <c r="C62">
        <v>0</v>
      </c>
      <c r="D62">
        <v>3</v>
      </c>
    </row>
    <row r="63" spans="1:4" x14ac:dyDescent="0.2">
      <c r="A63" t="s">
        <v>62</v>
      </c>
      <c r="B63">
        <v>2</v>
      </c>
      <c r="C63">
        <v>1</v>
      </c>
      <c r="D63">
        <v>3</v>
      </c>
    </row>
    <row r="64" spans="1:4" x14ac:dyDescent="0.2">
      <c r="A64" t="s">
        <v>63</v>
      </c>
      <c r="B64">
        <v>3</v>
      </c>
      <c r="C64">
        <v>3</v>
      </c>
      <c r="D64">
        <v>0</v>
      </c>
    </row>
    <row r="65" spans="1:4" x14ac:dyDescent="0.2">
      <c r="A65" t="s">
        <v>64</v>
      </c>
      <c r="B65">
        <v>3</v>
      </c>
      <c r="C65">
        <v>3</v>
      </c>
      <c r="D65">
        <v>3</v>
      </c>
    </row>
    <row r="66" spans="1:4" x14ac:dyDescent="0.2">
      <c r="A66" t="s">
        <v>65</v>
      </c>
      <c r="B66">
        <v>3</v>
      </c>
      <c r="C66">
        <v>3</v>
      </c>
      <c r="D66">
        <v>3</v>
      </c>
    </row>
    <row r="67" spans="1:4" x14ac:dyDescent="0.2">
      <c r="A67" t="s">
        <v>66</v>
      </c>
      <c r="B67">
        <v>3</v>
      </c>
      <c r="C67">
        <v>3</v>
      </c>
      <c r="D67">
        <v>3</v>
      </c>
    </row>
    <row r="68" spans="1:4" x14ac:dyDescent="0.2">
      <c r="A68" t="s">
        <v>67</v>
      </c>
      <c r="B68">
        <v>3</v>
      </c>
      <c r="C68">
        <v>3</v>
      </c>
      <c r="D68">
        <v>3</v>
      </c>
    </row>
    <row r="69" spans="1:4" x14ac:dyDescent="0.2">
      <c r="A69" t="s">
        <v>68</v>
      </c>
      <c r="B69">
        <v>3</v>
      </c>
      <c r="C69">
        <v>2</v>
      </c>
      <c r="D69">
        <v>3</v>
      </c>
    </row>
    <row r="70" spans="1:4" x14ac:dyDescent="0.2">
      <c r="A70" t="s">
        <v>69</v>
      </c>
      <c r="B70">
        <v>2</v>
      </c>
      <c r="C70">
        <v>2</v>
      </c>
      <c r="D70">
        <v>2</v>
      </c>
    </row>
    <row r="71" spans="1:4" x14ac:dyDescent="0.2">
      <c r="A71" t="s">
        <v>70</v>
      </c>
      <c r="B71">
        <v>2</v>
      </c>
      <c r="C71">
        <v>2</v>
      </c>
      <c r="D71">
        <v>2</v>
      </c>
    </row>
    <row r="72" spans="1:4" x14ac:dyDescent="0.2">
      <c r="A72" t="s">
        <v>71</v>
      </c>
      <c r="B72">
        <v>3</v>
      </c>
      <c r="C72">
        <v>3</v>
      </c>
      <c r="D72">
        <v>3</v>
      </c>
    </row>
    <row r="73" spans="1:4" x14ac:dyDescent="0.2">
      <c r="A73" t="s">
        <v>72</v>
      </c>
      <c r="B73">
        <v>3</v>
      </c>
      <c r="C73">
        <v>3</v>
      </c>
      <c r="D73">
        <v>3</v>
      </c>
    </row>
    <row r="74" spans="1:4" x14ac:dyDescent="0.2">
      <c r="A74" t="s">
        <v>73</v>
      </c>
      <c r="B74">
        <v>3</v>
      </c>
      <c r="C74">
        <v>3</v>
      </c>
      <c r="D74">
        <v>3</v>
      </c>
    </row>
    <row r="75" spans="1:4" x14ac:dyDescent="0.2">
      <c r="A75" t="s">
        <v>74</v>
      </c>
      <c r="B75">
        <v>3</v>
      </c>
      <c r="C75">
        <v>2</v>
      </c>
      <c r="D75">
        <v>3</v>
      </c>
    </row>
    <row r="76" spans="1:4" x14ac:dyDescent="0.2">
      <c r="A76" t="s">
        <v>75</v>
      </c>
      <c r="B76">
        <v>0</v>
      </c>
      <c r="C76">
        <v>2</v>
      </c>
      <c r="D76">
        <v>1.5</v>
      </c>
    </row>
    <row r="77" spans="1:4" x14ac:dyDescent="0.2">
      <c r="A77" t="s">
        <v>76</v>
      </c>
      <c r="B77">
        <v>3</v>
      </c>
      <c r="C77">
        <v>3</v>
      </c>
      <c r="D77">
        <v>3</v>
      </c>
    </row>
    <row r="78" spans="1:4" x14ac:dyDescent="0.2">
      <c r="A78" t="s">
        <v>77</v>
      </c>
      <c r="B78">
        <v>3</v>
      </c>
      <c r="C78">
        <v>3</v>
      </c>
      <c r="D78">
        <v>2</v>
      </c>
    </row>
    <row r="79" spans="1:4" x14ac:dyDescent="0.2">
      <c r="A79" t="s">
        <v>78</v>
      </c>
      <c r="B79">
        <v>1</v>
      </c>
      <c r="C79">
        <v>2</v>
      </c>
      <c r="D79">
        <v>3</v>
      </c>
    </row>
    <row r="80" spans="1:4" x14ac:dyDescent="0.2">
      <c r="A80" t="s">
        <v>79</v>
      </c>
      <c r="B80">
        <v>3</v>
      </c>
      <c r="C80">
        <v>3</v>
      </c>
      <c r="D80">
        <v>3</v>
      </c>
    </row>
    <row r="81" spans="1:4" x14ac:dyDescent="0.2">
      <c r="A81" t="s">
        <v>80</v>
      </c>
      <c r="B81">
        <v>3</v>
      </c>
      <c r="C81">
        <v>0</v>
      </c>
      <c r="D81">
        <v>3</v>
      </c>
    </row>
    <row r="82" spans="1:4" x14ac:dyDescent="0.2">
      <c r="A82" t="s">
        <v>81</v>
      </c>
      <c r="B82">
        <v>3</v>
      </c>
      <c r="C82">
        <v>3</v>
      </c>
      <c r="D82">
        <v>2</v>
      </c>
    </row>
    <row r="83" spans="1:4" x14ac:dyDescent="0.2">
      <c r="A83" t="s">
        <v>82</v>
      </c>
      <c r="B83">
        <v>3</v>
      </c>
      <c r="C83">
        <v>2</v>
      </c>
      <c r="D83">
        <v>3</v>
      </c>
    </row>
    <row r="84" spans="1:4" x14ac:dyDescent="0.2">
      <c r="A84" t="s">
        <v>83</v>
      </c>
      <c r="B84">
        <v>3</v>
      </c>
      <c r="C84">
        <v>2</v>
      </c>
      <c r="D84">
        <v>3</v>
      </c>
    </row>
    <row r="85" spans="1:4" x14ac:dyDescent="0.2">
      <c r="A85" t="s">
        <v>84</v>
      </c>
      <c r="B85">
        <v>0</v>
      </c>
      <c r="C85">
        <v>0</v>
      </c>
      <c r="D85">
        <v>0</v>
      </c>
    </row>
    <row r="86" spans="1:4" x14ac:dyDescent="0.2">
      <c r="A86" t="s">
        <v>85</v>
      </c>
      <c r="B86">
        <v>2.5</v>
      </c>
      <c r="C86">
        <v>3</v>
      </c>
      <c r="D86">
        <v>3</v>
      </c>
    </row>
    <row r="87" spans="1:4" x14ac:dyDescent="0.2">
      <c r="A87" t="s">
        <v>86</v>
      </c>
      <c r="B87">
        <v>3</v>
      </c>
      <c r="C87">
        <v>3</v>
      </c>
      <c r="D87">
        <v>3</v>
      </c>
    </row>
    <row r="88" spans="1:4" x14ac:dyDescent="0.2">
      <c r="A88" t="s">
        <v>87</v>
      </c>
      <c r="B88">
        <v>2</v>
      </c>
      <c r="C88">
        <v>3</v>
      </c>
      <c r="D88">
        <v>2</v>
      </c>
    </row>
    <row r="89" spans="1:4" x14ac:dyDescent="0.2">
      <c r="A89" t="s">
        <v>88</v>
      </c>
      <c r="B89">
        <v>3</v>
      </c>
      <c r="C89">
        <v>3</v>
      </c>
      <c r="D89">
        <v>2</v>
      </c>
    </row>
    <row r="90" spans="1:4" x14ac:dyDescent="0.2">
      <c r="A90" t="s">
        <v>89</v>
      </c>
      <c r="B90">
        <v>3</v>
      </c>
      <c r="C90">
        <v>3</v>
      </c>
      <c r="D90">
        <v>3</v>
      </c>
    </row>
    <row r="91" spans="1:4" x14ac:dyDescent="0.2">
      <c r="A91" t="s">
        <v>90</v>
      </c>
      <c r="B91">
        <v>2.5</v>
      </c>
      <c r="C91">
        <v>0</v>
      </c>
      <c r="D91">
        <v>3</v>
      </c>
    </row>
    <row r="92" spans="1:4" x14ac:dyDescent="0.2">
      <c r="A92" t="s">
        <v>91</v>
      </c>
      <c r="B92">
        <v>3</v>
      </c>
      <c r="C92">
        <v>3</v>
      </c>
      <c r="D92">
        <v>2</v>
      </c>
    </row>
    <row r="93" spans="1:4" x14ac:dyDescent="0.2">
      <c r="A93" t="s">
        <v>92</v>
      </c>
      <c r="B93">
        <v>3</v>
      </c>
      <c r="C93">
        <v>2</v>
      </c>
      <c r="D93">
        <v>2</v>
      </c>
    </row>
    <row r="94" spans="1:4" x14ac:dyDescent="0.2">
      <c r="A94" t="s">
        <v>93</v>
      </c>
      <c r="B94">
        <v>3</v>
      </c>
      <c r="C94">
        <v>3</v>
      </c>
      <c r="D94">
        <v>1</v>
      </c>
    </row>
    <row r="95" spans="1:4" x14ac:dyDescent="0.2">
      <c r="A95" t="s">
        <v>94</v>
      </c>
      <c r="B95">
        <v>2</v>
      </c>
      <c r="C95">
        <v>0</v>
      </c>
      <c r="D95">
        <v>3</v>
      </c>
    </row>
    <row r="96" spans="1:4" x14ac:dyDescent="0.2">
      <c r="A96" t="s">
        <v>95</v>
      </c>
      <c r="B96">
        <v>2</v>
      </c>
      <c r="C96">
        <v>3</v>
      </c>
      <c r="D96">
        <v>3</v>
      </c>
    </row>
    <row r="97" spans="1:4" x14ac:dyDescent="0.2">
      <c r="A97" t="s">
        <v>96</v>
      </c>
      <c r="B97">
        <v>3</v>
      </c>
      <c r="C97">
        <v>3</v>
      </c>
      <c r="D97">
        <v>3</v>
      </c>
    </row>
    <row r="98" spans="1:4" x14ac:dyDescent="0.2">
      <c r="A98" t="s">
        <v>97</v>
      </c>
      <c r="B98">
        <v>3</v>
      </c>
      <c r="C98">
        <v>3</v>
      </c>
      <c r="D98">
        <v>3</v>
      </c>
    </row>
    <row r="99" spans="1:4" x14ac:dyDescent="0.2">
      <c r="A99" t="s">
        <v>98</v>
      </c>
      <c r="B99">
        <v>3</v>
      </c>
      <c r="C99">
        <v>3</v>
      </c>
      <c r="D99">
        <v>3</v>
      </c>
    </row>
    <row r="100" spans="1:4" x14ac:dyDescent="0.2">
      <c r="A100" t="s">
        <v>99</v>
      </c>
      <c r="B100">
        <v>2.5</v>
      </c>
      <c r="C100">
        <v>3</v>
      </c>
      <c r="D100">
        <v>3</v>
      </c>
    </row>
    <row r="101" spans="1:4" x14ac:dyDescent="0.2">
      <c r="A101" t="s">
        <v>100</v>
      </c>
      <c r="B101">
        <v>3</v>
      </c>
      <c r="C101">
        <v>3</v>
      </c>
      <c r="D101">
        <v>3</v>
      </c>
    </row>
    <row r="102" spans="1:4" x14ac:dyDescent="0.2">
      <c r="A102" t="s">
        <v>101</v>
      </c>
      <c r="B102">
        <v>2</v>
      </c>
      <c r="C102">
        <v>3</v>
      </c>
      <c r="D102">
        <v>3</v>
      </c>
    </row>
    <row r="103" spans="1:4" x14ac:dyDescent="0.2">
      <c r="A103" t="s">
        <v>102</v>
      </c>
      <c r="B103">
        <v>3</v>
      </c>
      <c r="C103">
        <v>3</v>
      </c>
      <c r="D103">
        <v>3</v>
      </c>
    </row>
    <row r="104" spans="1:4" x14ac:dyDescent="0.2">
      <c r="A104" t="s">
        <v>103</v>
      </c>
      <c r="B104">
        <v>3</v>
      </c>
      <c r="C104">
        <v>3</v>
      </c>
      <c r="D104">
        <v>3</v>
      </c>
    </row>
    <row r="105" spans="1:4" x14ac:dyDescent="0.2">
      <c r="A105" t="s">
        <v>104</v>
      </c>
      <c r="B105">
        <v>2</v>
      </c>
      <c r="C105">
        <v>2</v>
      </c>
      <c r="D105">
        <v>3</v>
      </c>
    </row>
    <row r="106" spans="1:4" x14ac:dyDescent="0.2">
      <c r="A106" t="s">
        <v>105</v>
      </c>
      <c r="B106">
        <v>3</v>
      </c>
      <c r="C106">
        <v>2</v>
      </c>
      <c r="D106">
        <v>3</v>
      </c>
    </row>
    <row r="107" spans="1:4" x14ac:dyDescent="0.2">
      <c r="A107" t="s">
        <v>106</v>
      </c>
      <c r="B107">
        <v>0</v>
      </c>
      <c r="C107">
        <v>3</v>
      </c>
      <c r="D107">
        <v>2</v>
      </c>
    </row>
    <row r="108" spans="1:4" x14ac:dyDescent="0.2">
      <c r="A108" t="s">
        <v>107</v>
      </c>
      <c r="B108">
        <v>3</v>
      </c>
      <c r="C108">
        <v>3</v>
      </c>
      <c r="D108">
        <v>3</v>
      </c>
    </row>
    <row r="109" spans="1:4" x14ac:dyDescent="0.2">
      <c r="A109" t="s">
        <v>108</v>
      </c>
      <c r="B109">
        <v>0</v>
      </c>
      <c r="C109">
        <v>0</v>
      </c>
      <c r="D109">
        <v>3</v>
      </c>
    </row>
    <row r="110" spans="1:4" x14ac:dyDescent="0.2">
      <c r="A110" t="s">
        <v>109</v>
      </c>
      <c r="B110">
        <v>2.5</v>
      </c>
      <c r="C110">
        <v>0</v>
      </c>
      <c r="D110">
        <v>2</v>
      </c>
    </row>
    <row r="111" spans="1:4" x14ac:dyDescent="0.2">
      <c r="A111" t="s">
        <v>110</v>
      </c>
      <c r="B111">
        <v>2</v>
      </c>
      <c r="C111">
        <v>2</v>
      </c>
      <c r="D111">
        <v>3</v>
      </c>
    </row>
    <row r="112" spans="1:4" x14ac:dyDescent="0.2">
      <c r="A112" t="s">
        <v>111</v>
      </c>
      <c r="B112">
        <v>3</v>
      </c>
      <c r="C112">
        <v>2</v>
      </c>
      <c r="D112">
        <v>2</v>
      </c>
    </row>
    <row r="113" spans="1:4" x14ac:dyDescent="0.2">
      <c r="A113" t="s">
        <v>112</v>
      </c>
      <c r="B113">
        <v>3</v>
      </c>
      <c r="C113">
        <v>2</v>
      </c>
      <c r="D113">
        <v>3</v>
      </c>
    </row>
    <row r="114" spans="1:4" x14ac:dyDescent="0.2">
      <c r="A114" t="s">
        <v>113</v>
      </c>
      <c r="B114">
        <v>3</v>
      </c>
      <c r="C114">
        <v>3</v>
      </c>
      <c r="D114">
        <v>3</v>
      </c>
    </row>
    <row r="115" spans="1:4" x14ac:dyDescent="0.2">
      <c r="A115" t="s">
        <v>114</v>
      </c>
      <c r="B115">
        <v>3</v>
      </c>
      <c r="C115">
        <v>0</v>
      </c>
      <c r="D115">
        <v>2</v>
      </c>
    </row>
    <row r="116" spans="1:4" x14ac:dyDescent="0.2">
      <c r="A116" t="s">
        <v>115</v>
      </c>
      <c r="B116">
        <v>0</v>
      </c>
      <c r="C116">
        <v>3</v>
      </c>
      <c r="D116">
        <v>3</v>
      </c>
    </row>
    <row r="117" spans="1:4" x14ac:dyDescent="0.2">
      <c r="A117" t="s">
        <v>116</v>
      </c>
      <c r="B117">
        <v>3</v>
      </c>
      <c r="C117">
        <v>3</v>
      </c>
      <c r="D117">
        <v>3</v>
      </c>
    </row>
    <row r="118" spans="1:4" x14ac:dyDescent="0.2">
      <c r="A118" t="s">
        <v>117</v>
      </c>
      <c r="B118">
        <v>0</v>
      </c>
      <c r="C118">
        <v>0</v>
      </c>
      <c r="D118">
        <v>2</v>
      </c>
    </row>
    <row r="119" spans="1:4" x14ac:dyDescent="0.2">
      <c r="A119" t="s">
        <v>118</v>
      </c>
      <c r="B119">
        <v>3</v>
      </c>
      <c r="C119">
        <v>2</v>
      </c>
      <c r="D119">
        <v>1</v>
      </c>
    </row>
    <row r="120" spans="1:4" x14ac:dyDescent="0.2">
      <c r="A120" t="s">
        <v>119</v>
      </c>
      <c r="B120">
        <v>2</v>
      </c>
      <c r="C120">
        <v>2.5</v>
      </c>
      <c r="D120">
        <v>3</v>
      </c>
    </row>
    <row r="121" spans="1:4" x14ac:dyDescent="0.2">
      <c r="A121" t="s">
        <v>120</v>
      </c>
      <c r="B121">
        <v>3</v>
      </c>
      <c r="C121">
        <v>3</v>
      </c>
      <c r="D121">
        <v>3</v>
      </c>
    </row>
    <row r="122" spans="1:4" x14ac:dyDescent="0.2">
      <c r="A122" t="s">
        <v>121</v>
      </c>
      <c r="B122">
        <v>3</v>
      </c>
      <c r="C122">
        <v>3</v>
      </c>
      <c r="D122">
        <v>3</v>
      </c>
    </row>
    <row r="123" spans="1:4" x14ac:dyDescent="0.2">
      <c r="A123" t="s">
        <v>122</v>
      </c>
      <c r="B123">
        <v>3</v>
      </c>
      <c r="C123">
        <v>3</v>
      </c>
      <c r="D123">
        <v>3</v>
      </c>
    </row>
    <row r="124" spans="1:4" x14ac:dyDescent="0.2">
      <c r="A124" t="s">
        <v>123</v>
      </c>
      <c r="B124">
        <v>3</v>
      </c>
      <c r="C124">
        <v>0</v>
      </c>
      <c r="D124">
        <v>0</v>
      </c>
    </row>
    <row r="125" spans="1:4" x14ac:dyDescent="0.2">
      <c r="A125" t="s">
        <v>124</v>
      </c>
      <c r="B125">
        <v>2.5</v>
      </c>
      <c r="C125">
        <v>3</v>
      </c>
      <c r="D125">
        <v>3</v>
      </c>
    </row>
    <row r="126" spans="1:4" x14ac:dyDescent="0.2">
      <c r="A126" t="s">
        <v>125</v>
      </c>
      <c r="B126">
        <v>3</v>
      </c>
      <c r="C126">
        <v>3</v>
      </c>
      <c r="D126">
        <v>2</v>
      </c>
    </row>
    <row r="127" spans="1:4" x14ac:dyDescent="0.2">
      <c r="A127" t="s">
        <v>126</v>
      </c>
      <c r="B127">
        <v>2</v>
      </c>
      <c r="C127">
        <v>1</v>
      </c>
      <c r="D127">
        <v>1</v>
      </c>
    </row>
    <row r="128" spans="1:4" x14ac:dyDescent="0.2">
      <c r="A128" t="s">
        <v>127</v>
      </c>
      <c r="B128">
        <v>2.5</v>
      </c>
      <c r="C128">
        <v>2</v>
      </c>
      <c r="D128">
        <v>3</v>
      </c>
    </row>
    <row r="129" spans="1:4" x14ac:dyDescent="0.2">
      <c r="A129" t="s">
        <v>128</v>
      </c>
      <c r="B129">
        <v>0</v>
      </c>
      <c r="C129">
        <v>0</v>
      </c>
      <c r="D129">
        <v>3</v>
      </c>
    </row>
    <row r="130" spans="1:4" x14ac:dyDescent="0.2">
      <c r="A130" t="s">
        <v>129</v>
      </c>
      <c r="B130">
        <v>3</v>
      </c>
      <c r="C130">
        <v>3</v>
      </c>
      <c r="D130">
        <v>3</v>
      </c>
    </row>
    <row r="131" spans="1:4" x14ac:dyDescent="0.2">
      <c r="A131" t="s">
        <v>130</v>
      </c>
      <c r="B131">
        <v>3</v>
      </c>
      <c r="C131">
        <v>2</v>
      </c>
      <c r="D131">
        <v>3</v>
      </c>
    </row>
    <row r="132" spans="1:4" x14ac:dyDescent="0.2">
      <c r="A132" t="s">
        <v>131</v>
      </c>
      <c r="B132">
        <v>0</v>
      </c>
      <c r="C132">
        <v>0</v>
      </c>
      <c r="D132">
        <v>0</v>
      </c>
    </row>
    <row r="133" spans="1:4" x14ac:dyDescent="0.2">
      <c r="A133" t="s">
        <v>132</v>
      </c>
      <c r="B133">
        <v>3</v>
      </c>
      <c r="C133">
        <v>2</v>
      </c>
      <c r="D133">
        <v>3</v>
      </c>
    </row>
    <row r="134" spans="1:4" x14ac:dyDescent="0.2">
      <c r="A134" t="s">
        <v>133</v>
      </c>
      <c r="B134">
        <v>3</v>
      </c>
      <c r="C134">
        <v>3</v>
      </c>
      <c r="D134">
        <v>3</v>
      </c>
    </row>
    <row r="135" spans="1:4" x14ac:dyDescent="0.2">
      <c r="A135" t="s">
        <v>134</v>
      </c>
      <c r="B135">
        <v>3</v>
      </c>
      <c r="C135">
        <v>3</v>
      </c>
      <c r="D135">
        <v>3</v>
      </c>
    </row>
    <row r="136" spans="1:4" x14ac:dyDescent="0.2">
      <c r="A136" t="s">
        <v>135</v>
      </c>
      <c r="B136">
        <v>2</v>
      </c>
      <c r="C136">
        <v>2</v>
      </c>
      <c r="D136">
        <v>3</v>
      </c>
    </row>
    <row r="137" spans="1:4" x14ac:dyDescent="0.2">
      <c r="A137" t="s">
        <v>136</v>
      </c>
      <c r="B137">
        <v>3</v>
      </c>
      <c r="C137">
        <v>3</v>
      </c>
      <c r="D137">
        <v>2</v>
      </c>
    </row>
    <row r="138" spans="1:4" x14ac:dyDescent="0.2">
      <c r="A138" t="s">
        <v>137</v>
      </c>
      <c r="B138">
        <v>2</v>
      </c>
      <c r="C138">
        <v>2</v>
      </c>
      <c r="D138">
        <v>2</v>
      </c>
    </row>
    <row r="139" spans="1:4" x14ac:dyDescent="0.2">
      <c r="A139" t="s">
        <v>138</v>
      </c>
      <c r="B139">
        <v>2</v>
      </c>
      <c r="C139">
        <v>3</v>
      </c>
      <c r="D139">
        <v>2</v>
      </c>
    </row>
    <row r="140" spans="1:4" x14ac:dyDescent="0.2">
      <c r="A140" t="s">
        <v>139</v>
      </c>
      <c r="B140">
        <v>3</v>
      </c>
      <c r="C140">
        <v>2</v>
      </c>
      <c r="D140">
        <v>3</v>
      </c>
    </row>
    <row r="141" spans="1:4" x14ac:dyDescent="0.2">
      <c r="A141" t="s">
        <v>140</v>
      </c>
      <c r="B141">
        <v>2</v>
      </c>
      <c r="C141">
        <v>3</v>
      </c>
      <c r="D141">
        <v>3</v>
      </c>
    </row>
    <row r="142" spans="1:4" x14ac:dyDescent="0.2">
      <c r="A142" t="s">
        <v>141</v>
      </c>
      <c r="B142">
        <v>3</v>
      </c>
      <c r="C142">
        <v>0</v>
      </c>
      <c r="D142">
        <v>2</v>
      </c>
    </row>
    <row r="143" spans="1:4" x14ac:dyDescent="0.2">
      <c r="A143" t="s">
        <v>142</v>
      </c>
      <c r="B143">
        <v>3</v>
      </c>
      <c r="C143">
        <v>3</v>
      </c>
      <c r="D143">
        <v>3</v>
      </c>
    </row>
    <row r="144" spans="1:4" x14ac:dyDescent="0.2">
      <c r="A144" t="s">
        <v>143</v>
      </c>
      <c r="B144">
        <v>0</v>
      </c>
      <c r="C144">
        <v>0</v>
      </c>
      <c r="D144">
        <v>0</v>
      </c>
    </row>
    <row r="145" spans="1:4" x14ac:dyDescent="0.2">
      <c r="A145" t="s">
        <v>144</v>
      </c>
      <c r="B145">
        <v>2.5</v>
      </c>
      <c r="C145">
        <v>1</v>
      </c>
      <c r="D145">
        <v>3</v>
      </c>
    </row>
    <row r="146" spans="1:4" x14ac:dyDescent="0.2">
      <c r="A146" t="s">
        <v>145</v>
      </c>
      <c r="B146">
        <v>3</v>
      </c>
      <c r="C146">
        <v>2</v>
      </c>
      <c r="D146">
        <v>3</v>
      </c>
    </row>
    <row r="147" spans="1:4" x14ac:dyDescent="0.2">
      <c r="A147" t="s">
        <v>146</v>
      </c>
      <c r="B147">
        <v>2.5</v>
      </c>
      <c r="C147">
        <v>3</v>
      </c>
      <c r="D147">
        <v>3</v>
      </c>
    </row>
    <row r="148" spans="1:4" x14ac:dyDescent="0.2">
      <c r="A148" t="s">
        <v>147</v>
      </c>
      <c r="B148">
        <v>2</v>
      </c>
      <c r="C148">
        <v>3</v>
      </c>
      <c r="D148">
        <v>1</v>
      </c>
    </row>
    <row r="149" spans="1:4" x14ac:dyDescent="0.2">
      <c r="A149" t="s">
        <v>148</v>
      </c>
      <c r="B149">
        <v>3</v>
      </c>
      <c r="C149">
        <v>0</v>
      </c>
      <c r="D149">
        <v>3</v>
      </c>
    </row>
    <row r="150" spans="1:4" x14ac:dyDescent="0.2">
      <c r="A150" t="s">
        <v>149</v>
      </c>
      <c r="B150">
        <v>3</v>
      </c>
      <c r="C150">
        <v>3</v>
      </c>
      <c r="D150">
        <v>3</v>
      </c>
    </row>
    <row r="151" spans="1:4" x14ac:dyDescent="0.2">
      <c r="A151" t="s">
        <v>150</v>
      </c>
      <c r="B151">
        <v>3</v>
      </c>
      <c r="C151">
        <v>2</v>
      </c>
      <c r="D151">
        <v>0</v>
      </c>
    </row>
    <row r="152" spans="1:4" x14ac:dyDescent="0.2">
      <c r="A152" t="s">
        <v>151</v>
      </c>
      <c r="B152">
        <v>3</v>
      </c>
      <c r="C152">
        <v>3</v>
      </c>
      <c r="D152">
        <v>3</v>
      </c>
    </row>
    <row r="153" spans="1:4" x14ac:dyDescent="0.2">
      <c r="A153" t="s">
        <v>152</v>
      </c>
      <c r="B153">
        <v>2</v>
      </c>
      <c r="C153">
        <v>2</v>
      </c>
      <c r="D153">
        <v>3</v>
      </c>
    </row>
    <row r="154" spans="1:4" x14ac:dyDescent="0.2">
      <c r="A154" t="s">
        <v>153</v>
      </c>
      <c r="B154">
        <v>2.5</v>
      </c>
      <c r="C154">
        <v>3</v>
      </c>
      <c r="D154">
        <v>3</v>
      </c>
    </row>
    <row r="155" spans="1:4" x14ac:dyDescent="0.2">
      <c r="A155" t="s">
        <v>154</v>
      </c>
      <c r="B155">
        <v>3</v>
      </c>
      <c r="C155">
        <v>0</v>
      </c>
      <c r="D155">
        <v>3</v>
      </c>
    </row>
    <row r="156" spans="1:4" x14ac:dyDescent="0.2">
      <c r="A156" t="s">
        <v>155</v>
      </c>
      <c r="B156">
        <v>3</v>
      </c>
      <c r="C156">
        <v>3</v>
      </c>
      <c r="D156">
        <v>3</v>
      </c>
    </row>
    <row r="157" spans="1:4" x14ac:dyDescent="0.2">
      <c r="A157" t="s">
        <v>156</v>
      </c>
      <c r="B157">
        <v>3</v>
      </c>
      <c r="C157">
        <v>2</v>
      </c>
      <c r="D157">
        <v>3</v>
      </c>
    </row>
    <row r="158" spans="1:4" x14ac:dyDescent="0.2">
      <c r="A158" t="s">
        <v>157</v>
      </c>
      <c r="B158">
        <v>3</v>
      </c>
      <c r="C158">
        <v>2</v>
      </c>
      <c r="D158">
        <v>3</v>
      </c>
    </row>
    <row r="159" spans="1:4" x14ac:dyDescent="0.2">
      <c r="A159" t="s">
        <v>158</v>
      </c>
      <c r="B159">
        <v>3</v>
      </c>
      <c r="C159">
        <v>3</v>
      </c>
      <c r="D159">
        <v>3</v>
      </c>
    </row>
    <row r="160" spans="1:4" x14ac:dyDescent="0.2">
      <c r="A160" t="s">
        <v>159</v>
      </c>
      <c r="B160">
        <v>2.5</v>
      </c>
      <c r="C160">
        <v>3</v>
      </c>
      <c r="D160">
        <v>2</v>
      </c>
    </row>
    <row r="161" spans="1:4" x14ac:dyDescent="0.2">
      <c r="A161" t="s">
        <v>160</v>
      </c>
      <c r="B161">
        <v>3</v>
      </c>
      <c r="C161">
        <v>3</v>
      </c>
      <c r="D161">
        <v>2</v>
      </c>
    </row>
    <row r="162" spans="1:4" x14ac:dyDescent="0.2">
      <c r="A162" t="s">
        <v>161</v>
      </c>
      <c r="B162">
        <v>3</v>
      </c>
      <c r="C162">
        <v>2</v>
      </c>
      <c r="D162">
        <v>3</v>
      </c>
    </row>
    <row r="163" spans="1:4" x14ac:dyDescent="0.2">
      <c r="A163" t="s">
        <v>162</v>
      </c>
      <c r="B163">
        <v>3</v>
      </c>
      <c r="C163">
        <v>3</v>
      </c>
      <c r="D163">
        <v>3</v>
      </c>
    </row>
    <row r="164" spans="1:4" x14ac:dyDescent="0.2">
      <c r="A164" t="s">
        <v>163</v>
      </c>
      <c r="B164">
        <v>2</v>
      </c>
      <c r="C164">
        <v>2.5</v>
      </c>
      <c r="D164">
        <v>3</v>
      </c>
    </row>
    <row r="165" spans="1:4" x14ac:dyDescent="0.2">
      <c r="A165" t="s">
        <v>164</v>
      </c>
      <c r="B165">
        <v>3</v>
      </c>
      <c r="C165">
        <v>2</v>
      </c>
      <c r="D165">
        <v>3</v>
      </c>
    </row>
    <row r="166" spans="1:4" x14ac:dyDescent="0.2">
      <c r="A166" t="s">
        <v>165</v>
      </c>
      <c r="B166">
        <v>2</v>
      </c>
      <c r="C166">
        <v>3</v>
      </c>
      <c r="D166">
        <v>3</v>
      </c>
    </row>
    <row r="167" spans="1:4" x14ac:dyDescent="0.2">
      <c r="A167" t="s">
        <v>166</v>
      </c>
      <c r="B167">
        <v>3</v>
      </c>
      <c r="C167">
        <v>3</v>
      </c>
      <c r="D167">
        <v>3</v>
      </c>
    </row>
    <row r="168" spans="1:4" x14ac:dyDescent="0.2">
      <c r="A168" t="s">
        <v>167</v>
      </c>
      <c r="B168">
        <v>3</v>
      </c>
      <c r="C168">
        <v>3</v>
      </c>
      <c r="D168">
        <v>3</v>
      </c>
    </row>
    <row r="169" spans="1:4" x14ac:dyDescent="0.2">
      <c r="A169" t="s">
        <v>168</v>
      </c>
      <c r="B169">
        <v>3</v>
      </c>
      <c r="C169">
        <v>3</v>
      </c>
      <c r="D169">
        <v>3</v>
      </c>
    </row>
    <row r="170" spans="1:4" x14ac:dyDescent="0.2">
      <c r="A170" t="s">
        <v>169</v>
      </c>
      <c r="B170">
        <v>2</v>
      </c>
      <c r="C170">
        <v>2</v>
      </c>
      <c r="D170">
        <v>3</v>
      </c>
    </row>
    <row r="171" spans="1:4" x14ac:dyDescent="0.2">
      <c r="A171" t="s">
        <v>170</v>
      </c>
      <c r="B171">
        <v>3</v>
      </c>
      <c r="C171">
        <v>2</v>
      </c>
      <c r="D171">
        <v>0</v>
      </c>
    </row>
    <row r="172" spans="1:4" x14ac:dyDescent="0.2">
      <c r="A172" t="s">
        <v>171</v>
      </c>
      <c r="B172">
        <v>2.5</v>
      </c>
      <c r="C172">
        <v>3</v>
      </c>
      <c r="D172">
        <v>3</v>
      </c>
    </row>
    <row r="173" spans="1:4" x14ac:dyDescent="0.2">
      <c r="A173" t="s">
        <v>172</v>
      </c>
      <c r="B173">
        <v>3</v>
      </c>
      <c r="C173">
        <v>3</v>
      </c>
      <c r="D173">
        <v>2</v>
      </c>
    </row>
    <row r="174" spans="1:4" x14ac:dyDescent="0.2">
      <c r="A174" t="s">
        <v>173</v>
      </c>
      <c r="B174">
        <v>3</v>
      </c>
      <c r="C174">
        <v>3</v>
      </c>
      <c r="D174">
        <v>2</v>
      </c>
    </row>
    <row r="175" spans="1:4" x14ac:dyDescent="0.2">
      <c r="A175" t="s">
        <v>174</v>
      </c>
      <c r="B175">
        <v>3</v>
      </c>
      <c r="C175">
        <v>2</v>
      </c>
      <c r="D175">
        <v>3</v>
      </c>
    </row>
    <row r="176" spans="1:4" x14ac:dyDescent="0.2">
      <c r="A176" t="s">
        <v>175</v>
      </c>
      <c r="B176">
        <v>3</v>
      </c>
      <c r="C176">
        <v>3</v>
      </c>
      <c r="D176">
        <v>3</v>
      </c>
    </row>
    <row r="177" spans="1:4" x14ac:dyDescent="0.2">
      <c r="A177" t="s">
        <v>176</v>
      </c>
      <c r="B177">
        <v>3</v>
      </c>
      <c r="C177">
        <v>3</v>
      </c>
      <c r="D177">
        <v>2</v>
      </c>
    </row>
    <row r="178" spans="1:4" x14ac:dyDescent="0.2">
      <c r="A178" t="s">
        <v>177</v>
      </c>
      <c r="B178">
        <v>3</v>
      </c>
      <c r="C178">
        <v>3</v>
      </c>
      <c r="D178">
        <v>3</v>
      </c>
    </row>
    <row r="179" spans="1:4" x14ac:dyDescent="0.2">
      <c r="A179" t="s">
        <v>178</v>
      </c>
      <c r="B179">
        <v>3</v>
      </c>
      <c r="C179">
        <v>3</v>
      </c>
      <c r="D179">
        <v>3</v>
      </c>
    </row>
    <row r="180" spans="1:4" x14ac:dyDescent="0.2">
      <c r="A180" t="s">
        <v>179</v>
      </c>
      <c r="B180">
        <v>3</v>
      </c>
      <c r="C180">
        <v>3</v>
      </c>
    </row>
    <row r="181" spans="1:4" x14ac:dyDescent="0.2">
      <c r="A181" t="s">
        <v>180</v>
      </c>
      <c r="B181">
        <v>0</v>
      </c>
      <c r="C181">
        <v>0</v>
      </c>
      <c r="D181">
        <v>3</v>
      </c>
    </row>
    <row r="182" spans="1:4" x14ac:dyDescent="0.2">
      <c r="A182" t="s">
        <v>181</v>
      </c>
      <c r="B182">
        <v>2</v>
      </c>
      <c r="C182">
        <v>2</v>
      </c>
      <c r="D182">
        <v>3</v>
      </c>
    </row>
    <row r="183" spans="1:4" x14ac:dyDescent="0.2">
      <c r="A183" t="s">
        <v>182</v>
      </c>
      <c r="B183">
        <v>0</v>
      </c>
      <c r="C183">
        <v>3</v>
      </c>
      <c r="D183">
        <v>3</v>
      </c>
    </row>
    <row r="184" spans="1:4" x14ac:dyDescent="0.2">
      <c r="A184" t="s">
        <v>183</v>
      </c>
      <c r="B184">
        <v>3</v>
      </c>
      <c r="C184">
        <v>2</v>
      </c>
      <c r="D184">
        <v>3</v>
      </c>
    </row>
    <row r="185" spans="1:4" x14ac:dyDescent="0.2">
      <c r="A185" t="s">
        <v>184</v>
      </c>
      <c r="B185">
        <v>3</v>
      </c>
      <c r="C185">
        <v>2</v>
      </c>
      <c r="D185">
        <v>2</v>
      </c>
    </row>
    <row r="187" spans="1:4" x14ac:dyDescent="0.2">
      <c r="B187">
        <v>2.6</v>
      </c>
      <c r="C187">
        <v>2.2999999999999998</v>
      </c>
      <c r="D187">
        <v>2.5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0.39997558519241921"/>
    <pageSetUpPr fitToPage="1"/>
  </sheetPr>
  <dimension ref="A1:BC236"/>
  <sheetViews>
    <sheetView tabSelected="1" topLeftCell="Y1" zoomScale="96" zoomScaleNormal="96" zoomScalePageLayoutView="96" workbookViewId="0">
      <pane ySplit="7120" topLeftCell="A216"/>
      <selection activeCell="A118" sqref="A118"/>
      <selection pane="bottomLeft" activeCell="AX224" sqref="AX224"/>
    </sheetView>
  </sheetViews>
  <sheetFormatPr defaultColWidth="8.796875" defaultRowHeight="12.5" x14ac:dyDescent="0.2"/>
  <cols>
    <col min="1" max="1" width="9.19921875" style="1" customWidth="1"/>
    <col min="2" max="3" width="4" style="1" customWidth="1"/>
    <col min="4" max="4" width="4" style="2" customWidth="1"/>
    <col min="5" max="5" width="4" style="1" customWidth="1"/>
    <col min="6" max="6" width="5.09765625" style="2" customWidth="1"/>
    <col min="7" max="7" width="4.69921875" style="1" customWidth="1"/>
    <col min="8" max="8" width="3.296875" style="1" customWidth="1"/>
    <col min="9" max="9" width="4.09765625" style="1" customWidth="1"/>
    <col min="10" max="10" width="3.296875" style="1" customWidth="1"/>
    <col min="11" max="11" width="4.296875" style="1" customWidth="1"/>
    <col min="12" max="12" width="3.8984375" style="1" customWidth="1"/>
    <col min="13" max="13" width="4.59765625" style="1" customWidth="1"/>
    <col min="14" max="14" width="6.796875" style="1" customWidth="1"/>
    <col min="15" max="15" width="5.19921875" style="1" customWidth="1"/>
    <col min="16" max="17" width="3.19921875" style="1" customWidth="1"/>
    <col min="18" max="18" width="3.19921875" style="2" customWidth="1"/>
    <col min="19" max="19" width="3.19921875" style="1" customWidth="1"/>
    <col min="20" max="20" width="5.8984375" style="2" customWidth="1"/>
    <col min="21" max="21" width="3.796875" style="1" customWidth="1"/>
    <col min="22" max="22" width="2.5" style="1" customWidth="1"/>
    <col min="23" max="23" width="2.8984375" style="2" customWidth="1"/>
    <col min="24" max="25" width="4.5" style="1" customWidth="1"/>
    <col min="26" max="26" width="3.59765625" style="1" customWidth="1"/>
    <col min="27" max="27" width="9.19921875" style="1" customWidth="1"/>
    <col min="28" max="28" width="6" style="1" customWidth="1"/>
    <col min="29" max="29" width="6.19921875" style="1" customWidth="1"/>
    <col min="30" max="30" width="4.69921875" style="2" customWidth="1"/>
    <col min="31" max="31" width="5.19921875" style="1" customWidth="1"/>
    <col min="32" max="32" width="5.19921875" style="2" customWidth="1"/>
    <col min="33" max="33" width="5.296875" style="1" customWidth="1"/>
    <col min="34" max="34" width="3.19921875" style="1" customWidth="1"/>
    <col min="35" max="35" width="4.296875" style="1" customWidth="1"/>
    <col min="36" max="36" width="5" style="1" customWidth="1"/>
    <col min="37" max="37" width="6.5" style="1" customWidth="1"/>
    <col min="38" max="38" width="6.796875" style="2" customWidth="1"/>
    <col min="39" max="39" width="5" style="1" customWidth="1"/>
    <col min="40" max="40" width="6.796875" style="1" customWidth="1"/>
    <col min="41" max="41" width="5.796875" style="1" customWidth="1"/>
    <col min="42" max="42" width="5.296875" style="1" customWidth="1"/>
    <col min="43" max="43" width="5" style="1" customWidth="1"/>
    <col min="44" max="44" width="6.8984375" style="1" customWidth="1"/>
    <col min="45" max="45" width="5.19921875" style="1" customWidth="1"/>
    <col min="46" max="46" width="4.796875" style="1" customWidth="1"/>
    <col min="47" max="47" width="4.19921875" style="1" customWidth="1"/>
    <col min="48" max="49" width="5.19921875" style="1" customWidth="1"/>
    <col min="50" max="50" width="5" style="1" customWidth="1"/>
    <col min="51" max="51" width="4.796875" style="2" customWidth="1"/>
    <col min="52" max="52" width="6.796875" style="1" customWidth="1"/>
    <col min="53" max="53" width="6.19921875" style="1" customWidth="1"/>
    <col min="54" max="54" width="7.796875" style="1" customWidth="1"/>
    <col min="55" max="55" width="9.19921875" style="1" customWidth="1"/>
  </cols>
  <sheetData>
    <row r="1" spans="1:55" ht="17" customHeight="1" x14ac:dyDescent="0.3">
      <c r="A1" s="121" t="s">
        <v>185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2"/>
      <c r="AD1" s="132">
        <v>123456789</v>
      </c>
      <c r="AE1" s="133"/>
      <c r="AF1" s="4"/>
      <c r="AG1" s="3"/>
      <c r="AH1" s="3"/>
      <c r="AI1" s="3"/>
      <c r="AJ1" s="126" t="s">
        <v>186</v>
      </c>
      <c r="AK1" s="126"/>
      <c r="AL1" s="126"/>
      <c r="AM1" s="21"/>
      <c r="AN1" s="21"/>
      <c r="AO1" s="3"/>
      <c r="AP1" s="3"/>
      <c r="AQ1"/>
      <c r="AR1"/>
      <c r="AS1" s="3"/>
      <c r="AT1" s="3"/>
      <c r="AU1" s="3"/>
      <c r="AV1" s="3"/>
      <c r="AW1" s="3"/>
      <c r="AX1" s="3"/>
      <c r="AY1" s="80"/>
      <c r="AZ1" s="136" t="s">
        <v>187</v>
      </c>
      <c r="BA1" s="136"/>
      <c r="BB1" s="136"/>
      <c r="BC1" s="5"/>
    </row>
    <row r="2" spans="1:55" ht="18" customHeight="1" x14ac:dyDescent="0.3">
      <c r="A2" s="123" t="s">
        <v>188</v>
      </c>
      <c r="B2" s="123"/>
      <c r="C2" s="97"/>
      <c r="E2" s="85" t="s">
        <v>189</v>
      </c>
      <c r="F2" s="100"/>
      <c r="G2" s="85"/>
      <c r="H2" s="85"/>
      <c r="I2" s="85"/>
      <c r="J2" s="85"/>
      <c r="K2" s="85"/>
      <c r="L2" s="85"/>
      <c r="M2" s="85"/>
      <c r="N2"/>
      <c r="O2" s="3"/>
      <c r="P2"/>
      <c r="Q2"/>
      <c r="R2"/>
      <c r="S2"/>
      <c r="T2"/>
      <c r="U2"/>
      <c r="V2"/>
      <c r="W2" s="1"/>
      <c r="X2"/>
      <c r="Y2"/>
      <c r="Z2"/>
      <c r="AA2"/>
      <c r="AB2"/>
      <c r="AC2" s="3"/>
      <c r="AD2" s="134" t="s">
        <v>190</v>
      </c>
      <c r="AE2" s="135"/>
      <c r="AF2" s="4"/>
      <c r="AG2" s="3"/>
      <c r="AH2" s="3"/>
      <c r="AI2" s="3"/>
      <c r="AJ2" s="126" t="s">
        <v>191</v>
      </c>
      <c r="AK2" s="126"/>
      <c r="AL2" s="126"/>
      <c r="AM2" s="126"/>
      <c r="AN2" s="3"/>
      <c r="AO2" s="3"/>
      <c r="AP2" s="3"/>
      <c r="AQ2"/>
      <c r="AR2"/>
      <c r="AS2" s="3"/>
      <c r="AT2" s="3"/>
      <c r="AU2" s="3"/>
      <c r="AV2" s="3"/>
      <c r="AW2" s="3"/>
      <c r="AX2" s="3"/>
      <c r="AY2" s="80"/>
      <c r="AZ2" s="6" t="s">
        <v>192</v>
      </c>
      <c r="BA2" s="7" t="s">
        <v>193</v>
      </c>
      <c r="BB2" s="7" t="s">
        <v>194</v>
      </c>
      <c r="BC2" s="8" t="s">
        <v>195</v>
      </c>
    </row>
    <row r="3" spans="1:55" ht="27" customHeight="1" x14ac:dyDescent="0.25">
      <c r="A3"/>
      <c r="B3" s="126" t="s">
        <v>196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3"/>
      <c r="P3" s="131" t="s">
        <v>197</v>
      </c>
      <c r="Q3" s="131"/>
      <c r="R3" s="131"/>
      <c r="S3" s="131"/>
      <c r="T3" s="131"/>
      <c r="U3" s="131"/>
      <c r="V3" s="131"/>
      <c r="W3" s="131"/>
      <c r="X3"/>
      <c r="Y3"/>
      <c r="Z3"/>
      <c r="AA3"/>
      <c r="AB3"/>
      <c r="AC3" s="3"/>
      <c r="AD3" s="124" t="str">
        <f>CONCATENATE((RIGHT(AD1,3)+LEFT(RIGHT(AD1,6),3))+RIGHT(AD1,1),LEFT(AD2,1))</f>
        <v>1254S</v>
      </c>
      <c r="AE3" s="125"/>
      <c r="AF3" s="20"/>
      <c r="AG3" s="92"/>
      <c r="AH3" s="92"/>
      <c r="AI3" s="92"/>
      <c r="AJ3" s="126" t="s">
        <v>198</v>
      </c>
      <c r="AK3" s="126"/>
      <c r="AL3" s="126"/>
      <c r="AM3" s="126"/>
      <c r="AN3" s="3"/>
      <c r="AO3" s="3"/>
      <c r="AP3" s="3"/>
      <c r="AQ3"/>
      <c r="AR3"/>
      <c r="AS3" s="3"/>
      <c r="AT3" s="3"/>
      <c r="AU3" s="3"/>
      <c r="AV3" s="3"/>
      <c r="AW3" s="3"/>
      <c r="AX3" s="3"/>
      <c r="AY3" s="80"/>
      <c r="AZ3" s="88">
        <v>90</v>
      </c>
      <c r="BA3" s="89">
        <v>80</v>
      </c>
      <c r="BB3" s="89">
        <v>70</v>
      </c>
      <c r="BC3" s="90">
        <v>53.79964326254769</v>
      </c>
    </row>
    <row r="4" spans="1:55" ht="49.25" customHeight="1" x14ac:dyDescent="0.25">
      <c r="A4" s="12"/>
      <c r="B4" s="127" t="s">
        <v>199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3" t="s">
        <v>200</v>
      </c>
      <c r="P4" s="128" t="s">
        <v>201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4" t="s">
        <v>202</v>
      </c>
      <c r="AD4" s="129" t="s">
        <v>203</v>
      </c>
      <c r="AE4" s="129"/>
      <c r="AF4" s="129"/>
      <c r="AG4" s="129"/>
      <c r="AH4" s="129"/>
      <c r="AI4" s="129"/>
      <c r="AJ4" s="129"/>
      <c r="AK4" s="14" t="s">
        <v>204</v>
      </c>
      <c r="AL4" s="130" t="s">
        <v>205</v>
      </c>
      <c r="AM4" s="130"/>
      <c r="AN4" s="15" t="s">
        <v>206</v>
      </c>
      <c r="AO4" s="94"/>
      <c r="AP4" s="130" t="s">
        <v>207</v>
      </c>
      <c r="AQ4" s="130"/>
      <c r="AR4" s="130"/>
      <c r="AS4" s="130"/>
      <c r="AT4" s="130" t="s">
        <v>208</v>
      </c>
      <c r="AU4" s="130"/>
      <c r="AV4" s="130"/>
      <c r="AW4" s="130"/>
      <c r="AX4" s="130" t="s">
        <v>209</v>
      </c>
      <c r="AY4" s="130"/>
      <c r="AZ4" s="130"/>
      <c r="BA4" s="130"/>
      <c r="BB4" s="16" t="s">
        <v>210</v>
      </c>
      <c r="BC4" s="95" t="s">
        <v>211</v>
      </c>
    </row>
    <row r="5" spans="1:55" ht="17" customHeight="1" x14ac:dyDescent="0.25">
      <c r="A5" s="12"/>
      <c r="B5" s="92">
        <v>1</v>
      </c>
      <c r="C5" s="92">
        <v>2</v>
      </c>
      <c r="D5" s="92">
        <v>3</v>
      </c>
      <c r="E5" s="92">
        <v>4</v>
      </c>
      <c r="F5" s="92">
        <v>6</v>
      </c>
      <c r="G5" s="92">
        <v>7</v>
      </c>
      <c r="H5" s="92">
        <v>8</v>
      </c>
      <c r="I5" s="92">
        <v>9</v>
      </c>
      <c r="J5" s="92">
        <v>11</v>
      </c>
      <c r="K5" s="92">
        <v>12</v>
      </c>
      <c r="L5" s="92">
        <v>13</v>
      </c>
      <c r="M5" s="92">
        <v>14</v>
      </c>
      <c r="N5" s="94" t="s">
        <v>212</v>
      </c>
      <c r="O5" s="17" t="s">
        <v>213</v>
      </c>
      <c r="P5" s="92">
        <v>1</v>
      </c>
      <c r="Q5" s="92">
        <v>2</v>
      </c>
      <c r="R5" s="92">
        <v>3</v>
      </c>
      <c r="S5" s="92">
        <v>4</v>
      </c>
      <c r="T5" s="18">
        <v>6</v>
      </c>
      <c r="U5" s="92">
        <v>7</v>
      </c>
      <c r="V5" s="92">
        <v>8</v>
      </c>
      <c r="W5" s="92">
        <v>9</v>
      </c>
      <c r="X5" s="92">
        <v>11</v>
      </c>
      <c r="Y5" s="92">
        <v>12</v>
      </c>
      <c r="Z5" s="92">
        <v>13</v>
      </c>
      <c r="AA5" s="14">
        <v>14</v>
      </c>
      <c r="AB5" s="108" t="s">
        <v>212</v>
      </c>
      <c r="AC5" s="17" t="s">
        <v>213</v>
      </c>
      <c r="AD5" s="104">
        <v>1</v>
      </c>
      <c r="AE5" s="18">
        <v>2</v>
      </c>
      <c r="AF5" s="18">
        <v>3</v>
      </c>
      <c r="AG5" s="92">
        <v>4</v>
      </c>
      <c r="AH5" s="92">
        <v>5</v>
      </c>
      <c r="AI5" s="14">
        <v>6</v>
      </c>
      <c r="AJ5" s="19" t="s">
        <v>212</v>
      </c>
      <c r="AK5" s="17" t="s">
        <v>213</v>
      </c>
      <c r="AL5" s="20" t="s">
        <v>214</v>
      </c>
      <c r="AM5" s="17" t="s">
        <v>213</v>
      </c>
      <c r="AN5" s="21"/>
      <c r="AO5" s="17" t="s">
        <v>213</v>
      </c>
      <c r="AP5" s="22">
        <v>0.75</v>
      </c>
      <c r="AQ5" s="23">
        <v>0.25</v>
      </c>
      <c r="AR5" s="24"/>
      <c r="AS5" s="17" t="s">
        <v>213</v>
      </c>
      <c r="AT5" s="22">
        <v>0.75</v>
      </c>
      <c r="AU5" s="23">
        <v>0.25</v>
      </c>
      <c r="AV5" s="25" t="s">
        <v>215</v>
      </c>
      <c r="AW5" s="17" t="s">
        <v>213</v>
      </c>
      <c r="AX5" s="22">
        <v>0.75</v>
      </c>
      <c r="AY5" s="23">
        <v>0.25</v>
      </c>
      <c r="AZ5" s="25" t="s">
        <v>215</v>
      </c>
      <c r="BA5" s="17" t="s">
        <v>213</v>
      </c>
      <c r="BB5" s="26"/>
      <c r="BC5" s="93"/>
    </row>
    <row r="6" spans="1:55" ht="27" customHeight="1" x14ac:dyDescent="0.25">
      <c r="A6" s="28" t="s">
        <v>216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9">
        <v>0.05</v>
      </c>
      <c r="P6" s="27"/>
      <c r="Q6" s="27"/>
      <c r="R6" s="30"/>
      <c r="S6" s="27"/>
      <c r="T6" s="30"/>
      <c r="U6" s="27"/>
      <c r="V6" s="27"/>
      <c r="W6" s="27"/>
      <c r="X6" s="27"/>
      <c r="Y6" s="27"/>
      <c r="Z6" s="27"/>
      <c r="AA6" s="31"/>
      <c r="AB6" s="28"/>
      <c r="AC6" s="29">
        <v>0.05</v>
      </c>
      <c r="AD6" s="30" t="s">
        <v>217</v>
      </c>
      <c r="AE6" s="27"/>
      <c r="AF6" s="30"/>
      <c r="AG6" s="27"/>
      <c r="AH6" s="27"/>
      <c r="AI6" s="31"/>
      <c r="AJ6" s="28"/>
      <c r="AK6" s="32">
        <v>0.3</v>
      </c>
      <c r="AL6" s="33">
        <v>100</v>
      </c>
      <c r="AM6" s="29">
        <v>0.1</v>
      </c>
      <c r="AN6" s="34"/>
      <c r="AO6" s="32">
        <v>0.05</v>
      </c>
      <c r="AP6" s="67" t="s">
        <v>218</v>
      </c>
      <c r="AQ6" s="68" t="s">
        <v>202</v>
      </c>
      <c r="AR6" s="69" t="s">
        <v>219</v>
      </c>
      <c r="AS6" s="70">
        <v>0.1</v>
      </c>
      <c r="AT6" s="67" t="s">
        <v>218</v>
      </c>
      <c r="AU6" s="68" t="s">
        <v>202</v>
      </c>
      <c r="AV6" s="69"/>
      <c r="AW6" s="71">
        <v>0.15</v>
      </c>
      <c r="AX6" s="67" t="s">
        <v>218</v>
      </c>
      <c r="AY6" s="81" t="s">
        <v>202</v>
      </c>
      <c r="AZ6" s="35"/>
      <c r="BA6" s="77">
        <v>0.2</v>
      </c>
      <c r="BB6" s="66">
        <v>0.65</v>
      </c>
      <c r="BC6" s="36"/>
    </row>
    <row r="7" spans="1:55" ht="17" customHeight="1" x14ac:dyDescent="0.25">
      <c r="A7" s="39"/>
      <c r="B7" s="38"/>
      <c r="C7" s="38"/>
      <c r="D7" s="38"/>
      <c r="E7" s="37"/>
      <c r="F7" s="10"/>
      <c r="G7" s="37"/>
      <c r="H7" s="37"/>
      <c r="I7" s="37"/>
      <c r="J7" s="37"/>
      <c r="K7" s="37"/>
      <c r="L7" s="37"/>
      <c r="M7" s="37"/>
      <c r="N7" s="16">
        <v>3</v>
      </c>
      <c r="O7" s="40"/>
      <c r="P7" s="38"/>
      <c r="Q7" s="38"/>
      <c r="R7" s="41"/>
      <c r="S7" s="38"/>
      <c r="T7" s="41"/>
      <c r="U7" s="38"/>
      <c r="V7" s="38"/>
      <c r="W7" s="38"/>
      <c r="X7" s="38"/>
      <c r="Y7" s="38"/>
      <c r="Z7" s="38"/>
      <c r="AA7" s="42"/>
      <c r="AB7" s="39"/>
      <c r="AC7" s="40">
        <v>2</v>
      </c>
      <c r="AD7" s="41"/>
      <c r="AE7" s="38"/>
      <c r="AF7" s="10"/>
      <c r="AG7" s="37"/>
      <c r="AH7" s="37"/>
      <c r="AI7" s="43"/>
      <c r="AJ7" s="16"/>
      <c r="AK7" s="40"/>
      <c r="AL7" s="41"/>
      <c r="AM7" s="40"/>
      <c r="AN7" s="44"/>
      <c r="AO7" s="40"/>
      <c r="AP7" s="38">
        <v>100</v>
      </c>
      <c r="AQ7" s="37">
        <v>25</v>
      </c>
      <c r="AR7" s="16"/>
      <c r="AS7" s="45"/>
      <c r="AT7" s="38">
        <v>100</v>
      </c>
      <c r="AU7" s="43">
        <v>25</v>
      </c>
      <c r="AV7" s="16"/>
      <c r="AW7" s="40" t="s">
        <v>220</v>
      </c>
      <c r="AX7" s="38">
        <v>100</v>
      </c>
      <c r="AY7" s="91">
        <v>25</v>
      </c>
      <c r="AZ7" s="16"/>
      <c r="BA7" s="46" t="s">
        <v>220</v>
      </c>
      <c r="BB7" s="47"/>
      <c r="BC7" s="48"/>
    </row>
    <row r="8" spans="1:55" ht="15" customHeight="1" x14ac:dyDescent="0.25">
      <c r="A8" s="94"/>
      <c r="B8" s="92"/>
      <c r="C8" s="92"/>
      <c r="D8" s="92"/>
      <c r="E8" s="3"/>
      <c r="F8" s="4"/>
      <c r="G8" s="3"/>
      <c r="H8" s="3"/>
      <c r="I8" s="3"/>
      <c r="J8" s="3"/>
      <c r="K8" s="3"/>
      <c r="L8" s="3"/>
      <c r="M8" s="3"/>
      <c r="N8" s="25"/>
      <c r="O8" s="17"/>
      <c r="P8" s="92"/>
      <c r="Q8" s="92"/>
      <c r="R8" s="20"/>
      <c r="S8" s="92"/>
      <c r="T8" s="20"/>
      <c r="U8" s="92"/>
      <c r="V8" s="82"/>
      <c r="W8" s="82"/>
      <c r="X8" s="92"/>
      <c r="Y8" s="92"/>
      <c r="Z8" s="92"/>
      <c r="AA8" s="92"/>
      <c r="AB8" s="94"/>
      <c r="AC8" s="17"/>
      <c r="AD8" s="20"/>
      <c r="AE8" s="92"/>
      <c r="AF8" s="4"/>
      <c r="AG8" s="3"/>
      <c r="AH8" s="3"/>
      <c r="AI8" s="3"/>
      <c r="AJ8" s="25"/>
      <c r="AK8" s="17"/>
      <c r="AL8" s="20"/>
      <c r="AM8" s="17"/>
      <c r="AN8" s="66"/>
      <c r="AO8" s="17"/>
      <c r="AP8" s="92"/>
      <c r="AQ8" s="3"/>
      <c r="AR8" s="25"/>
      <c r="AS8" s="49"/>
      <c r="AT8" s="92"/>
      <c r="AU8" s="3"/>
      <c r="AV8" s="25"/>
      <c r="AW8" s="17"/>
      <c r="AX8" s="92"/>
      <c r="AY8" s="4"/>
      <c r="AZ8" s="25"/>
      <c r="BA8" s="50"/>
      <c r="BB8" s="51"/>
      <c r="BC8" s="93" t="s">
        <v>221</v>
      </c>
    </row>
    <row r="9" spans="1:55" s="102" customFormat="1" ht="17" customHeight="1" x14ac:dyDescent="0.25">
      <c r="A9" s="96" t="s">
        <v>273</v>
      </c>
      <c r="B9" s="76">
        <v>0</v>
      </c>
      <c r="C9" s="76">
        <v>3</v>
      </c>
      <c r="D9" s="75">
        <v>3</v>
      </c>
      <c r="E9" s="75">
        <v>2</v>
      </c>
      <c r="F9" s="75">
        <v>2</v>
      </c>
      <c r="G9" s="75"/>
      <c r="H9" s="75"/>
      <c r="I9" s="1"/>
      <c r="J9" s="1"/>
      <c r="K9" s="1"/>
      <c r="L9" s="78"/>
      <c r="M9" s="78"/>
      <c r="N9" s="52">
        <f t="shared" ref="N9:N72" si="0">IF((SUM(B9:M9)&gt;0),(((SUM(B9:M9))-MIN(B9:M9))/(COUNT(B9:M9)-1)),0)</f>
        <v>2.5</v>
      </c>
      <c r="O9" s="53">
        <f t="shared" ref="O9:O72" si="1">N9/N$7*O$6*100</f>
        <v>4.166666666666667</v>
      </c>
      <c r="P9" s="76">
        <v>3</v>
      </c>
      <c r="Q9" s="76">
        <v>3</v>
      </c>
      <c r="R9" s="75">
        <v>0</v>
      </c>
      <c r="S9" s="75">
        <v>3</v>
      </c>
      <c r="T9" s="75">
        <v>3</v>
      </c>
      <c r="U9" s="75"/>
      <c r="V9" s="2"/>
      <c r="W9" s="1"/>
      <c r="X9" s="1"/>
      <c r="Y9" s="1"/>
      <c r="Z9" s="63"/>
      <c r="AA9" s="63"/>
      <c r="AB9" s="52">
        <f t="shared" ref="AB9:AB72" si="2">IF((SUM(P9:AA9)&gt;0),(((SUM(P9:AA9))-MIN(P9:AA9))/(COUNT(P9:AA9)-1)),0)</f>
        <v>3</v>
      </c>
      <c r="AC9" s="53">
        <f t="shared" ref="AC9:AC40" si="3">IF(ISNA(AB9),0,((AB9/AC$7)*AC$6)*100)</f>
        <v>7.5000000000000009</v>
      </c>
      <c r="AD9" s="98">
        <v>100</v>
      </c>
      <c r="AE9" s="98"/>
      <c r="AF9" s="75"/>
      <c r="AG9" s="75"/>
      <c r="AH9" s="75"/>
      <c r="AI9" s="86"/>
      <c r="AJ9" s="54">
        <f t="shared" ref="AJ9:AJ72" si="4">AVERAGE(AD9:AF9)</f>
        <v>100</v>
      </c>
      <c r="AK9" s="55">
        <f t="shared" ref="AK9:AK72" si="5">IF(ISNA(AJ9),0,AJ9*AK$6)</f>
        <v>30</v>
      </c>
      <c r="AL9" s="20">
        <v>100</v>
      </c>
      <c r="AM9" s="53">
        <f t="shared" ref="AM9:AM40" si="6">IF(ISNA(AL9),0,AL9/AL$6*AM$6*100)</f>
        <v>10</v>
      </c>
      <c r="AN9" s="66">
        <v>0.77419354838709675</v>
      </c>
      <c r="AO9" s="53">
        <f t="shared" ref="AO9:AO40" si="7">IF(ISNA(AN9),0,AN9*AO$6*100)</f>
        <v>3.870967741935484</v>
      </c>
      <c r="AP9" s="54">
        <v>92</v>
      </c>
      <c r="AQ9" s="75">
        <v>25</v>
      </c>
      <c r="AR9" s="56">
        <f t="shared" ref="AR9:AR72" si="8">(AP9*AP$5)+(AQ9/AQ$7*AQ$5*100)</f>
        <v>94</v>
      </c>
      <c r="AS9" s="57">
        <f t="shared" ref="AS9:AS72" si="9">IF(ISNA(AR9),0,AR9*AS$6)</f>
        <v>9.4</v>
      </c>
      <c r="AT9" s="54">
        <v>0</v>
      </c>
      <c r="AU9" s="54">
        <v>0</v>
      </c>
      <c r="AV9" s="56">
        <f t="shared" ref="AV9:AV72" si="10">IF(ISBLANK(AT9),0,(AT9*AT$5)+(AU9/AU$7*AU$5*100))</f>
        <v>0</v>
      </c>
      <c r="AW9" s="53">
        <f t="shared" ref="AW9:AW72" si="11">AV9*AW$6</f>
        <v>0</v>
      </c>
      <c r="AX9" s="54">
        <v>0</v>
      </c>
      <c r="AY9" s="54">
        <v>0</v>
      </c>
      <c r="AZ9" s="58">
        <f t="shared" ref="AZ9:AZ72" si="12">IF(AND(ISBLANK(AX9),ISBLANK(AY9)),0,(AX9*AX$5)+(((AY9/AY$7)*AY$5)*100))</f>
        <v>0</v>
      </c>
      <c r="BA9" s="59">
        <f t="shared" ref="BA9:BA72" si="13">AZ9*BA$6</f>
        <v>0</v>
      </c>
      <c r="BB9" s="87">
        <f t="shared" ref="BB9:BB72" si="14">SUM(O9,AC9,AK9,AM9,AO9,AS9,AW9,BA9)/BB$6</f>
        <v>99.904052936311018</v>
      </c>
      <c r="BC9" s="93" t="str">
        <f t="shared" ref="BC9:BC72" si="15">IF((BB9&gt;=AZ$3),"A",IF((BB9&gt;=BA$3),"B",IF((BB9&gt;=BB$3),"C",IF((BB9&gt;=BC$3),"D","F"))))</f>
        <v>A</v>
      </c>
    </row>
    <row r="10" spans="1:55" s="102" customFormat="1" ht="15" customHeight="1" x14ac:dyDescent="0.25">
      <c r="A10" s="96" t="s">
        <v>262</v>
      </c>
      <c r="B10" s="76">
        <v>0</v>
      </c>
      <c r="C10" s="76">
        <v>3</v>
      </c>
      <c r="D10" s="75">
        <v>3</v>
      </c>
      <c r="E10" s="75">
        <v>2</v>
      </c>
      <c r="F10" s="75">
        <v>2</v>
      </c>
      <c r="G10" s="75"/>
      <c r="H10" s="75"/>
      <c r="I10" s="1"/>
      <c r="J10" s="1"/>
      <c r="K10" s="1"/>
      <c r="L10" s="78"/>
      <c r="M10" s="78"/>
      <c r="N10" s="52">
        <f t="shared" si="0"/>
        <v>2.5</v>
      </c>
      <c r="O10" s="53">
        <f t="shared" si="1"/>
        <v>4.166666666666667</v>
      </c>
      <c r="P10" s="76">
        <v>3</v>
      </c>
      <c r="Q10" s="76">
        <v>3</v>
      </c>
      <c r="R10" s="75">
        <v>3</v>
      </c>
      <c r="S10" s="75">
        <v>3</v>
      </c>
      <c r="T10" s="75">
        <v>3</v>
      </c>
      <c r="U10" s="75"/>
      <c r="V10" s="2"/>
      <c r="W10" s="1"/>
      <c r="X10" s="1"/>
      <c r="Y10" s="1"/>
      <c r="Z10" s="63"/>
      <c r="AA10" s="63"/>
      <c r="AB10" s="52">
        <f t="shared" si="2"/>
        <v>3</v>
      </c>
      <c r="AC10" s="53">
        <f t="shared" si="3"/>
        <v>7.5000000000000009</v>
      </c>
      <c r="AD10" s="98">
        <v>100</v>
      </c>
      <c r="AE10" s="98"/>
      <c r="AF10" s="75"/>
      <c r="AG10" s="75"/>
      <c r="AH10" s="75"/>
      <c r="AI10" s="86"/>
      <c r="AJ10" s="54">
        <f t="shared" si="4"/>
        <v>100</v>
      </c>
      <c r="AK10" s="55">
        <f t="shared" si="5"/>
        <v>30</v>
      </c>
      <c r="AL10" s="20">
        <v>97.413793103448256</v>
      </c>
      <c r="AM10" s="53">
        <f t="shared" si="6"/>
        <v>9.7413793103448256</v>
      </c>
      <c r="AN10" s="66">
        <v>0.92105263157894735</v>
      </c>
      <c r="AO10" s="53">
        <f t="shared" si="7"/>
        <v>4.6052631578947372</v>
      </c>
      <c r="AP10" s="54">
        <v>84</v>
      </c>
      <c r="AQ10" s="75">
        <v>25</v>
      </c>
      <c r="AR10" s="56">
        <f t="shared" si="8"/>
        <v>88</v>
      </c>
      <c r="AS10" s="57">
        <f t="shared" si="9"/>
        <v>8.8000000000000007</v>
      </c>
      <c r="AT10" s="54">
        <v>0</v>
      </c>
      <c r="AU10" s="54">
        <v>0</v>
      </c>
      <c r="AV10" s="56">
        <f t="shared" si="10"/>
        <v>0</v>
      </c>
      <c r="AW10" s="53">
        <f t="shared" si="11"/>
        <v>0</v>
      </c>
      <c r="AX10" s="54">
        <v>0</v>
      </c>
      <c r="AY10" s="54">
        <v>0</v>
      </c>
      <c r="AZ10" s="58">
        <f t="shared" si="12"/>
        <v>0</v>
      </c>
      <c r="BA10" s="59">
        <f t="shared" si="13"/>
        <v>0</v>
      </c>
      <c r="BB10" s="87">
        <f t="shared" si="14"/>
        <v>99.712783284471129</v>
      </c>
      <c r="BC10" s="93" t="str">
        <f t="shared" si="15"/>
        <v>A</v>
      </c>
    </row>
    <row r="11" spans="1:55" s="102" customFormat="1" ht="15" customHeight="1" x14ac:dyDescent="0.25">
      <c r="A11" s="96" t="s">
        <v>311</v>
      </c>
      <c r="B11" s="76">
        <v>0</v>
      </c>
      <c r="C11" s="76">
        <v>3</v>
      </c>
      <c r="D11" s="75">
        <v>2</v>
      </c>
      <c r="E11" s="75">
        <v>3</v>
      </c>
      <c r="F11" s="75">
        <v>2</v>
      </c>
      <c r="G11" s="75"/>
      <c r="H11" s="75"/>
      <c r="I11" s="1"/>
      <c r="J11" s="1"/>
      <c r="K11" s="1"/>
      <c r="L11" s="78"/>
      <c r="M11" s="78"/>
      <c r="N11" s="52">
        <f t="shared" si="0"/>
        <v>2.5</v>
      </c>
      <c r="O11" s="53">
        <f t="shared" si="1"/>
        <v>4.166666666666667</v>
      </c>
      <c r="P11" s="76">
        <v>3</v>
      </c>
      <c r="Q11" s="76">
        <v>2</v>
      </c>
      <c r="R11" s="75">
        <v>3</v>
      </c>
      <c r="S11" s="75">
        <v>2</v>
      </c>
      <c r="T11" s="75">
        <v>3</v>
      </c>
      <c r="U11" s="75"/>
      <c r="V11" s="2"/>
      <c r="W11" s="1"/>
      <c r="X11" s="1"/>
      <c r="Y11" s="1"/>
      <c r="Z11" s="63"/>
      <c r="AA11" s="63"/>
      <c r="AB11" s="52">
        <f t="shared" si="2"/>
        <v>2.75</v>
      </c>
      <c r="AC11" s="53">
        <f t="shared" si="3"/>
        <v>6.8750000000000009</v>
      </c>
      <c r="AD11" s="98">
        <v>100</v>
      </c>
      <c r="AE11" s="98"/>
      <c r="AF11" s="75"/>
      <c r="AG11" s="75"/>
      <c r="AH11" s="75"/>
      <c r="AI11" s="86"/>
      <c r="AJ11" s="54">
        <f t="shared" si="4"/>
        <v>100</v>
      </c>
      <c r="AK11" s="55">
        <f t="shared" si="5"/>
        <v>30</v>
      </c>
      <c r="AL11" s="20">
        <v>99.862258953168023</v>
      </c>
      <c r="AM11" s="53">
        <f t="shared" si="6"/>
        <v>9.986225895316803</v>
      </c>
      <c r="AN11" s="66">
        <v>0.92307692307692313</v>
      </c>
      <c r="AO11" s="53">
        <f t="shared" si="7"/>
        <v>4.6153846153846159</v>
      </c>
      <c r="AP11" s="54">
        <v>86</v>
      </c>
      <c r="AQ11" s="75">
        <v>25</v>
      </c>
      <c r="AR11" s="56">
        <f t="shared" si="8"/>
        <v>89.5</v>
      </c>
      <c r="AS11" s="57">
        <f t="shared" si="9"/>
        <v>8.9500000000000011</v>
      </c>
      <c r="AT11" s="54">
        <v>0</v>
      </c>
      <c r="AU11" s="54">
        <v>0</v>
      </c>
      <c r="AV11" s="56">
        <f t="shared" si="10"/>
        <v>0</v>
      </c>
      <c r="AW11" s="53">
        <f t="shared" si="11"/>
        <v>0</v>
      </c>
      <c r="AX11" s="54">
        <v>0</v>
      </c>
      <c r="AY11" s="54">
        <v>0</v>
      </c>
      <c r="AZ11" s="58">
        <f t="shared" si="12"/>
        <v>0</v>
      </c>
      <c r="BA11" s="59">
        <f t="shared" si="13"/>
        <v>0</v>
      </c>
      <c r="BB11" s="87">
        <f t="shared" si="14"/>
        <v>99.374272580566299</v>
      </c>
      <c r="BC11" s="93" t="str">
        <f t="shared" si="15"/>
        <v>A</v>
      </c>
    </row>
    <row r="12" spans="1:55" s="102" customFormat="1" ht="15" customHeight="1" x14ac:dyDescent="0.25">
      <c r="A12" s="96" t="s">
        <v>287</v>
      </c>
      <c r="B12" s="76">
        <v>0</v>
      </c>
      <c r="C12" s="76">
        <v>2</v>
      </c>
      <c r="D12" s="75">
        <v>3</v>
      </c>
      <c r="E12" s="75">
        <v>3</v>
      </c>
      <c r="F12" s="75">
        <v>1</v>
      </c>
      <c r="G12" s="75"/>
      <c r="H12" s="75"/>
      <c r="I12" s="1"/>
      <c r="J12" s="1"/>
      <c r="K12" s="1"/>
      <c r="L12" s="78"/>
      <c r="M12" s="78"/>
      <c r="N12" s="52">
        <f t="shared" si="0"/>
        <v>2.25</v>
      </c>
      <c r="O12" s="53">
        <f t="shared" si="1"/>
        <v>3.7500000000000004</v>
      </c>
      <c r="P12" s="76">
        <v>3</v>
      </c>
      <c r="Q12" s="76">
        <v>2</v>
      </c>
      <c r="R12" s="75">
        <v>3</v>
      </c>
      <c r="S12" s="75">
        <v>3</v>
      </c>
      <c r="T12" s="75">
        <v>3</v>
      </c>
      <c r="U12" s="75"/>
      <c r="V12" s="2"/>
      <c r="W12" s="1"/>
      <c r="X12" s="1"/>
      <c r="Y12" s="1"/>
      <c r="Z12" s="63"/>
      <c r="AA12" s="63"/>
      <c r="AB12" s="52">
        <f t="shared" si="2"/>
        <v>3</v>
      </c>
      <c r="AC12" s="53">
        <f t="shared" si="3"/>
        <v>7.5000000000000009</v>
      </c>
      <c r="AD12" s="98">
        <v>100</v>
      </c>
      <c r="AE12" s="98"/>
      <c r="AF12" s="75"/>
      <c r="AG12" s="75"/>
      <c r="AH12" s="75"/>
      <c r="AI12" s="86"/>
      <c r="AJ12" s="54">
        <f t="shared" si="4"/>
        <v>100</v>
      </c>
      <c r="AK12" s="55">
        <f t="shared" si="5"/>
        <v>30</v>
      </c>
      <c r="AL12" s="20">
        <v>99.813213954924336</v>
      </c>
      <c r="AM12" s="53">
        <f t="shared" si="6"/>
        <v>9.9813213954924347</v>
      </c>
      <c r="AN12" s="66">
        <v>0.94736842105263153</v>
      </c>
      <c r="AO12" s="53">
        <f t="shared" si="7"/>
        <v>4.7368421052631584</v>
      </c>
      <c r="AP12" s="54">
        <v>79</v>
      </c>
      <c r="AQ12" s="75">
        <v>25</v>
      </c>
      <c r="AR12" s="56">
        <f t="shared" si="8"/>
        <v>84.25</v>
      </c>
      <c r="AS12" s="57">
        <f t="shared" si="9"/>
        <v>8.4250000000000007</v>
      </c>
      <c r="AT12" s="54">
        <v>0</v>
      </c>
      <c r="AU12" s="54">
        <v>0</v>
      </c>
      <c r="AV12" s="56">
        <f t="shared" si="10"/>
        <v>0</v>
      </c>
      <c r="AW12" s="53">
        <f t="shared" si="11"/>
        <v>0</v>
      </c>
      <c r="AX12" s="54">
        <v>0</v>
      </c>
      <c r="AY12" s="54">
        <v>0</v>
      </c>
      <c r="AZ12" s="58">
        <f t="shared" si="12"/>
        <v>0</v>
      </c>
      <c r="BA12" s="59">
        <f t="shared" si="13"/>
        <v>0</v>
      </c>
      <c r="BB12" s="87">
        <f t="shared" si="14"/>
        <v>99.066405385777827</v>
      </c>
      <c r="BC12" s="93" t="str">
        <f t="shared" si="15"/>
        <v>A</v>
      </c>
    </row>
    <row r="13" spans="1:55" s="102" customFormat="1" ht="15.75" customHeight="1" x14ac:dyDescent="0.25">
      <c r="A13" s="96" t="s">
        <v>231</v>
      </c>
      <c r="B13" s="76">
        <v>0</v>
      </c>
      <c r="C13" s="76">
        <v>3</v>
      </c>
      <c r="D13" s="75">
        <v>2</v>
      </c>
      <c r="E13" s="75">
        <v>2</v>
      </c>
      <c r="F13" s="75">
        <v>3</v>
      </c>
      <c r="G13" s="75"/>
      <c r="H13" s="75"/>
      <c r="I13" s="1"/>
      <c r="J13" s="1"/>
      <c r="K13" s="1"/>
      <c r="L13" s="78"/>
      <c r="M13" s="78"/>
      <c r="N13" s="52">
        <f t="shared" si="0"/>
        <v>2.5</v>
      </c>
      <c r="O13" s="53">
        <f t="shared" si="1"/>
        <v>4.166666666666667</v>
      </c>
      <c r="P13" s="76">
        <v>3</v>
      </c>
      <c r="Q13" s="76">
        <v>3</v>
      </c>
      <c r="R13" s="75">
        <v>3</v>
      </c>
      <c r="S13" s="75">
        <v>3</v>
      </c>
      <c r="T13" s="75">
        <v>2</v>
      </c>
      <c r="U13" s="75"/>
      <c r="V13" s="2"/>
      <c r="W13" s="1"/>
      <c r="X13" s="1"/>
      <c r="Y13" s="1"/>
      <c r="Z13" s="63"/>
      <c r="AA13" s="63"/>
      <c r="AB13" s="52">
        <f t="shared" si="2"/>
        <v>3</v>
      </c>
      <c r="AC13" s="53">
        <f t="shared" si="3"/>
        <v>7.5000000000000009</v>
      </c>
      <c r="AD13" s="98">
        <v>100</v>
      </c>
      <c r="AE13" s="98"/>
      <c r="AF13" s="75"/>
      <c r="AG13" s="75"/>
      <c r="AH13" s="75"/>
      <c r="AI13" s="86"/>
      <c r="AJ13" s="54">
        <f t="shared" si="4"/>
        <v>100</v>
      </c>
      <c r="AK13" s="55">
        <f t="shared" si="5"/>
        <v>30</v>
      </c>
      <c r="AL13" s="20">
        <v>98.124009355285466</v>
      </c>
      <c r="AM13" s="53">
        <f t="shared" si="6"/>
        <v>9.8124009355285473</v>
      </c>
      <c r="AN13" s="66">
        <v>0.89473684210526316</v>
      </c>
      <c r="AO13" s="53">
        <f t="shared" si="7"/>
        <v>4.4736842105263159</v>
      </c>
      <c r="AP13" s="54">
        <v>77</v>
      </c>
      <c r="AQ13" s="75">
        <v>25</v>
      </c>
      <c r="AR13" s="56">
        <f t="shared" si="8"/>
        <v>82.75</v>
      </c>
      <c r="AS13" s="57">
        <f t="shared" si="9"/>
        <v>8.2750000000000004</v>
      </c>
      <c r="AT13" s="54">
        <v>0</v>
      </c>
      <c r="AU13" s="54">
        <v>0</v>
      </c>
      <c r="AV13" s="56">
        <f t="shared" si="10"/>
        <v>0</v>
      </c>
      <c r="AW13" s="53">
        <f t="shared" si="11"/>
        <v>0</v>
      </c>
      <c r="AX13" s="54">
        <v>0</v>
      </c>
      <c r="AY13" s="54">
        <v>0</v>
      </c>
      <c r="AZ13" s="58">
        <f t="shared" si="12"/>
        <v>0</v>
      </c>
      <c r="BA13" s="59">
        <f t="shared" si="13"/>
        <v>0</v>
      </c>
      <c r="BB13" s="87">
        <f t="shared" si="14"/>
        <v>98.811925865725442</v>
      </c>
      <c r="BC13" s="93" t="str">
        <f t="shared" si="15"/>
        <v>A</v>
      </c>
    </row>
    <row r="14" spans="1:55" s="102" customFormat="1" ht="15" customHeight="1" x14ac:dyDescent="0.25">
      <c r="A14" s="96" t="s">
        <v>257</v>
      </c>
      <c r="B14" s="76">
        <v>0</v>
      </c>
      <c r="C14" s="76">
        <v>2</v>
      </c>
      <c r="D14" s="75">
        <v>1</v>
      </c>
      <c r="E14" s="75">
        <v>3</v>
      </c>
      <c r="F14" s="75">
        <v>2</v>
      </c>
      <c r="G14" s="75"/>
      <c r="H14" s="75"/>
      <c r="I14" s="1"/>
      <c r="J14" s="1"/>
      <c r="K14" s="1"/>
      <c r="L14" s="78"/>
      <c r="M14" s="78"/>
      <c r="N14" s="52">
        <f t="shared" si="0"/>
        <v>2</v>
      </c>
      <c r="O14" s="53">
        <f t="shared" si="1"/>
        <v>3.3333333333333335</v>
      </c>
      <c r="P14" s="76">
        <v>3</v>
      </c>
      <c r="Q14" s="76">
        <v>3</v>
      </c>
      <c r="R14" s="75">
        <v>3</v>
      </c>
      <c r="S14" s="75">
        <v>3</v>
      </c>
      <c r="T14" s="75">
        <v>3</v>
      </c>
      <c r="U14" s="75"/>
      <c r="V14" s="2"/>
      <c r="W14" s="1"/>
      <c r="X14" s="1"/>
      <c r="Y14" s="1"/>
      <c r="Z14" s="63"/>
      <c r="AA14" s="63"/>
      <c r="AB14" s="52">
        <f t="shared" si="2"/>
        <v>3</v>
      </c>
      <c r="AC14" s="53">
        <f t="shared" si="3"/>
        <v>7.5000000000000009</v>
      </c>
      <c r="AD14" s="98">
        <v>100</v>
      </c>
      <c r="AE14" s="98"/>
      <c r="AF14" s="75"/>
      <c r="AG14" s="75"/>
      <c r="AH14" s="75"/>
      <c r="AI14" s="86"/>
      <c r="AJ14" s="54">
        <f t="shared" si="4"/>
        <v>100</v>
      </c>
      <c r="AK14" s="55">
        <f t="shared" si="5"/>
        <v>30</v>
      </c>
      <c r="AL14" s="20">
        <v>99.564773498002751</v>
      </c>
      <c r="AM14" s="53">
        <f t="shared" si="6"/>
        <v>9.9564773498002737</v>
      </c>
      <c r="AN14" s="66">
        <v>0.74193548387096775</v>
      </c>
      <c r="AO14" s="53">
        <f t="shared" si="7"/>
        <v>3.709677419354839</v>
      </c>
      <c r="AP14" s="54">
        <v>94</v>
      </c>
      <c r="AQ14" s="75">
        <v>25</v>
      </c>
      <c r="AR14" s="56">
        <f t="shared" si="8"/>
        <v>95.5</v>
      </c>
      <c r="AS14" s="57">
        <f t="shared" si="9"/>
        <v>9.5500000000000007</v>
      </c>
      <c r="AT14" s="54">
        <v>0</v>
      </c>
      <c r="AU14" s="54">
        <v>0</v>
      </c>
      <c r="AV14" s="56">
        <f t="shared" si="10"/>
        <v>0</v>
      </c>
      <c r="AW14" s="53">
        <f t="shared" si="11"/>
        <v>0</v>
      </c>
      <c r="AX14" s="54">
        <v>0</v>
      </c>
      <c r="AY14" s="54">
        <v>0</v>
      </c>
      <c r="AZ14" s="58">
        <f t="shared" si="12"/>
        <v>0</v>
      </c>
      <c r="BA14" s="59">
        <f t="shared" si="13"/>
        <v>0</v>
      </c>
      <c r="BB14" s="87">
        <f t="shared" si="14"/>
        <v>98.537674003828386</v>
      </c>
      <c r="BC14" s="93" t="str">
        <f t="shared" si="15"/>
        <v>A</v>
      </c>
    </row>
    <row r="15" spans="1:55" s="102" customFormat="1" ht="15" customHeight="1" x14ac:dyDescent="0.25">
      <c r="A15" s="96" t="s">
        <v>377</v>
      </c>
      <c r="B15" s="76">
        <v>0</v>
      </c>
      <c r="C15" s="76">
        <v>2</v>
      </c>
      <c r="D15" s="75">
        <v>2</v>
      </c>
      <c r="E15" s="75">
        <v>3</v>
      </c>
      <c r="F15" s="75">
        <v>2</v>
      </c>
      <c r="G15" s="75"/>
      <c r="H15" s="75"/>
      <c r="I15" s="1"/>
      <c r="J15" s="1"/>
      <c r="K15" s="1"/>
      <c r="L15" s="78"/>
      <c r="M15" s="78"/>
      <c r="N15" s="52">
        <f t="shared" si="0"/>
        <v>2.25</v>
      </c>
      <c r="O15" s="53">
        <f t="shared" si="1"/>
        <v>3.7500000000000004</v>
      </c>
      <c r="P15" s="76">
        <v>3</v>
      </c>
      <c r="Q15" s="76">
        <v>2</v>
      </c>
      <c r="R15" s="75">
        <v>3</v>
      </c>
      <c r="S15" s="75">
        <v>3</v>
      </c>
      <c r="T15" s="75">
        <v>2</v>
      </c>
      <c r="U15" s="75"/>
      <c r="V15" s="2"/>
      <c r="W15" s="1"/>
      <c r="X15" s="1"/>
      <c r="Y15" s="1"/>
      <c r="Z15" s="63"/>
      <c r="AA15" s="63"/>
      <c r="AB15" s="52">
        <f t="shared" si="2"/>
        <v>2.75</v>
      </c>
      <c r="AC15" s="53">
        <f t="shared" si="3"/>
        <v>6.8750000000000009</v>
      </c>
      <c r="AD15" s="98">
        <v>100</v>
      </c>
      <c r="AE15" s="98"/>
      <c r="AF15" s="75"/>
      <c r="AG15" s="75"/>
      <c r="AH15" s="75"/>
      <c r="AI15" s="86"/>
      <c r="AJ15" s="54">
        <f t="shared" si="4"/>
        <v>100</v>
      </c>
      <c r="AK15" s="55">
        <f t="shared" si="5"/>
        <v>30</v>
      </c>
      <c r="AL15" s="20">
        <v>100</v>
      </c>
      <c r="AM15" s="53">
        <f t="shared" si="6"/>
        <v>10</v>
      </c>
      <c r="AN15" s="66">
        <v>0.89743589743589747</v>
      </c>
      <c r="AO15" s="53">
        <f t="shared" si="7"/>
        <v>4.4871794871794881</v>
      </c>
      <c r="AP15" s="54">
        <v>84</v>
      </c>
      <c r="AQ15" s="75">
        <v>25</v>
      </c>
      <c r="AR15" s="56">
        <f t="shared" si="8"/>
        <v>88</v>
      </c>
      <c r="AS15" s="57">
        <f t="shared" si="9"/>
        <v>8.8000000000000007</v>
      </c>
      <c r="AT15" s="54">
        <v>0</v>
      </c>
      <c r="AU15" s="54">
        <v>0</v>
      </c>
      <c r="AV15" s="56">
        <f t="shared" si="10"/>
        <v>0</v>
      </c>
      <c r="AW15" s="53">
        <f t="shared" si="11"/>
        <v>0</v>
      </c>
      <c r="AX15" s="54">
        <v>0</v>
      </c>
      <c r="AY15" s="54">
        <v>0</v>
      </c>
      <c r="AZ15" s="58">
        <f t="shared" si="12"/>
        <v>0</v>
      </c>
      <c r="BA15" s="59">
        <f t="shared" si="13"/>
        <v>0</v>
      </c>
      <c r="BB15" s="87">
        <f t="shared" si="14"/>
        <v>98.326429980276131</v>
      </c>
      <c r="BC15" s="93" t="str">
        <f t="shared" si="15"/>
        <v>A</v>
      </c>
    </row>
    <row r="16" spans="1:55" s="102" customFormat="1" ht="15" customHeight="1" x14ac:dyDescent="0.25">
      <c r="A16" s="96" t="s">
        <v>330</v>
      </c>
      <c r="B16" s="76">
        <v>0</v>
      </c>
      <c r="C16" s="76">
        <v>3</v>
      </c>
      <c r="D16" s="75">
        <v>3</v>
      </c>
      <c r="E16" s="75">
        <v>2</v>
      </c>
      <c r="F16" s="75">
        <v>3</v>
      </c>
      <c r="G16" s="75"/>
      <c r="H16" s="75"/>
      <c r="I16" s="1"/>
      <c r="J16" s="1"/>
      <c r="K16" s="1"/>
      <c r="L16" s="78"/>
      <c r="M16" s="78"/>
      <c r="N16" s="52">
        <f t="shared" si="0"/>
        <v>2.75</v>
      </c>
      <c r="O16" s="53">
        <f t="shared" si="1"/>
        <v>4.5833333333333339</v>
      </c>
      <c r="P16" s="76">
        <v>3</v>
      </c>
      <c r="Q16" s="76">
        <v>3</v>
      </c>
      <c r="R16" s="75">
        <v>3</v>
      </c>
      <c r="S16" s="75">
        <v>0</v>
      </c>
      <c r="T16" s="75">
        <v>3</v>
      </c>
      <c r="U16" s="75"/>
      <c r="V16" s="2"/>
      <c r="W16" s="1"/>
      <c r="X16" s="1"/>
      <c r="Y16" s="1"/>
      <c r="Z16" s="63"/>
      <c r="AA16" s="63"/>
      <c r="AB16" s="52">
        <f t="shared" si="2"/>
        <v>3</v>
      </c>
      <c r="AC16" s="53">
        <f t="shared" si="3"/>
        <v>7.5000000000000009</v>
      </c>
      <c r="AD16" s="98">
        <v>98.363636363636374</v>
      </c>
      <c r="AE16" s="98"/>
      <c r="AF16" s="75"/>
      <c r="AG16" s="75"/>
      <c r="AH16" s="75"/>
      <c r="AI16" s="86"/>
      <c r="AJ16" s="54">
        <f t="shared" si="4"/>
        <v>98.363636363636374</v>
      </c>
      <c r="AK16" s="55">
        <f t="shared" si="5"/>
        <v>29.509090909090911</v>
      </c>
      <c r="AL16" s="20">
        <v>94.955002941671808</v>
      </c>
      <c r="AM16" s="53">
        <f t="shared" si="6"/>
        <v>9.4955002941671811</v>
      </c>
      <c r="AN16" s="66">
        <v>0.83870967741935487</v>
      </c>
      <c r="AO16" s="53">
        <f t="shared" si="7"/>
        <v>4.1935483870967749</v>
      </c>
      <c r="AP16" s="54">
        <v>81</v>
      </c>
      <c r="AQ16" s="75">
        <v>25</v>
      </c>
      <c r="AR16" s="56">
        <f t="shared" si="8"/>
        <v>85.75</v>
      </c>
      <c r="AS16" s="57">
        <f t="shared" si="9"/>
        <v>8.5750000000000011</v>
      </c>
      <c r="AT16" s="54">
        <v>0</v>
      </c>
      <c r="AU16" s="54">
        <v>0</v>
      </c>
      <c r="AV16" s="56">
        <f t="shared" si="10"/>
        <v>0</v>
      </c>
      <c r="AW16" s="53">
        <f t="shared" si="11"/>
        <v>0</v>
      </c>
      <c r="AX16" s="54">
        <v>0</v>
      </c>
      <c r="AY16" s="54">
        <v>0</v>
      </c>
      <c r="AZ16" s="58">
        <f t="shared" si="12"/>
        <v>0</v>
      </c>
      <c r="BA16" s="59">
        <f t="shared" si="13"/>
        <v>0</v>
      </c>
      <c r="BB16" s="87">
        <f t="shared" si="14"/>
        <v>98.240727574904923</v>
      </c>
      <c r="BC16" s="93" t="str">
        <f t="shared" si="15"/>
        <v>A</v>
      </c>
    </row>
    <row r="17" spans="1:55" s="102" customFormat="1" ht="15" customHeight="1" x14ac:dyDescent="0.25">
      <c r="A17" s="96" t="s">
        <v>432</v>
      </c>
      <c r="B17" s="76">
        <v>0</v>
      </c>
      <c r="C17" s="76">
        <v>3</v>
      </c>
      <c r="D17" s="75">
        <v>3</v>
      </c>
      <c r="E17" s="75">
        <v>1</v>
      </c>
      <c r="F17" s="75">
        <v>2</v>
      </c>
      <c r="G17" s="75"/>
      <c r="H17" s="75"/>
      <c r="I17" s="1"/>
      <c r="J17" s="1"/>
      <c r="K17" s="1"/>
      <c r="L17" s="78"/>
      <c r="M17" s="78"/>
      <c r="N17" s="52">
        <f t="shared" si="0"/>
        <v>2.25</v>
      </c>
      <c r="O17" s="53">
        <f t="shared" si="1"/>
        <v>3.7500000000000004</v>
      </c>
      <c r="P17" s="76">
        <v>3</v>
      </c>
      <c r="Q17" s="76">
        <v>3</v>
      </c>
      <c r="R17" s="75">
        <v>3</v>
      </c>
      <c r="S17" s="75">
        <v>2</v>
      </c>
      <c r="T17" s="75">
        <v>3</v>
      </c>
      <c r="U17" s="75"/>
      <c r="V17" s="2"/>
      <c r="W17" s="1"/>
      <c r="X17" s="1"/>
      <c r="Y17" s="1"/>
      <c r="Z17" s="63"/>
      <c r="AA17" s="63"/>
      <c r="AB17" s="52">
        <f t="shared" si="2"/>
        <v>3</v>
      </c>
      <c r="AC17" s="53">
        <f t="shared" si="3"/>
        <v>7.5000000000000009</v>
      </c>
      <c r="AD17" s="98">
        <v>100</v>
      </c>
      <c r="AE17" s="98"/>
      <c r="AF17" s="75"/>
      <c r="AG17" s="75"/>
      <c r="AH17" s="75"/>
      <c r="AI17" s="86"/>
      <c r="AJ17" s="54">
        <f t="shared" si="4"/>
        <v>100</v>
      </c>
      <c r="AK17" s="55">
        <f t="shared" si="5"/>
        <v>30</v>
      </c>
      <c r="AL17" s="20">
        <v>99.809348900257973</v>
      </c>
      <c r="AM17" s="53">
        <f t="shared" si="6"/>
        <v>9.9809348900257984</v>
      </c>
      <c r="AN17" s="66">
        <v>0.58974358974358976</v>
      </c>
      <c r="AO17" s="53">
        <f t="shared" si="7"/>
        <v>2.9487179487179489</v>
      </c>
      <c r="AP17" s="54">
        <v>95</v>
      </c>
      <c r="AQ17" s="75">
        <v>25</v>
      </c>
      <c r="AR17" s="56">
        <f t="shared" si="8"/>
        <v>96.25</v>
      </c>
      <c r="AS17" s="57">
        <f t="shared" si="9"/>
        <v>9.625</v>
      </c>
      <c r="AT17" s="54">
        <v>0</v>
      </c>
      <c r="AU17" s="54">
        <v>0</v>
      </c>
      <c r="AV17" s="56">
        <f t="shared" si="10"/>
        <v>0</v>
      </c>
      <c r="AW17" s="53">
        <f t="shared" si="11"/>
        <v>0</v>
      </c>
      <c r="AX17" s="54">
        <v>0</v>
      </c>
      <c r="AY17" s="54">
        <v>0</v>
      </c>
      <c r="AZ17" s="58">
        <f t="shared" si="12"/>
        <v>0</v>
      </c>
      <c r="BA17" s="59">
        <f t="shared" si="13"/>
        <v>0</v>
      </c>
      <c r="BB17" s="87">
        <f t="shared" si="14"/>
        <v>98.161004367298077</v>
      </c>
      <c r="BC17" s="93" t="str">
        <f t="shared" si="15"/>
        <v>A</v>
      </c>
    </row>
    <row r="18" spans="1:55" s="102" customFormat="1" ht="15" customHeight="1" x14ac:dyDescent="0.25">
      <c r="A18" s="96" t="s">
        <v>243</v>
      </c>
      <c r="B18" s="76">
        <v>0</v>
      </c>
      <c r="C18" s="76">
        <v>3</v>
      </c>
      <c r="D18" s="75">
        <v>3</v>
      </c>
      <c r="E18" s="75">
        <v>1</v>
      </c>
      <c r="F18" s="75">
        <v>2</v>
      </c>
      <c r="G18" s="75"/>
      <c r="H18" s="75"/>
      <c r="I18" s="1"/>
      <c r="J18" s="1"/>
      <c r="K18" s="1"/>
      <c r="L18" s="78"/>
      <c r="M18" s="78"/>
      <c r="N18" s="52">
        <f t="shared" si="0"/>
        <v>2.25</v>
      </c>
      <c r="O18" s="53">
        <f t="shared" si="1"/>
        <v>3.7500000000000004</v>
      </c>
      <c r="P18" s="76">
        <v>3</v>
      </c>
      <c r="Q18" s="76">
        <v>3</v>
      </c>
      <c r="R18" s="75">
        <v>3</v>
      </c>
      <c r="S18" s="75">
        <v>3</v>
      </c>
      <c r="T18" s="75">
        <v>3</v>
      </c>
      <c r="U18" s="75"/>
      <c r="V18" s="2"/>
      <c r="W18" s="1"/>
      <c r="X18" s="1"/>
      <c r="Y18" s="1"/>
      <c r="Z18" s="63"/>
      <c r="AA18" s="63"/>
      <c r="AB18" s="52">
        <f t="shared" si="2"/>
        <v>3</v>
      </c>
      <c r="AC18" s="53">
        <f t="shared" si="3"/>
        <v>7.5000000000000009</v>
      </c>
      <c r="AD18" s="98">
        <v>100</v>
      </c>
      <c r="AE18" s="98"/>
      <c r="AF18" s="75"/>
      <c r="AG18" s="75"/>
      <c r="AH18" s="75"/>
      <c r="AI18" s="86"/>
      <c r="AJ18" s="54">
        <f t="shared" si="4"/>
        <v>100</v>
      </c>
      <c r="AK18" s="55">
        <f t="shared" si="5"/>
        <v>30</v>
      </c>
      <c r="AL18" s="20">
        <v>100</v>
      </c>
      <c r="AM18" s="53">
        <f t="shared" si="6"/>
        <v>10</v>
      </c>
      <c r="AN18" s="66">
        <v>0.84210526315789469</v>
      </c>
      <c r="AO18" s="53">
        <f t="shared" si="7"/>
        <v>4.2105263157894735</v>
      </c>
      <c r="AP18" s="54">
        <v>77</v>
      </c>
      <c r="AQ18" s="75">
        <v>25</v>
      </c>
      <c r="AR18" s="56">
        <f t="shared" si="8"/>
        <v>82.75</v>
      </c>
      <c r="AS18" s="57">
        <f t="shared" si="9"/>
        <v>8.2750000000000004</v>
      </c>
      <c r="AT18" s="54">
        <v>0</v>
      </c>
      <c r="AU18" s="54">
        <v>0</v>
      </c>
      <c r="AV18" s="56">
        <f t="shared" si="10"/>
        <v>0</v>
      </c>
      <c r="AW18" s="53">
        <f t="shared" si="11"/>
        <v>0</v>
      </c>
      <c r="AX18" s="54">
        <v>0</v>
      </c>
      <c r="AY18" s="54">
        <v>0</v>
      </c>
      <c r="AZ18" s="58">
        <f t="shared" si="12"/>
        <v>0</v>
      </c>
      <c r="BA18" s="59">
        <f t="shared" si="13"/>
        <v>0</v>
      </c>
      <c r="BB18" s="87">
        <f t="shared" si="14"/>
        <v>98.05465587044533</v>
      </c>
      <c r="BC18" s="93" t="str">
        <f t="shared" si="15"/>
        <v>A</v>
      </c>
    </row>
    <row r="19" spans="1:55" s="102" customFormat="1" ht="15" customHeight="1" x14ac:dyDescent="0.25">
      <c r="A19" s="96" t="s">
        <v>428</v>
      </c>
      <c r="B19" s="76">
        <v>0</v>
      </c>
      <c r="C19" s="76">
        <v>2</v>
      </c>
      <c r="D19" s="75">
        <v>2</v>
      </c>
      <c r="E19" s="75">
        <v>2</v>
      </c>
      <c r="F19" s="75">
        <v>1</v>
      </c>
      <c r="G19" s="75"/>
      <c r="H19" s="75"/>
      <c r="I19" s="1"/>
      <c r="J19" s="1"/>
      <c r="K19" s="1"/>
      <c r="L19" s="78"/>
      <c r="M19" s="78"/>
      <c r="N19" s="52">
        <f t="shared" si="0"/>
        <v>1.75</v>
      </c>
      <c r="O19" s="53">
        <f t="shared" si="1"/>
        <v>2.916666666666667</v>
      </c>
      <c r="P19" s="76">
        <v>3</v>
      </c>
      <c r="Q19" s="76">
        <v>3</v>
      </c>
      <c r="R19" s="75">
        <v>3</v>
      </c>
      <c r="S19" s="75">
        <v>3</v>
      </c>
      <c r="T19" s="75">
        <v>3</v>
      </c>
      <c r="U19" s="75"/>
      <c r="V19" s="2"/>
      <c r="W19" s="1"/>
      <c r="X19" s="1"/>
      <c r="Y19" s="1"/>
      <c r="Z19" s="63"/>
      <c r="AA19" s="63"/>
      <c r="AB19" s="52">
        <f t="shared" si="2"/>
        <v>3</v>
      </c>
      <c r="AC19" s="53">
        <f t="shared" si="3"/>
        <v>7.5000000000000009</v>
      </c>
      <c r="AD19" s="98">
        <v>100</v>
      </c>
      <c r="AE19" s="98"/>
      <c r="AF19" s="75"/>
      <c r="AG19" s="75"/>
      <c r="AH19" s="75"/>
      <c r="AI19" s="86"/>
      <c r="AJ19" s="54">
        <f t="shared" si="4"/>
        <v>100</v>
      </c>
      <c r="AK19" s="55">
        <f t="shared" si="5"/>
        <v>30</v>
      </c>
      <c r="AL19" s="20">
        <v>100</v>
      </c>
      <c r="AM19" s="53">
        <f t="shared" si="6"/>
        <v>10</v>
      </c>
      <c r="AN19" s="66">
        <v>0.84615384615384615</v>
      </c>
      <c r="AO19" s="53">
        <f t="shared" si="7"/>
        <v>4.2307692307692308</v>
      </c>
      <c r="AP19" s="54">
        <v>86</v>
      </c>
      <c r="AQ19" s="75">
        <v>25</v>
      </c>
      <c r="AR19" s="56">
        <f t="shared" si="8"/>
        <v>89.5</v>
      </c>
      <c r="AS19" s="57">
        <f t="shared" si="9"/>
        <v>8.9500000000000011</v>
      </c>
      <c r="AT19" s="54">
        <v>0</v>
      </c>
      <c r="AU19" s="54">
        <v>0</v>
      </c>
      <c r="AV19" s="56">
        <f t="shared" si="10"/>
        <v>0</v>
      </c>
      <c r="AW19" s="53">
        <f t="shared" si="11"/>
        <v>0</v>
      </c>
      <c r="AX19" s="54">
        <v>0</v>
      </c>
      <c r="AY19" s="54">
        <v>0</v>
      </c>
      <c r="AZ19" s="58">
        <f t="shared" si="12"/>
        <v>0</v>
      </c>
      <c r="BA19" s="59">
        <f t="shared" si="13"/>
        <v>0</v>
      </c>
      <c r="BB19" s="87">
        <f t="shared" si="14"/>
        <v>97.842209072978321</v>
      </c>
      <c r="BC19" s="93" t="str">
        <f t="shared" si="15"/>
        <v>A</v>
      </c>
    </row>
    <row r="20" spans="1:55" s="102" customFormat="1" ht="15" customHeight="1" x14ac:dyDescent="0.25">
      <c r="A20" s="96" t="s">
        <v>263</v>
      </c>
      <c r="B20" s="76">
        <v>0</v>
      </c>
      <c r="C20" s="76">
        <v>3</v>
      </c>
      <c r="D20" s="75">
        <v>2</v>
      </c>
      <c r="E20" s="75">
        <v>2</v>
      </c>
      <c r="F20" s="75">
        <v>0</v>
      </c>
      <c r="G20" s="75"/>
      <c r="H20" s="75"/>
      <c r="I20" s="1"/>
      <c r="J20" s="1"/>
      <c r="K20" s="1"/>
      <c r="L20" s="78"/>
      <c r="M20" s="78"/>
      <c r="N20" s="52">
        <f t="shared" si="0"/>
        <v>1.75</v>
      </c>
      <c r="O20" s="53">
        <f t="shared" si="1"/>
        <v>2.916666666666667</v>
      </c>
      <c r="P20" s="76">
        <v>3</v>
      </c>
      <c r="Q20" s="76">
        <v>3</v>
      </c>
      <c r="R20" s="75">
        <v>3</v>
      </c>
      <c r="S20" s="75">
        <v>0</v>
      </c>
      <c r="T20" s="75">
        <v>2</v>
      </c>
      <c r="U20" s="75"/>
      <c r="V20" s="2"/>
      <c r="W20" s="1"/>
      <c r="X20" s="1"/>
      <c r="Y20" s="1"/>
      <c r="Z20" s="63"/>
      <c r="AA20" s="63"/>
      <c r="AB20" s="52">
        <f t="shared" si="2"/>
        <v>2.75</v>
      </c>
      <c r="AC20" s="53">
        <f t="shared" si="3"/>
        <v>6.8750000000000009</v>
      </c>
      <c r="AD20" s="98">
        <v>100</v>
      </c>
      <c r="AE20" s="98"/>
      <c r="AF20" s="75"/>
      <c r="AG20" s="75"/>
      <c r="AH20" s="75"/>
      <c r="AI20" s="86"/>
      <c r="AJ20" s="54">
        <f t="shared" si="4"/>
        <v>100</v>
      </c>
      <c r="AK20" s="55">
        <f t="shared" si="5"/>
        <v>30</v>
      </c>
      <c r="AL20" s="20">
        <v>100</v>
      </c>
      <c r="AM20" s="53">
        <f t="shared" si="6"/>
        <v>10</v>
      </c>
      <c r="AN20" s="66">
        <v>0.84615384615384615</v>
      </c>
      <c r="AO20" s="53">
        <f t="shared" si="7"/>
        <v>4.2307692307692308</v>
      </c>
      <c r="AP20" s="54">
        <v>94</v>
      </c>
      <c r="AQ20" s="75">
        <v>25</v>
      </c>
      <c r="AR20" s="56">
        <f t="shared" si="8"/>
        <v>95.5</v>
      </c>
      <c r="AS20" s="57">
        <f t="shared" si="9"/>
        <v>9.5500000000000007</v>
      </c>
      <c r="AT20" s="54">
        <v>0</v>
      </c>
      <c r="AU20" s="54">
        <v>0</v>
      </c>
      <c r="AV20" s="56">
        <f t="shared" si="10"/>
        <v>0</v>
      </c>
      <c r="AW20" s="53">
        <f t="shared" si="11"/>
        <v>0</v>
      </c>
      <c r="AX20" s="54">
        <v>0</v>
      </c>
      <c r="AY20" s="54">
        <v>0</v>
      </c>
      <c r="AZ20" s="58">
        <f t="shared" si="12"/>
        <v>0</v>
      </c>
      <c r="BA20" s="59">
        <f t="shared" si="13"/>
        <v>0</v>
      </c>
      <c r="BB20" s="87">
        <f t="shared" si="14"/>
        <v>97.803747534516773</v>
      </c>
      <c r="BC20" s="93" t="str">
        <f t="shared" si="15"/>
        <v>A</v>
      </c>
    </row>
    <row r="21" spans="1:55" s="102" customFormat="1" ht="15" customHeight="1" x14ac:dyDescent="0.25">
      <c r="A21" s="96" t="s">
        <v>239</v>
      </c>
      <c r="B21" s="76">
        <v>0</v>
      </c>
      <c r="C21" s="76">
        <v>3</v>
      </c>
      <c r="D21" s="75">
        <v>2</v>
      </c>
      <c r="E21" s="75">
        <v>3</v>
      </c>
      <c r="F21" s="75">
        <v>0</v>
      </c>
      <c r="G21" s="75"/>
      <c r="H21" s="75"/>
      <c r="I21" s="1"/>
      <c r="J21" s="1"/>
      <c r="K21" s="1"/>
      <c r="L21" s="78"/>
      <c r="M21" s="78"/>
      <c r="N21" s="52">
        <f t="shared" si="0"/>
        <v>2</v>
      </c>
      <c r="O21" s="53">
        <f t="shared" si="1"/>
        <v>3.3333333333333335</v>
      </c>
      <c r="P21" s="76">
        <v>3</v>
      </c>
      <c r="Q21" s="76">
        <v>3</v>
      </c>
      <c r="R21" s="75">
        <v>3</v>
      </c>
      <c r="S21" s="75">
        <v>3</v>
      </c>
      <c r="T21" s="75">
        <v>2</v>
      </c>
      <c r="U21" s="75"/>
      <c r="V21" s="2"/>
      <c r="W21" s="1"/>
      <c r="X21" s="1"/>
      <c r="Y21" s="1"/>
      <c r="Z21" s="63"/>
      <c r="AA21" s="63"/>
      <c r="AB21" s="52">
        <f t="shared" si="2"/>
        <v>3</v>
      </c>
      <c r="AC21" s="53">
        <f t="shared" si="3"/>
        <v>7.5000000000000009</v>
      </c>
      <c r="AD21" s="98">
        <v>100</v>
      </c>
      <c r="AE21" s="98"/>
      <c r="AF21" s="75"/>
      <c r="AG21" s="75"/>
      <c r="AH21" s="75"/>
      <c r="AI21" s="86"/>
      <c r="AJ21" s="54">
        <f t="shared" si="4"/>
        <v>100</v>
      </c>
      <c r="AK21" s="55">
        <f t="shared" si="5"/>
        <v>30</v>
      </c>
      <c r="AL21" s="20">
        <v>100</v>
      </c>
      <c r="AM21" s="53">
        <f t="shared" si="6"/>
        <v>10</v>
      </c>
      <c r="AN21" s="66">
        <v>0.82051282051282048</v>
      </c>
      <c r="AO21" s="53">
        <f t="shared" si="7"/>
        <v>4.1025641025641022</v>
      </c>
      <c r="AP21" s="54">
        <v>80</v>
      </c>
      <c r="AQ21" s="75">
        <v>25</v>
      </c>
      <c r="AR21" s="56">
        <f t="shared" si="8"/>
        <v>85</v>
      </c>
      <c r="AS21" s="57">
        <f t="shared" si="9"/>
        <v>8.5</v>
      </c>
      <c r="AT21" s="54">
        <v>0</v>
      </c>
      <c r="AU21" s="54">
        <v>0</v>
      </c>
      <c r="AV21" s="56">
        <f t="shared" si="10"/>
        <v>0</v>
      </c>
      <c r="AW21" s="53">
        <f t="shared" si="11"/>
        <v>0</v>
      </c>
      <c r="AX21" s="54">
        <v>0</v>
      </c>
      <c r="AY21" s="54">
        <v>0</v>
      </c>
      <c r="AZ21" s="58">
        <f t="shared" si="12"/>
        <v>0</v>
      </c>
      <c r="BA21" s="59">
        <f t="shared" si="13"/>
        <v>0</v>
      </c>
      <c r="BB21" s="87">
        <f t="shared" si="14"/>
        <v>97.593688362919139</v>
      </c>
      <c r="BC21" s="93" t="str">
        <f t="shared" si="15"/>
        <v>A</v>
      </c>
    </row>
    <row r="22" spans="1:55" s="102" customFormat="1" ht="15" customHeight="1" x14ac:dyDescent="0.25">
      <c r="A22" s="96" t="s">
        <v>361</v>
      </c>
      <c r="B22" s="76">
        <v>0</v>
      </c>
      <c r="C22" s="76">
        <v>2</v>
      </c>
      <c r="D22" s="75">
        <v>3</v>
      </c>
      <c r="E22" s="75">
        <v>2</v>
      </c>
      <c r="F22" s="75">
        <v>2</v>
      </c>
      <c r="G22" s="75"/>
      <c r="H22" s="75"/>
      <c r="I22" s="1"/>
      <c r="J22" s="1"/>
      <c r="K22" s="1"/>
      <c r="L22" s="78"/>
      <c r="M22" s="78"/>
      <c r="N22" s="52">
        <f t="shared" si="0"/>
        <v>2.25</v>
      </c>
      <c r="O22" s="53">
        <f t="shared" si="1"/>
        <v>3.7500000000000004</v>
      </c>
      <c r="P22" s="76">
        <v>3</v>
      </c>
      <c r="Q22" s="76">
        <v>2</v>
      </c>
      <c r="R22" s="75">
        <v>3</v>
      </c>
      <c r="S22" s="75">
        <v>2</v>
      </c>
      <c r="T22" s="75">
        <v>3</v>
      </c>
      <c r="U22" s="75"/>
      <c r="V22" s="2"/>
      <c r="W22" s="1"/>
      <c r="X22" s="1"/>
      <c r="Y22" s="1"/>
      <c r="Z22" s="63"/>
      <c r="AA22" s="63"/>
      <c r="AB22" s="52">
        <f t="shared" si="2"/>
        <v>2.75</v>
      </c>
      <c r="AC22" s="53">
        <f t="shared" si="3"/>
        <v>6.8750000000000009</v>
      </c>
      <c r="AD22" s="98">
        <v>100</v>
      </c>
      <c r="AE22" s="98"/>
      <c r="AF22" s="75"/>
      <c r="AG22" s="75"/>
      <c r="AH22" s="75"/>
      <c r="AI22" s="107"/>
      <c r="AJ22" s="54">
        <f t="shared" si="4"/>
        <v>100</v>
      </c>
      <c r="AK22" s="55">
        <f t="shared" si="5"/>
        <v>30</v>
      </c>
      <c r="AL22" s="20">
        <v>92.56198347107437</v>
      </c>
      <c r="AM22" s="53">
        <f t="shared" si="6"/>
        <v>9.2561983471074374</v>
      </c>
      <c r="AN22" s="66">
        <v>1</v>
      </c>
      <c r="AO22" s="53">
        <f t="shared" si="7"/>
        <v>5</v>
      </c>
      <c r="AP22" s="54">
        <v>80</v>
      </c>
      <c r="AQ22" s="75">
        <v>25</v>
      </c>
      <c r="AR22" s="56">
        <f t="shared" si="8"/>
        <v>85</v>
      </c>
      <c r="AS22" s="57">
        <f t="shared" si="9"/>
        <v>8.5</v>
      </c>
      <c r="AT22" s="54">
        <v>0</v>
      </c>
      <c r="AU22" s="54">
        <v>0</v>
      </c>
      <c r="AV22" s="56">
        <f t="shared" si="10"/>
        <v>0</v>
      </c>
      <c r="AW22" s="53">
        <f t="shared" si="11"/>
        <v>0</v>
      </c>
      <c r="AX22" s="54">
        <v>0</v>
      </c>
      <c r="AY22" s="54">
        <v>0</v>
      </c>
      <c r="AZ22" s="58">
        <f t="shared" si="12"/>
        <v>0</v>
      </c>
      <c r="BA22" s="59">
        <f t="shared" si="13"/>
        <v>0</v>
      </c>
      <c r="BB22" s="87">
        <f t="shared" si="14"/>
        <v>97.509535918626824</v>
      </c>
      <c r="BC22" s="93" t="str">
        <f t="shared" si="15"/>
        <v>A</v>
      </c>
    </row>
    <row r="23" spans="1:55" s="102" customFormat="1" ht="15" customHeight="1" x14ac:dyDescent="0.25">
      <c r="A23" s="96" t="s">
        <v>301</v>
      </c>
      <c r="B23" s="76">
        <v>0</v>
      </c>
      <c r="C23" s="76">
        <v>3</v>
      </c>
      <c r="D23" s="75">
        <v>2</v>
      </c>
      <c r="E23" s="75">
        <v>2</v>
      </c>
      <c r="F23" s="75">
        <v>0</v>
      </c>
      <c r="G23" s="75"/>
      <c r="H23" s="75"/>
      <c r="I23" s="1"/>
      <c r="J23" s="1"/>
      <c r="K23" s="1"/>
      <c r="L23" s="78"/>
      <c r="M23" s="78"/>
      <c r="N23" s="52">
        <f t="shared" si="0"/>
        <v>1.75</v>
      </c>
      <c r="O23" s="53">
        <f t="shared" si="1"/>
        <v>2.916666666666667</v>
      </c>
      <c r="P23" s="76">
        <v>3</v>
      </c>
      <c r="Q23" s="76">
        <v>3</v>
      </c>
      <c r="R23" s="75">
        <v>3</v>
      </c>
      <c r="S23" s="75">
        <v>2</v>
      </c>
      <c r="T23" s="75">
        <v>3</v>
      </c>
      <c r="U23" s="75"/>
      <c r="V23" s="2"/>
      <c r="W23" s="1"/>
      <c r="X23" s="1"/>
      <c r="Y23" s="1"/>
      <c r="Z23" s="63"/>
      <c r="AA23" s="63"/>
      <c r="AB23" s="52">
        <f t="shared" si="2"/>
        <v>3</v>
      </c>
      <c r="AC23" s="53">
        <f t="shared" si="3"/>
        <v>7.5000000000000009</v>
      </c>
      <c r="AD23" s="98">
        <v>100</v>
      </c>
      <c r="AE23" s="98"/>
      <c r="AF23" s="75"/>
      <c r="AG23" s="75"/>
      <c r="AH23" s="75"/>
      <c r="AI23" s="86"/>
      <c r="AJ23" s="54">
        <f t="shared" si="4"/>
        <v>100</v>
      </c>
      <c r="AK23" s="55">
        <f t="shared" si="5"/>
        <v>30</v>
      </c>
      <c r="AL23" s="20">
        <v>94.514767932489463</v>
      </c>
      <c r="AM23" s="53">
        <f t="shared" si="6"/>
        <v>9.451476793248947</v>
      </c>
      <c r="AN23" s="66">
        <v>0.89743589743589747</v>
      </c>
      <c r="AO23" s="53">
        <f t="shared" si="7"/>
        <v>4.4871794871794881</v>
      </c>
      <c r="AP23" s="54">
        <v>87</v>
      </c>
      <c r="AQ23" s="75">
        <v>25</v>
      </c>
      <c r="AR23" s="56">
        <f t="shared" si="8"/>
        <v>90.25</v>
      </c>
      <c r="AS23" s="57">
        <f t="shared" si="9"/>
        <v>9.0250000000000004</v>
      </c>
      <c r="AT23" s="54">
        <v>0</v>
      </c>
      <c r="AU23" s="54">
        <v>0</v>
      </c>
      <c r="AV23" s="56">
        <f t="shared" si="10"/>
        <v>0</v>
      </c>
      <c r="AW23" s="53">
        <f t="shared" si="11"/>
        <v>0</v>
      </c>
      <c r="AX23" s="54">
        <v>0</v>
      </c>
      <c r="AY23" s="54">
        <v>0</v>
      </c>
      <c r="AZ23" s="58">
        <f t="shared" si="12"/>
        <v>0</v>
      </c>
      <c r="BA23" s="59">
        <f t="shared" si="13"/>
        <v>0</v>
      </c>
      <c r="BB23" s="87">
        <f t="shared" si="14"/>
        <v>97.508189149377074</v>
      </c>
      <c r="BC23" s="93" t="str">
        <f t="shared" si="15"/>
        <v>A</v>
      </c>
    </row>
    <row r="24" spans="1:55" s="102" customFormat="1" ht="15" customHeight="1" x14ac:dyDescent="0.25">
      <c r="A24" s="96" t="s">
        <v>433</v>
      </c>
      <c r="B24" s="76">
        <v>0</v>
      </c>
      <c r="C24" s="76">
        <v>2</v>
      </c>
      <c r="D24" s="75">
        <v>2</v>
      </c>
      <c r="E24" s="75">
        <v>2</v>
      </c>
      <c r="F24" s="75">
        <v>2</v>
      </c>
      <c r="G24" s="75"/>
      <c r="H24" s="75"/>
      <c r="I24" s="1"/>
      <c r="J24" s="1"/>
      <c r="K24" s="1"/>
      <c r="L24" s="78"/>
      <c r="M24" s="78"/>
      <c r="N24" s="52">
        <f t="shared" si="0"/>
        <v>2</v>
      </c>
      <c r="O24" s="53">
        <f t="shared" si="1"/>
        <v>3.3333333333333335</v>
      </c>
      <c r="P24" s="76">
        <v>0</v>
      </c>
      <c r="Q24" s="76">
        <v>3</v>
      </c>
      <c r="R24" s="75">
        <v>3</v>
      </c>
      <c r="S24" s="75">
        <v>3</v>
      </c>
      <c r="T24" s="75">
        <v>2</v>
      </c>
      <c r="U24" s="75"/>
      <c r="V24" s="2"/>
      <c r="W24" s="1"/>
      <c r="X24" s="1"/>
      <c r="Y24" s="1"/>
      <c r="Z24" s="63"/>
      <c r="AA24" s="63"/>
      <c r="AB24" s="52">
        <f t="shared" si="2"/>
        <v>2.75</v>
      </c>
      <c r="AC24" s="53">
        <f t="shared" si="3"/>
        <v>6.8750000000000009</v>
      </c>
      <c r="AD24" s="98">
        <v>100</v>
      </c>
      <c r="AE24" s="98"/>
      <c r="AF24" s="75"/>
      <c r="AG24" s="75"/>
      <c r="AH24" s="75"/>
      <c r="AI24" s="86"/>
      <c r="AJ24" s="54">
        <f t="shared" si="4"/>
        <v>100</v>
      </c>
      <c r="AK24" s="55">
        <f t="shared" si="5"/>
        <v>30</v>
      </c>
      <c r="AL24" s="20">
        <v>92.170602658407518</v>
      </c>
      <c r="AM24" s="53">
        <f t="shared" si="6"/>
        <v>9.2170602658407521</v>
      </c>
      <c r="AN24" s="66">
        <v>0.80645161290322576</v>
      </c>
      <c r="AO24" s="53">
        <f t="shared" si="7"/>
        <v>4.032258064516129</v>
      </c>
      <c r="AP24" s="54">
        <v>95</v>
      </c>
      <c r="AQ24" s="75">
        <v>25</v>
      </c>
      <c r="AR24" s="56">
        <f t="shared" si="8"/>
        <v>96.25</v>
      </c>
      <c r="AS24" s="57">
        <f t="shared" si="9"/>
        <v>9.625</v>
      </c>
      <c r="AT24" s="54">
        <v>0</v>
      </c>
      <c r="AU24" s="54">
        <v>0</v>
      </c>
      <c r="AV24" s="56">
        <f t="shared" si="10"/>
        <v>0</v>
      </c>
      <c r="AW24" s="53">
        <f t="shared" si="11"/>
        <v>0</v>
      </c>
      <c r="AX24" s="54">
        <v>0</v>
      </c>
      <c r="AY24" s="54">
        <v>0</v>
      </c>
      <c r="AZ24" s="58">
        <f t="shared" si="12"/>
        <v>0</v>
      </c>
      <c r="BA24" s="59">
        <f t="shared" si="13"/>
        <v>0</v>
      </c>
      <c r="BB24" s="87">
        <f t="shared" si="14"/>
        <v>97.050233328754175</v>
      </c>
      <c r="BC24" s="93" t="str">
        <f t="shared" si="15"/>
        <v>A</v>
      </c>
    </row>
    <row r="25" spans="1:55" s="102" customFormat="1" ht="15" customHeight="1" x14ac:dyDescent="0.25">
      <c r="A25" s="96" t="s">
        <v>318</v>
      </c>
      <c r="B25" s="76">
        <v>0</v>
      </c>
      <c r="C25" s="76">
        <v>3</v>
      </c>
      <c r="D25" s="75">
        <v>3</v>
      </c>
      <c r="E25" s="75">
        <v>2</v>
      </c>
      <c r="F25" s="75">
        <v>1</v>
      </c>
      <c r="G25" s="75"/>
      <c r="H25" s="75"/>
      <c r="I25" s="1"/>
      <c r="J25" s="1"/>
      <c r="K25" s="1"/>
      <c r="L25" s="78"/>
      <c r="M25" s="78"/>
      <c r="N25" s="52">
        <f t="shared" si="0"/>
        <v>2.25</v>
      </c>
      <c r="O25" s="53">
        <f t="shared" si="1"/>
        <v>3.7500000000000004</v>
      </c>
      <c r="P25" s="76">
        <v>3</v>
      </c>
      <c r="Q25" s="76">
        <v>2</v>
      </c>
      <c r="R25" s="75">
        <v>3</v>
      </c>
      <c r="S25" s="75">
        <v>2</v>
      </c>
      <c r="T25" s="75">
        <v>3</v>
      </c>
      <c r="U25" s="75"/>
      <c r="V25" s="2"/>
      <c r="W25" s="1"/>
      <c r="X25" s="1"/>
      <c r="Y25" s="1"/>
      <c r="Z25" s="63"/>
      <c r="AA25" s="63"/>
      <c r="AB25" s="52">
        <f t="shared" si="2"/>
        <v>2.75</v>
      </c>
      <c r="AC25" s="53">
        <f t="shared" si="3"/>
        <v>6.8750000000000009</v>
      </c>
      <c r="AD25" s="98">
        <v>97.545454545454547</v>
      </c>
      <c r="AE25" s="98"/>
      <c r="AF25" s="75"/>
      <c r="AG25" s="75"/>
      <c r="AH25" s="75"/>
      <c r="AI25" s="86"/>
      <c r="AJ25" s="54">
        <f t="shared" si="4"/>
        <v>97.545454545454547</v>
      </c>
      <c r="AK25" s="55">
        <f t="shared" si="5"/>
        <v>29.263636363636362</v>
      </c>
      <c r="AL25" s="20">
        <v>99.788359788359784</v>
      </c>
      <c r="AM25" s="53">
        <f t="shared" si="6"/>
        <v>9.9788359788359795</v>
      </c>
      <c r="AN25" s="66">
        <v>0.89743589743589747</v>
      </c>
      <c r="AO25" s="53">
        <f t="shared" si="7"/>
        <v>4.4871794871794881</v>
      </c>
      <c r="AP25" s="54">
        <v>83</v>
      </c>
      <c r="AQ25" s="75">
        <v>25</v>
      </c>
      <c r="AR25" s="56">
        <f t="shared" si="8"/>
        <v>87.25</v>
      </c>
      <c r="AS25" s="57">
        <f t="shared" si="9"/>
        <v>8.7249999999999996</v>
      </c>
      <c r="AT25" s="54">
        <v>0</v>
      </c>
      <c r="AU25" s="54">
        <v>0</v>
      </c>
      <c r="AV25" s="56">
        <f t="shared" si="10"/>
        <v>0</v>
      </c>
      <c r="AW25" s="53">
        <f t="shared" si="11"/>
        <v>0</v>
      </c>
      <c r="AX25" s="54">
        <v>0</v>
      </c>
      <c r="AY25" s="54">
        <v>0</v>
      </c>
      <c r="AZ25" s="58">
        <f t="shared" si="12"/>
        <v>0</v>
      </c>
      <c r="BA25" s="59">
        <f t="shared" si="13"/>
        <v>0</v>
      </c>
      <c r="BB25" s="87">
        <f t="shared" si="14"/>
        <v>97.045618199464357</v>
      </c>
      <c r="BC25" s="93" t="str">
        <f t="shared" si="15"/>
        <v>A</v>
      </c>
    </row>
    <row r="26" spans="1:55" s="102" customFormat="1" ht="15" customHeight="1" x14ac:dyDescent="0.25">
      <c r="A26" s="96" t="s">
        <v>419</v>
      </c>
      <c r="B26" s="76">
        <v>0</v>
      </c>
      <c r="C26" s="76">
        <v>2</v>
      </c>
      <c r="D26" s="75">
        <v>2</v>
      </c>
      <c r="E26" s="75">
        <v>2</v>
      </c>
      <c r="F26" s="75">
        <v>2</v>
      </c>
      <c r="G26" s="75"/>
      <c r="H26" s="75"/>
      <c r="I26" s="1"/>
      <c r="J26" s="1"/>
      <c r="K26" s="1"/>
      <c r="L26" s="78"/>
      <c r="M26" s="78"/>
      <c r="N26" s="52">
        <f t="shared" si="0"/>
        <v>2</v>
      </c>
      <c r="O26" s="53">
        <f t="shared" si="1"/>
        <v>3.3333333333333335</v>
      </c>
      <c r="P26" s="76">
        <v>3</v>
      </c>
      <c r="Q26" s="76">
        <v>3</v>
      </c>
      <c r="R26" s="75">
        <v>3</v>
      </c>
      <c r="S26" s="75">
        <v>2</v>
      </c>
      <c r="T26" s="75">
        <v>3</v>
      </c>
      <c r="U26" s="75"/>
      <c r="V26" s="2"/>
      <c r="W26" s="1"/>
      <c r="X26" s="1"/>
      <c r="Y26" s="1"/>
      <c r="Z26" s="63"/>
      <c r="AA26" s="63"/>
      <c r="AB26" s="52">
        <f t="shared" si="2"/>
        <v>3</v>
      </c>
      <c r="AC26" s="53">
        <f t="shared" si="3"/>
        <v>7.5000000000000009</v>
      </c>
      <c r="AD26" s="98">
        <v>100</v>
      </c>
      <c r="AE26" s="98"/>
      <c r="AF26" s="75"/>
      <c r="AG26" s="75"/>
      <c r="AH26" s="75"/>
      <c r="AI26" s="86"/>
      <c r="AJ26" s="54">
        <f t="shared" si="4"/>
        <v>100</v>
      </c>
      <c r="AK26" s="55">
        <f t="shared" si="5"/>
        <v>30</v>
      </c>
      <c r="AL26" s="20">
        <v>100</v>
      </c>
      <c r="AM26" s="53">
        <f t="shared" si="6"/>
        <v>10</v>
      </c>
      <c r="AN26" s="66">
        <v>0.74193548387096775</v>
      </c>
      <c r="AO26" s="53">
        <f t="shared" si="7"/>
        <v>3.709677419354839</v>
      </c>
      <c r="AP26" s="54">
        <v>80</v>
      </c>
      <c r="AQ26" s="75">
        <v>25</v>
      </c>
      <c r="AR26" s="56">
        <f t="shared" si="8"/>
        <v>85</v>
      </c>
      <c r="AS26" s="57">
        <f t="shared" si="9"/>
        <v>8.5</v>
      </c>
      <c r="AT26" s="54">
        <v>0</v>
      </c>
      <c r="AU26" s="54">
        <v>0</v>
      </c>
      <c r="AV26" s="56">
        <f t="shared" si="10"/>
        <v>0</v>
      </c>
      <c r="AW26" s="53">
        <f t="shared" si="11"/>
        <v>0</v>
      </c>
      <c r="AX26" s="54">
        <v>0</v>
      </c>
      <c r="AY26" s="54">
        <v>0</v>
      </c>
      <c r="AZ26" s="58">
        <f t="shared" si="12"/>
        <v>0</v>
      </c>
      <c r="BA26" s="59">
        <f t="shared" si="13"/>
        <v>0</v>
      </c>
      <c r="BB26" s="87">
        <f t="shared" si="14"/>
        <v>96.989247311827953</v>
      </c>
      <c r="BC26" s="93" t="str">
        <f t="shared" si="15"/>
        <v>A</v>
      </c>
    </row>
    <row r="27" spans="1:55" s="102" customFormat="1" ht="15" customHeight="1" x14ac:dyDescent="0.25">
      <c r="A27" s="96" t="s">
        <v>254</v>
      </c>
      <c r="B27" s="76">
        <v>0</v>
      </c>
      <c r="C27" s="76">
        <v>2</v>
      </c>
      <c r="D27" s="75">
        <v>1</v>
      </c>
      <c r="E27" s="75">
        <v>1</v>
      </c>
      <c r="F27" s="75">
        <v>0</v>
      </c>
      <c r="G27" s="75"/>
      <c r="H27" s="75"/>
      <c r="I27" s="1"/>
      <c r="J27" s="1"/>
      <c r="K27" s="1"/>
      <c r="L27" s="78"/>
      <c r="M27" s="78"/>
      <c r="N27" s="52">
        <f t="shared" si="0"/>
        <v>1</v>
      </c>
      <c r="O27" s="53">
        <f t="shared" si="1"/>
        <v>1.6666666666666667</v>
      </c>
      <c r="P27" s="76">
        <v>3</v>
      </c>
      <c r="Q27" s="76">
        <v>3</v>
      </c>
      <c r="R27" s="75">
        <v>3</v>
      </c>
      <c r="S27" s="75">
        <v>3</v>
      </c>
      <c r="T27" s="75">
        <v>3</v>
      </c>
      <c r="U27" s="75"/>
      <c r="V27" s="2"/>
      <c r="W27" s="1"/>
      <c r="X27" s="1"/>
      <c r="Y27" s="1"/>
      <c r="Z27" s="63"/>
      <c r="AA27" s="63"/>
      <c r="AB27" s="52">
        <f t="shared" si="2"/>
        <v>3</v>
      </c>
      <c r="AC27" s="53">
        <f t="shared" si="3"/>
        <v>7.5000000000000009</v>
      </c>
      <c r="AD27" s="98">
        <v>100</v>
      </c>
      <c r="AE27" s="98"/>
      <c r="AF27" s="75"/>
      <c r="AG27" s="75"/>
      <c r="AH27" s="75"/>
      <c r="AI27" s="86"/>
      <c r="AJ27" s="54">
        <f t="shared" si="4"/>
        <v>100</v>
      </c>
      <c r="AK27" s="55">
        <f t="shared" si="5"/>
        <v>30</v>
      </c>
      <c r="AL27" s="20">
        <v>99.893503726666665</v>
      </c>
      <c r="AM27" s="53">
        <f t="shared" si="6"/>
        <v>9.9893503726666673</v>
      </c>
      <c r="AN27" s="66">
        <v>0.94871794871794868</v>
      </c>
      <c r="AO27" s="53">
        <f t="shared" si="7"/>
        <v>4.7435897435897436</v>
      </c>
      <c r="AP27" s="54">
        <v>86</v>
      </c>
      <c r="AQ27" s="75">
        <v>25</v>
      </c>
      <c r="AR27" s="56">
        <f t="shared" si="8"/>
        <v>89.5</v>
      </c>
      <c r="AS27" s="57">
        <f t="shared" si="9"/>
        <v>8.9500000000000011</v>
      </c>
      <c r="AT27" s="54">
        <v>0</v>
      </c>
      <c r="AU27" s="54">
        <v>0</v>
      </c>
      <c r="AV27" s="56">
        <f t="shared" si="10"/>
        <v>0</v>
      </c>
      <c r="AW27" s="53">
        <f t="shared" si="11"/>
        <v>0</v>
      </c>
      <c r="AX27" s="54">
        <v>0</v>
      </c>
      <c r="AY27" s="54">
        <v>0</v>
      </c>
      <c r="AZ27" s="58">
        <f t="shared" si="12"/>
        <v>0</v>
      </c>
      <c r="BA27" s="59">
        <f t="shared" si="13"/>
        <v>0</v>
      </c>
      <c r="BB27" s="87">
        <f t="shared" si="14"/>
        <v>96.691702742958583</v>
      </c>
      <c r="BC27" s="93" t="str">
        <f t="shared" si="15"/>
        <v>A</v>
      </c>
    </row>
    <row r="28" spans="1:55" s="102" customFormat="1" ht="15" customHeight="1" x14ac:dyDescent="0.25">
      <c r="A28" s="96" t="s">
        <v>375</v>
      </c>
      <c r="B28" s="76">
        <v>0</v>
      </c>
      <c r="C28" s="76">
        <v>0</v>
      </c>
      <c r="D28" s="75">
        <v>3</v>
      </c>
      <c r="E28" s="75">
        <v>1</v>
      </c>
      <c r="F28" s="75">
        <v>2</v>
      </c>
      <c r="G28" s="75"/>
      <c r="H28" s="75"/>
      <c r="I28" s="1"/>
      <c r="J28" s="1"/>
      <c r="K28" s="1"/>
      <c r="L28" s="78"/>
      <c r="M28" s="78"/>
      <c r="N28" s="52">
        <f t="shared" si="0"/>
        <v>1.5</v>
      </c>
      <c r="O28" s="53">
        <f t="shared" si="1"/>
        <v>2.5</v>
      </c>
      <c r="P28" s="76">
        <v>3</v>
      </c>
      <c r="Q28" s="76">
        <v>3</v>
      </c>
      <c r="R28" s="75">
        <v>3</v>
      </c>
      <c r="S28" s="75">
        <v>3</v>
      </c>
      <c r="T28" s="75">
        <v>3</v>
      </c>
      <c r="U28" s="75"/>
      <c r="V28" s="2"/>
      <c r="W28" s="1"/>
      <c r="X28" s="1"/>
      <c r="Y28" s="1"/>
      <c r="Z28" s="63"/>
      <c r="AA28" s="63"/>
      <c r="AB28" s="52">
        <f t="shared" si="2"/>
        <v>3</v>
      </c>
      <c r="AC28" s="53">
        <f t="shared" si="3"/>
        <v>7.5000000000000009</v>
      </c>
      <c r="AD28" s="98">
        <v>97.181818181818187</v>
      </c>
      <c r="AE28" s="98"/>
      <c r="AF28" s="75"/>
      <c r="AG28" s="75"/>
      <c r="AH28" s="75"/>
      <c r="AI28" s="86"/>
      <c r="AJ28" s="54">
        <f t="shared" si="4"/>
        <v>97.181818181818187</v>
      </c>
      <c r="AK28" s="55">
        <f t="shared" si="5"/>
        <v>29.154545454545456</v>
      </c>
      <c r="AL28" s="20">
        <v>99.862258953168023</v>
      </c>
      <c r="AM28" s="53">
        <f t="shared" si="6"/>
        <v>9.986225895316803</v>
      </c>
      <c r="AN28" s="66">
        <v>0.90322580645161288</v>
      </c>
      <c r="AO28" s="53">
        <f t="shared" si="7"/>
        <v>4.5161290322580649</v>
      </c>
      <c r="AP28" s="54">
        <v>89</v>
      </c>
      <c r="AQ28" s="75">
        <v>25</v>
      </c>
      <c r="AR28" s="56">
        <f t="shared" si="8"/>
        <v>91.75</v>
      </c>
      <c r="AS28" s="57">
        <f t="shared" si="9"/>
        <v>9.1750000000000007</v>
      </c>
      <c r="AT28" s="54">
        <v>0</v>
      </c>
      <c r="AU28" s="54">
        <v>0</v>
      </c>
      <c r="AV28" s="56">
        <f t="shared" si="10"/>
        <v>0</v>
      </c>
      <c r="AW28" s="53">
        <f t="shared" si="11"/>
        <v>0</v>
      </c>
      <c r="AX28" s="54">
        <v>0</v>
      </c>
      <c r="AY28" s="54">
        <v>0</v>
      </c>
      <c r="AZ28" s="58">
        <f t="shared" si="12"/>
        <v>0</v>
      </c>
      <c r="BA28" s="59">
        <f t="shared" si="13"/>
        <v>0</v>
      </c>
      <c r="BB28" s="87">
        <f t="shared" si="14"/>
        <v>96.664462126338961</v>
      </c>
      <c r="BC28" s="93" t="str">
        <f t="shared" si="15"/>
        <v>A</v>
      </c>
    </row>
    <row r="29" spans="1:55" s="102" customFormat="1" ht="15" customHeight="1" x14ac:dyDescent="0.25">
      <c r="A29" s="96" t="s">
        <v>280</v>
      </c>
      <c r="B29" s="76">
        <v>0</v>
      </c>
      <c r="C29" s="76">
        <v>3</v>
      </c>
      <c r="D29" s="75">
        <v>1</v>
      </c>
      <c r="E29" s="75">
        <v>0</v>
      </c>
      <c r="F29" s="75">
        <v>2</v>
      </c>
      <c r="G29" s="75"/>
      <c r="H29" s="75"/>
      <c r="I29" s="1"/>
      <c r="J29" s="1"/>
      <c r="K29" s="1"/>
      <c r="L29" s="78"/>
      <c r="M29" s="78"/>
      <c r="N29" s="52">
        <f t="shared" si="0"/>
        <v>1.5</v>
      </c>
      <c r="O29" s="53">
        <f t="shared" si="1"/>
        <v>2.5</v>
      </c>
      <c r="P29" s="76">
        <v>2</v>
      </c>
      <c r="Q29" s="76">
        <v>3</v>
      </c>
      <c r="R29" s="75">
        <v>3</v>
      </c>
      <c r="S29" s="75">
        <v>1</v>
      </c>
      <c r="T29" s="75">
        <v>3</v>
      </c>
      <c r="U29" s="75"/>
      <c r="V29" s="2"/>
      <c r="W29" s="1"/>
      <c r="X29" s="1"/>
      <c r="Y29" s="1"/>
      <c r="Z29" s="63"/>
      <c r="AA29" s="63"/>
      <c r="AB29" s="52">
        <f t="shared" si="2"/>
        <v>2.75</v>
      </c>
      <c r="AC29" s="53">
        <f t="shared" si="3"/>
        <v>6.8750000000000009</v>
      </c>
      <c r="AD29" s="98">
        <v>100</v>
      </c>
      <c r="AE29" s="98"/>
      <c r="AF29" s="75"/>
      <c r="AG29" s="75"/>
      <c r="AH29" s="75"/>
      <c r="AI29" s="86"/>
      <c r="AJ29" s="54">
        <f t="shared" si="4"/>
        <v>100</v>
      </c>
      <c r="AK29" s="55">
        <f t="shared" si="5"/>
        <v>30</v>
      </c>
      <c r="AL29" s="20">
        <v>100</v>
      </c>
      <c r="AM29" s="53">
        <f t="shared" si="6"/>
        <v>10</v>
      </c>
      <c r="AN29" s="66">
        <v>0.94871794871794868</v>
      </c>
      <c r="AO29" s="53">
        <f t="shared" si="7"/>
        <v>4.7435897435897436</v>
      </c>
      <c r="AP29" s="54">
        <v>81</v>
      </c>
      <c r="AQ29" s="75">
        <v>25</v>
      </c>
      <c r="AR29" s="56">
        <f t="shared" si="8"/>
        <v>85.75</v>
      </c>
      <c r="AS29" s="57">
        <f t="shared" si="9"/>
        <v>8.5750000000000011</v>
      </c>
      <c r="AT29" s="54">
        <v>0</v>
      </c>
      <c r="AU29" s="54">
        <v>0</v>
      </c>
      <c r="AV29" s="56">
        <f t="shared" si="10"/>
        <v>0</v>
      </c>
      <c r="AW29" s="53">
        <f t="shared" si="11"/>
        <v>0</v>
      </c>
      <c r="AX29" s="54">
        <v>0</v>
      </c>
      <c r="AY29" s="54">
        <v>0</v>
      </c>
      <c r="AZ29" s="58">
        <f t="shared" si="12"/>
        <v>0</v>
      </c>
      <c r="BA29" s="59">
        <f t="shared" si="13"/>
        <v>0</v>
      </c>
      <c r="BB29" s="87">
        <f t="shared" si="14"/>
        <v>96.451676528599606</v>
      </c>
      <c r="BC29" s="93" t="str">
        <f t="shared" si="15"/>
        <v>A</v>
      </c>
    </row>
    <row r="30" spans="1:55" s="102" customFormat="1" ht="15" customHeight="1" x14ac:dyDescent="0.25">
      <c r="A30" s="96" t="s">
        <v>388</v>
      </c>
      <c r="B30" s="76">
        <v>0</v>
      </c>
      <c r="C30" s="76">
        <v>2</v>
      </c>
      <c r="D30" s="75">
        <v>2</v>
      </c>
      <c r="E30" s="75">
        <v>3</v>
      </c>
      <c r="F30" s="75">
        <v>1</v>
      </c>
      <c r="G30" s="75"/>
      <c r="H30" s="75"/>
      <c r="I30" s="1"/>
      <c r="J30" s="1"/>
      <c r="K30" s="1"/>
      <c r="L30" s="78"/>
      <c r="M30" s="78"/>
      <c r="N30" s="52">
        <f t="shared" si="0"/>
        <v>2</v>
      </c>
      <c r="O30" s="53">
        <f t="shared" si="1"/>
        <v>3.3333333333333335</v>
      </c>
      <c r="P30" s="76">
        <v>3</v>
      </c>
      <c r="Q30" s="76">
        <v>3</v>
      </c>
      <c r="R30" s="75">
        <v>3</v>
      </c>
      <c r="S30" s="75">
        <v>3</v>
      </c>
      <c r="T30" s="75">
        <v>3</v>
      </c>
      <c r="U30" s="75"/>
      <c r="V30" s="2"/>
      <c r="W30" s="1"/>
      <c r="X30" s="1"/>
      <c r="Y30" s="1"/>
      <c r="Z30" s="63"/>
      <c r="AA30" s="63"/>
      <c r="AB30" s="52">
        <f t="shared" si="2"/>
        <v>3</v>
      </c>
      <c r="AC30" s="53">
        <f t="shared" si="3"/>
        <v>7.5000000000000009</v>
      </c>
      <c r="AD30" s="98">
        <v>94</v>
      </c>
      <c r="AE30" s="98"/>
      <c r="AF30" s="75"/>
      <c r="AG30" s="75"/>
      <c r="AH30" s="75"/>
      <c r="AI30" s="86"/>
      <c r="AJ30" s="54">
        <f t="shared" si="4"/>
        <v>94</v>
      </c>
      <c r="AK30" s="55">
        <f t="shared" si="5"/>
        <v>28.2</v>
      </c>
      <c r="AL30" s="20">
        <v>100</v>
      </c>
      <c r="AM30" s="53">
        <f t="shared" si="6"/>
        <v>10</v>
      </c>
      <c r="AN30" s="66">
        <v>1</v>
      </c>
      <c r="AO30" s="53">
        <f t="shared" si="7"/>
        <v>5</v>
      </c>
      <c r="AP30" s="54">
        <v>79</v>
      </c>
      <c r="AQ30" s="75">
        <v>25</v>
      </c>
      <c r="AR30" s="56">
        <f t="shared" si="8"/>
        <v>84.25</v>
      </c>
      <c r="AS30" s="57">
        <f t="shared" si="9"/>
        <v>8.4250000000000007</v>
      </c>
      <c r="AT30" s="54">
        <v>0</v>
      </c>
      <c r="AU30" s="54">
        <v>0</v>
      </c>
      <c r="AV30" s="56">
        <f t="shared" si="10"/>
        <v>0</v>
      </c>
      <c r="AW30" s="53">
        <f t="shared" si="11"/>
        <v>0</v>
      </c>
      <c r="AX30" s="54">
        <v>0</v>
      </c>
      <c r="AY30" s="54">
        <v>0</v>
      </c>
      <c r="AZ30" s="58">
        <f t="shared" si="12"/>
        <v>0</v>
      </c>
      <c r="BA30" s="59">
        <f t="shared" si="13"/>
        <v>0</v>
      </c>
      <c r="BB30" s="87">
        <f t="shared" si="14"/>
        <v>96.089743589743577</v>
      </c>
      <c r="BC30" s="93" t="str">
        <f t="shared" si="15"/>
        <v>A</v>
      </c>
    </row>
    <row r="31" spans="1:55" s="102" customFormat="1" ht="15" customHeight="1" x14ac:dyDescent="0.25">
      <c r="A31" s="96" t="s">
        <v>222</v>
      </c>
      <c r="B31" s="76">
        <v>0</v>
      </c>
      <c r="C31" s="76">
        <v>3</v>
      </c>
      <c r="D31" s="75">
        <v>2</v>
      </c>
      <c r="E31" s="75">
        <v>2</v>
      </c>
      <c r="F31" s="75">
        <v>1</v>
      </c>
      <c r="G31" s="75"/>
      <c r="H31" s="75"/>
      <c r="I31" s="1"/>
      <c r="J31" s="1"/>
      <c r="K31" s="1"/>
      <c r="L31" s="78"/>
      <c r="M31" s="78"/>
      <c r="N31" s="52">
        <f t="shared" si="0"/>
        <v>2</v>
      </c>
      <c r="O31" s="53">
        <f t="shared" si="1"/>
        <v>3.3333333333333335</v>
      </c>
      <c r="P31" s="76">
        <v>0</v>
      </c>
      <c r="Q31" s="76">
        <v>2</v>
      </c>
      <c r="R31" s="75">
        <v>3</v>
      </c>
      <c r="S31" s="75">
        <v>3</v>
      </c>
      <c r="T31" s="75">
        <v>3</v>
      </c>
      <c r="U31" s="75"/>
      <c r="V31" s="2"/>
      <c r="W31" s="1"/>
      <c r="X31" s="1"/>
      <c r="Y31" s="1"/>
      <c r="Z31" s="63"/>
      <c r="AA31" s="63"/>
      <c r="AB31" s="52">
        <f t="shared" si="2"/>
        <v>2.75</v>
      </c>
      <c r="AC31" s="53">
        <f t="shared" si="3"/>
        <v>6.8750000000000009</v>
      </c>
      <c r="AD31" s="98">
        <v>100</v>
      </c>
      <c r="AE31" s="98"/>
      <c r="AF31" s="75"/>
      <c r="AG31" s="75"/>
      <c r="AH31" s="75"/>
      <c r="AI31" s="86"/>
      <c r="AJ31" s="54">
        <f t="shared" si="4"/>
        <v>100</v>
      </c>
      <c r="AK31" s="55">
        <f t="shared" si="5"/>
        <v>30</v>
      </c>
      <c r="AL31" s="20">
        <v>99.724517906336089</v>
      </c>
      <c r="AM31" s="53">
        <f t="shared" si="6"/>
        <v>9.9724517906336096</v>
      </c>
      <c r="AN31" s="66">
        <v>0.84615384615384615</v>
      </c>
      <c r="AO31" s="53">
        <f t="shared" si="7"/>
        <v>4.2307692307692308</v>
      </c>
      <c r="AP31" s="54">
        <v>71</v>
      </c>
      <c r="AQ31" s="75">
        <v>25</v>
      </c>
      <c r="AR31" s="56">
        <f t="shared" si="8"/>
        <v>78.25</v>
      </c>
      <c r="AS31" s="57">
        <f t="shared" si="9"/>
        <v>7.8250000000000002</v>
      </c>
      <c r="AT31" s="54">
        <v>0</v>
      </c>
      <c r="AU31" s="54">
        <v>0</v>
      </c>
      <c r="AV31" s="56">
        <f t="shared" si="10"/>
        <v>0</v>
      </c>
      <c r="AW31" s="53">
        <f t="shared" si="11"/>
        <v>0</v>
      </c>
      <c r="AX31" s="54">
        <v>0</v>
      </c>
      <c r="AY31" s="54">
        <v>0</v>
      </c>
      <c r="AZ31" s="58">
        <f t="shared" si="12"/>
        <v>0</v>
      </c>
      <c r="BA31" s="59">
        <f t="shared" si="13"/>
        <v>0</v>
      </c>
      <c r="BB31" s="87">
        <f t="shared" si="14"/>
        <v>95.748545161132583</v>
      </c>
      <c r="BC31" s="93" t="str">
        <f t="shared" si="15"/>
        <v>A</v>
      </c>
    </row>
    <row r="32" spans="1:55" s="102" customFormat="1" ht="15" customHeight="1" x14ac:dyDescent="0.25">
      <c r="A32" s="96" t="s">
        <v>410</v>
      </c>
      <c r="B32" s="76">
        <v>0</v>
      </c>
      <c r="C32" s="76">
        <v>2</v>
      </c>
      <c r="D32" s="75">
        <v>0</v>
      </c>
      <c r="E32" s="75">
        <v>2</v>
      </c>
      <c r="F32" s="75">
        <v>2</v>
      </c>
      <c r="G32" s="75"/>
      <c r="H32" s="75"/>
      <c r="I32" s="1"/>
      <c r="J32" s="1"/>
      <c r="K32" s="1"/>
      <c r="L32" s="78"/>
      <c r="M32" s="78"/>
      <c r="N32" s="52">
        <f t="shared" si="0"/>
        <v>1.5</v>
      </c>
      <c r="O32" s="53">
        <f t="shared" si="1"/>
        <v>2.5</v>
      </c>
      <c r="P32" s="76">
        <v>3</v>
      </c>
      <c r="Q32" s="76">
        <v>3</v>
      </c>
      <c r="R32" s="75">
        <v>3</v>
      </c>
      <c r="S32" s="75">
        <v>2</v>
      </c>
      <c r="T32" s="75">
        <v>2</v>
      </c>
      <c r="U32" s="75"/>
      <c r="V32" s="2"/>
      <c r="W32" s="1"/>
      <c r="X32" s="1"/>
      <c r="Y32" s="1"/>
      <c r="Z32" s="63"/>
      <c r="AA32" s="63"/>
      <c r="AB32" s="52">
        <f t="shared" si="2"/>
        <v>2.75</v>
      </c>
      <c r="AC32" s="53">
        <f t="shared" si="3"/>
        <v>6.8750000000000009</v>
      </c>
      <c r="AD32" s="98">
        <v>99.181818181818187</v>
      </c>
      <c r="AE32" s="98"/>
      <c r="AF32" s="75"/>
      <c r="AG32" s="75"/>
      <c r="AH32" s="75"/>
      <c r="AI32" s="86"/>
      <c r="AJ32" s="54">
        <f t="shared" si="4"/>
        <v>99.181818181818187</v>
      </c>
      <c r="AK32" s="55">
        <f t="shared" si="5"/>
        <v>29.754545454545454</v>
      </c>
      <c r="AL32" s="20">
        <v>99.458128078817708</v>
      </c>
      <c r="AM32" s="53">
        <f t="shared" si="6"/>
        <v>9.9458128078817705</v>
      </c>
      <c r="AN32" s="66">
        <v>0.79487179487179482</v>
      </c>
      <c r="AO32" s="53">
        <f t="shared" si="7"/>
        <v>3.974358974358974</v>
      </c>
      <c r="AP32" s="54">
        <v>86</v>
      </c>
      <c r="AQ32" s="75">
        <v>25</v>
      </c>
      <c r="AR32" s="56">
        <f t="shared" si="8"/>
        <v>89.5</v>
      </c>
      <c r="AS32" s="57">
        <f t="shared" si="9"/>
        <v>8.9500000000000011</v>
      </c>
      <c r="AT32" s="54">
        <v>0</v>
      </c>
      <c r="AU32" s="54">
        <v>0</v>
      </c>
      <c r="AV32" s="56">
        <f t="shared" si="10"/>
        <v>0</v>
      </c>
      <c r="AW32" s="53">
        <f t="shared" si="11"/>
        <v>0</v>
      </c>
      <c r="AX32" s="54">
        <v>0</v>
      </c>
      <c r="AY32" s="54">
        <v>0</v>
      </c>
      <c r="AZ32" s="58">
        <f t="shared" si="12"/>
        <v>0</v>
      </c>
      <c r="BA32" s="59">
        <f t="shared" si="13"/>
        <v>0</v>
      </c>
      <c r="BB32" s="87">
        <f t="shared" si="14"/>
        <v>95.384180364286451</v>
      </c>
      <c r="BC32" s="93" t="str">
        <f t="shared" si="15"/>
        <v>A</v>
      </c>
    </row>
    <row r="33" spans="1:55" s="102" customFormat="1" ht="15" customHeight="1" x14ac:dyDescent="0.25">
      <c r="A33" s="96" t="s">
        <v>376</v>
      </c>
      <c r="B33" s="76">
        <v>0</v>
      </c>
      <c r="C33" s="76">
        <v>3</v>
      </c>
      <c r="D33" s="75">
        <v>2</v>
      </c>
      <c r="E33" s="75">
        <v>1</v>
      </c>
      <c r="F33" s="75">
        <v>0</v>
      </c>
      <c r="G33" s="75"/>
      <c r="H33" s="75"/>
      <c r="I33" s="1"/>
      <c r="J33" s="1"/>
      <c r="K33" s="1"/>
      <c r="L33" s="78"/>
      <c r="M33" s="78"/>
      <c r="N33" s="52">
        <f t="shared" si="0"/>
        <v>1.5</v>
      </c>
      <c r="O33" s="53">
        <f t="shared" si="1"/>
        <v>2.5</v>
      </c>
      <c r="P33" s="76">
        <v>3</v>
      </c>
      <c r="Q33" s="76">
        <v>2</v>
      </c>
      <c r="R33" s="75">
        <v>3</v>
      </c>
      <c r="S33" s="75">
        <v>3</v>
      </c>
      <c r="T33" s="75">
        <v>3</v>
      </c>
      <c r="U33" s="75"/>
      <c r="V33" s="2"/>
      <c r="W33" s="1"/>
      <c r="X33" s="1"/>
      <c r="Y33" s="1"/>
      <c r="Z33" s="63"/>
      <c r="AA33" s="63"/>
      <c r="AB33" s="52">
        <f t="shared" si="2"/>
        <v>3</v>
      </c>
      <c r="AC33" s="53">
        <f t="shared" si="3"/>
        <v>7.5000000000000009</v>
      </c>
      <c r="AD33" s="98">
        <v>100</v>
      </c>
      <c r="AE33" s="98"/>
      <c r="AF33" s="75"/>
      <c r="AG33" s="75"/>
      <c r="AH33" s="75"/>
      <c r="AI33" s="86"/>
      <c r="AJ33" s="54">
        <f t="shared" si="4"/>
        <v>100</v>
      </c>
      <c r="AK33" s="55">
        <f t="shared" si="5"/>
        <v>30</v>
      </c>
      <c r="AL33" s="20">
        <v>99.653134672838405</v>
      </c>
      <c r="AM33" s="53">
        <f t="shared" si="6"/>
        <v>9.9653134672838419</v>
      </c>
      <c r="AN33" s="66">
        <v>0.83870967741935487</v>
      </c>
      <c r="AO33" s="53">
        <f t="shared" si="7"/>
        <v>4.1935483870967749</v>
      </c>
      <c r="AP33" s="54">
        <v>71</v>
      </c>
      <c r="AQ33" s="75">
        <v>25</v>
      </c>
      <c r="AR33" s="56">
        <f t="shared" si="8"/>
        <v>78.25</v>
      </c>
      <c r="AS33" s="57">
        <f t="shared" si="9"/>
        <v>7.8250000000000002</v>
      </c>
      <c r="AT33" s="54">
        <v>0</v>
      </c>
      <c r="AU33" s="54">
        <v>0</v>
      </c>
      <c r="AV33" s="56">
        <f t="shared" si="10"/>
        <v>0</v>
      </c>
      <c r="AW33" s="53">
        <f t="shared" si="11"/>
        <v>0</v>
      </c>
      <c r="AX33" s="54">
        <v>0</v>
      </c>
      <c r="AY33" s="54">
        <v>0</v>
      </c>
      <c r="AZ33" s="58">
        <f t="shared" si="12"/>
        <v>0</v>
      </c>
      <c r="BA33" s="59">
        <f t="shared" si="13"/>
        <v>0</v>
      </c>
      <c r="BB33" s="87">
        <f t="shared" si="14"/>
        <v>95.359787468277872</v>
      </c>
      <c r="BC33" s="93" t="str">
        <f t="shared" si="15"/>
        <v>A</v>
      </c>
    </row>
    <row r="34" spans="1:55" s="102" customFormat="1" ht="15" customHeight="1" x14ac:dyDescent="0.25">
      <c r="A34" s="96" t="s">
        <v>409</v>
      </c>
      <c r="B34" s="76">
        <v>0</v>
      </c>
      <c r="C34" s="76">
        <v>2</v>
      </c>
      <c r="D34" s="75">
        <v>0</v>
      </c>
      <c r="E34" s="75">
        <v>2</v>
      </c>
      <c r="F34" s="75">
        <v>2</v>
      </c>
      <c r="G34" s="75"/>
      <c r="H34" s="75"/>
      <c r="I34" s="1"/>
      <c r="J34" s="1"/>
      <c r="K34" s="1"/>
      <c r="L34" s="78"/>
      <c r="M34" s="78"/>
      <c r="N34" s="52">
        <f t="shared" si="0"/>
        <v>1.5</v>
      </c>
      <c r="O34" s="53">
        <f t="shared" si="1"/>
        <v>2.5</v>
      </c>
      <c r="P34" s="76">
        <v>3</v>
      </c>
      <c r="Q34" s="76">
        <v>3</v>
      </c>
      <c r="R34" s="75">
        <v>3</v>
      </c>
      <c r="S34" s="75">
        <v>3</v>
      </c>
      <c r="T34" s="75">
        <v>3</v>
      </c>
      <c r="U34" s="75"/>
      <c r="V34" s="2"/>
      <c r="W34" s="1"/>
      <c r="X34" s="1"/>
      <c r="Y34" s="1"/>
      <c r="Z34" s="63"/>
      <c r="AA34" s="63"/>
      <c r="AB34" s="52">
        <f t="shared" si="2"/>
        <v>3</v>
      </c>
      <c r="AC34" s="53">
        <f t="shared" si="3"/>
        <v>7.5000000000000009</v>
      </c>
      <c r="AD34" s="98">
        <v>94.27272727272728</v>
      </c>
      <c r="AE34" s="98"/>
      <c r="AF34" s="75"/>
      <c r="AG34" s="75"/>
      <c r="AH34" s="75"/>
      <c r="AI34" s="86"/>
      <c r="AJ34" s="54">
        <f t="shared" si="4"/>
        <v>94.27272727272728</v>
      </c>
      <c r="AK34" s="55">
        <f t="shared" si="5"/>
        <v>28.281818181818185</v>
      </c>
      <c r="AL34" s="20">
        <v>99.312169312169303</v>
      </c>
      <c r="AM34" s="53">
        <f t="shared" si="6"/>
        <v>9.9312169312169303</v>
      </c>
      <c r="AN34" s="66">
        <v>0.90322580645161288</v>
      </c>
      <c r="AO34" s="53">
        <f t="shared" si="7"/>
        <v>4.5161290322580649</v>
      </c>
      <c r="AP34" s="54">
        <v>89</v>
      </c>
      <c r="AQ34" s="75">
        <v>25</v>
      </c>
      <c r="AR34" s="56">
        <f t="shared" si="8"/>
        <v>91.75</v>
      </c>
      <c r="AS34" s="57">
        <f t="shared" si="9"/>
        <v>9.1750000000000007</v>
      </c>
      <c r="AT34" s="54">
        <v>0</v>
      </c>
      <c r="AU34" s="54">
        <v>0</v>
      </c>
      <c r="AV34" s="56">
        <f t="shared" si="10"/>
        <v>0</v>
      </c>
      <c r="AW34" s="53">
        <f t="shared" si="11"/>
        <v>0</v>
      </c>
      <c r="AX34" s="54">
        <v>0</v>
      </c>
      <c r="AY34" s="54">
        <v>0</v>
      </c>
      <c r="AZ34" s="58">
        <f t="shared" si="12"/>
        <v>0</v>
      </c>
      <c r="BA34" s="59">
        <f t="shared" si="13"/>
        <v>0</v>
      </c>
      <c r="BB34" s="87">
        <f t="shared" si="14"/>
        <v>95.237175608143346</v>
      </c>
      <c r="BC34" s="93" t="str">
        <f t="shared" si="15"/>
        <v>A</v>
      </c>
    </row>
    <row r="35" spans="1:55" s="102" customFormat="1" ht="15" customHeight="1" x14ac:dyDescent="0.25">
      <c r="A35" s="96" t="s">
        <v>229</v>
      </c>
      <c r="B35" s="76">
        <v>0</v>
      </c>
      <c r="C35" s="76">
        <v>3</v>
      </c>
      <c r="D35" s="75">
        <v>2</v>
      </c>
      <c r="E35" s="75">
        <v>2</v>
      </c>
      <c r="F35" s="75">
        <v>0</v>
      </c>
      <c r="G35" s="75"/>
      <c r="H35" s="75"/>
      <c r="I35" s="1"/>
      <c r="J35" s="1"/>
      <c r="K35" s="1"/>
      <c r="L35" s="78"/>
      <c r="M35" s="78"/>
      <c r="N35" s="52">
        <f t="shared" si="0"/>
        <v>1.75</v>
      </c>
      <c r="O35" s="53">
        <f t="shared" si="1"/>
        <v>2.916666666666667</v>
      </c>
      <c r="P35" s="76">
        <v>3</v>
      </c>
      <c r="Q35" s="76">
        <v>2</v>
      </c>
      <c r="R35" s="75">
        <v>3</v>
      </c>
      <c r="S35" s="75">
        <v>2</v>
      </c>
      <c r="T35" s="75">
        <v>3</v>
      </c>
      <c r="U35" s="75"/>
      <c r="V35" s="2"/>
      <c r="W35" s="1"/>
      <c r="X35" s="1"/>
      <c r="Y35" s="1"/>
      <c r="Z35" s="63"/>
      <c r="AA35" s="63"/>
      <c r="AB35" s="52">
        <f t="shared" si="2"/>
        <v>2.75</v>
      </c>
      <c r="AC35" s="53">
        <f t="shared" si="3"/>
        <v>6.8750000000000009</v>
      </c>
      <c r="AD35" s="98">
        <v>100</v>
      </c>
      <c r="AE35" s="98"/>
      <c r="AF35" s="75"/>
      <c r="AG35" s="75"/>
      <c r="AH35" s="75"/>
      <c r="AI35" s="86"/>
      <c r="AJ35" s="54">
        <f t="shared" si="4"/>
        <v>100</v>
      </c>
      <c r="AK35" s="55">
        <f t="shared" si="5"/>
        <v>30</v>
      </c>
      <c r="AL35" s="20">
        <v>95.886075949367083</v>
      </c>
      <c r="AM35" s="53">
        <f t="shared" si="6"/>
        <v>9.5886075949367093</v>
      </c>
      <c r="AN35" s="66">
        <v>0.74358974358974361</v>
      </c>
      <c r="AO35" s="53">
        <f t="shared" si="7"/>
        <v>3.7179487179487181</v>
      </c>
      <c r="AP35" s="54">
        <v>84</v>
      </c>
      <c r="AQ35" s="75">
        <v>25</v>
      </c>
      <c r="AR35" s="56">
        <f t="shared" si="8"/>
        <v>88</v>
      </c>
      <c r="AS35" s="57">
        <f t="shared" si="9"/>
        <v>8.8000000000000007</v>
      </c>
      <c r="AT35" s="54">
        <v>0</v>
      </c>
      <c r="AU35" s="54">
        <v>0</v>
      </c>
      <c r="AV35" s="56">
        <f t="shared" si="10"/>
        <v>0</v>
      </c>
      <c r="AW35" s="53">
        <f t="shared" si="11"/>
        <v>0</v>
      </c>
      <c r="AX35" s="54">
        <v>0</v>
      </c>
      <c r="AY35" s="54">
        <v>0</v>
      </c>
      <c r="AZ35" s="58">
        <f t="shared" si="12"/>
        <v>0</v>
      </c>
      <c r="BA35" s="59">
        <f t="shared" si="13"/>
        <v>0</v>
      </c>
      <c r="BB35" s="87">
        <f t="shared" si="14"/>
        <v>95.228035353157082</v>
      </c>
      <c r="BC35" s="93" t="str">
        <f t="shared" si="15"/>
        <v>A</v>
      </c>
    </row>
    <row r="36" spans="1:55" s="102" customFormat="1" ht="15" customHeight="1" x14ac:dyDescent="0.25">
      <c r="A36" s="96" t="s">
        <v>245</v>
      </c>
      <c r="B36" s="76">
        <v>0</v>
      </c>
      <c r="C36" s="76">
        <v>0</v>
      </c>
      <c r="D36" s="75">
        <v>3</v>
      </c>
      <c r="E36" s="75">
        <v>2</v>
      </c>
      <c r="F36" s="75">
        <v>2</v>
      </c>
      <c r="G36" s="75"/>
      <c r="H36" s="75"/>
      <c r="I36" s="1"/>
      <c r="J36" s="1"/>
      <c r="K36" s="1"/>
      <c r="L36" s="78"/>
      <c r="M36" s="78"/>
      <c r="N36" s="52">
        <f t="shared" si="0"/>
        <v>1.75</v>
      </c>
      <c r="O36" s="53">
        <f t="shared" si="1"/>
        <v>2.916666666666667</v>
      </c>
      <c r="P36" s="76">
        <v>3</v>
      </c>
      <c r="Q36" s="76">
        <v>3</v>
      </c>
      <c r="R36" s="75">
        <v>3</v>
      </c>
      <c r="S36" s="75">
        <v>3</v>
      </c>
      <c r="T36" s="75">
        <v>3</v>
      </c>
      <c r="U36" s="75"/>
      <c r="V36" s="2"/>
      <c r="W36" s="1"/>
      <c r="X36" s="1"/>
      <c r="Y36" s="1"/>
      <c r="Z36" s="63"/>
      <c r="AA36" s="63"/>
      <c r="AB36" s="52">
        <f t="shared" si="2"/>
        <v>3</v>
      </c>
      <c r="AC36" s="53">
        <f t="shared" si="3"/>
        <v>7.5000000000000009</v>
      </c>
      <c r="AD36" s="98">
        <v>100</v>
      </c>
      <c r="AE36" s="98"/>
      <c r="AF36" s="75"/>
      <c r="AG36" s="75"/>
      <c r="AH36" s="75"/>
      <c r="AI36" s="86"/>
      <c r="AJ36" s="54">
        <f t="shared" si="4"/>
        <v>100</v>
      </c>
      <c r="AK36" s="55">
        <f t="shared" si="5"/>
        <v>30</v>
      </c>
      <c r="AL36" s="20">
        <v>92.758253461666683</v>
      </c>
      <c r="AM36" s="53">
        <f t="shared" si="6"/>
        <v>9.2758253461666698</v>
      </c>
      <c r="AN36" s="66">
        <v>0.55263157894736847</v>
      </c>
      <c r="AO36" s="53">
        <f t="shared" si="7"/>
        <v>2.7631578947368425</v>
      </c>
      <c r="AP36" s="54">
        <v>92</v>
      </c>
      <c r="AQ36" s="75">
        <v>25</v>
      </c>
      <c r="AR36" s="56">
        <f t="shared" si="8"/>
        <v>94</v>
      </c>
      <c r="AS36" s="57">
        <f t="shared" si="9"/>
        <v>9.4</v>
      </c>
      <c r="AT36" s="54">
        <v>0</v>
      </c>
      <c r="AU36" s="54">
        <v>0</v>
      </c>
      <c r="AV36" s="56">
        <f t="shared" si="10"/>
        <v>0</v>
      </c>
      <c r="AW36" s="53">
        <f t="shared" si="11"/>
        <v>0</v>
      </c>
      <c r="AX36" s="54">
        <v>0</v>
      </c>
      <c r="AY36" s="54">
        <v>0</v>
      </c>
      <c r="AZ36" s="58">
        <f t="shared" si="12"/>
        <v>0</v>
      </c>
      <c r="BA36" s="59">
        <f t="shared" si="13"/>
        <v>0</v>
      </c>
      <c r="BB36" s="87">
        <f t="shared" si="14"/>
        <v>95.162538319338736</v>
      </c>
      <c r="BC36" s="93" t="str">
        <f t="shared" si="15"/>
        <v>A</v>
      </c>
    </row>
    <row r="37" spans="1:55" s="102" customFormat="1" ht="15" customHeight="1" x14ac:dyDescent="0.25">
      <c r="A37" s="96" t="s">
        <v>319</v>
      </c>
      <c r="B37" s="76">
        <v>0</v>
      </c>
      <c r="C37" s="76">
        <v>2</v>
      </c>
      <c r="D37" s="75">
        <v>3</v>
      </c>
      <c r="E37" s="75">
        <v>1</v>
      </c>
      <c r="F37" s="75">
        <v>1</v>
      </c>
      <c r="G37" s="75"/>
      <c r="H37" s="75"/>
      <c r="I37" s="1"/>
      <c r="J37" s="1"/>
      <c r="K37" s="1"/>
      <c r="L37" s="78"/>
      <c r="M37" s="78"/>
      <c r="N37" s="52">
        <f t="shared" si="0"/>
        <v>1.75</v>
      </c>
      <c r="O37" s="53">
        <f t="shared" si="1"/>
        <v>2.916666666666667</v>
      </c>
      <c r="P37" s="76">
        <v>3</v>
      </c>
      <c r="Q37" s="76">
        <v>2</v>
      </c>
      <c r="R37" s="75">
        <v>3</v>
      </c>
      <c r="S37" s="75">
        <v>2</v>
      </c>
      <c r="T37" s="75">
        <v>2</v>
      </c>
      <c r="U37" s="75"/>
      <c r="V37" s="2"/>
      <c r="W37" s="1"/>
      <c r="X37" s="1"/>
      <c r="Y37" s="1"/>
      <c r="Z37" s="63"/>
      <c r="AA37" s="63"/>
      <c r="AB37" s="52">
        <f t="shared" si="2"/>
        <v>2.5</v>
      </c>
      <c r="AC37" s="53">
        <f t="shared" si="3"/>
        <v>6.25</v>
      </c>
      <c r="AD37" s="98">
        <v>100</v>
      </c>
      <c r="AE37" s="98"/>
      <c r="AF37" s="75"/>
      <c r="AG37" s="75"/>
      <c r="AH37" s="75"/>
      <c r="AI37" s="86"/>
      <c r="AJ37" s="54">
        <f t="shared" si="4"/>
        <v>100</v>
      </c>
      <c r="AK37" s="55">
        <f t="shared" si="5"/>
        <v>30</v>
      </c>
      <c r="AL37" s="20">
        <v>100</v>
      </c>
      <c r="AM37" s="53">
        <f t="shared" si="6"/>
        <v>10</v>
      </c>
      <c r="AN37" s="66">
        <v>0.76923076923076927</v>
      </c>
      <c r="AO37" s="53">
        <f t="shared" si="7"/>
        <v>3.8461538461538463</v>
      </c>
      <c r="AP37" s="54">
        <v>83</v>
      </c>
      <c r="AQ37" s="75">
        <v>25</v>
      </c>
      <c r="AR37" s="56">
        <f t="shared" si="8"/>
        <v>87.25</v>
      </c>
      <c r="AS37" s="57">
        <f t="shared" si="9"/>
        <v>8.7249999999999996</v>
      </c>
      <c r="AT37" s="54">
        <v>0</v>
      </c>
      <c r="AU37" s="54">
        <v>0</v>
      </c>
      <c r="AV37" s="56">
        <f t="shared" si="10"/>
        <v>0</v>
      </c>
      <c r="AW37" s="53">
        <f t="shared" si="11"/>
        <v>0</v>
      </c>
      <c r="AX37" s="54">
        <v>0</v>
      </c>
      <c r="AY37" s="54">
        <v>0</v>
      </c>
      <c r="AZ37" s="58">
        <f t="shared" si="12"/>
        <v>0</v>
      </c>
      <c r="BA37" s="59">
        <f t="shared" si="13"/>
        <v>0</v>
      </c>
      <c r="BB37" s="87">
        <f t="shared" si="14"/>
        <v>94.981262327416175</v>
      </c>
      <c r="BC37" s="93" t="str">
        <f t="shared" si="15"/>
        <v>A</v>
      </c>
    </row>
    <row r="38" spans="1:55" s="102" customFormat="1" ht="15" customHeight="1" x14ac:dyDescent="0.25">
      <c r="A38" s="96" t="s">
        <v>259</v>
      </c>
      <c r="B38" s="76">
        <v>0</v>
      </c>
      <c r="C38" s="76">
        <v>2</v>
      </c>
      <c r="D38" s="75">
        <v>2</v>
      </c>
      <c r="E38" s="75">
        <v>3</v>
      </c>
      <c r="F38" s="75">
        <v>0</v>
      </c>
      <c r="G38" s="75"/>
      <c r="H38" s="75"/>
      <c r="I38" s="1"/>
      <c r="J38" s="1"/>
      <c r="K38" s="1"/>
      <c r="L38" s="78"/>
      <c r="M38" s="78"/>
      <c r="N38" s="52">
        <f t="shared" si="0"/>
        <v>1.75</v>
      </c>
      <c r="O38" s="53">
        <f t="shared" si="1"/>
        <v>2.916666666666667</v>
      </c>
      <c r="P38" s="76">
        <v>3</v>
      </c>
      <c r="Q38" s="76">
        <v>3</v>
      </c>
      <c r="R38" s="75">
        <v>3</v>
      </c>
      <c r="S38" s="75">
        <v>2</v>
      </c>
      <c r="T38" s="75">
        <v>2</v>
      </c>
      <c r="U38" s="75"/>
      <c r="V38" s="2"/>
      <c r="W38" s="1"/>
      <c r="X38" s="1"/>
      <c r="Y38" s="1"/>
      <c r="Z38" s="63"/>
      <c r="AA38" s="63"/>
      <c r="AB38" s="52">
        <f t="shared" si="2"/>
        <v>2.75</v>
      </c>
      <c r="AC38" s="53">
        <f t="shared" si="3"/>
        <v>6.8750000000000009</v>
      </c>
      <c r="AD38" s="98">
        <v>100</v>
      </c>
      <c r="AE38" s="98"/>
      <c r="AF38" s="75"/>
      <c r="AG38" s="75"/>
      <c r="AH38" s="75"/>
      <c r="AI38" s="86"/>
      <c r="AJ38" s="54">
        <f t="shared" si="4"/>
        <v>100</v>
      </c>
      <c r="AK38" s="55">
        <f t="shared" si="5"/>
        <v>30</v>
      </c>
      <c r="AL38" s="20">
        <v>100</v>
      </c>
      <c r="AM38" s="53">
        <f t="shared" si="6"/>
        <v>10</v>
      </c>
      <c r="AN38" s="66">
        <v>0.64516129032258063</v>
      </c>
      <c r="AO38" s="53">
        <f t="shared" si="7"/>
        <v>3.225806451612903</v>
      </c>
      <c r="AP38" s="54">
        <v>82</v>
      </c>
      <c r="AQ38" s="75">
        <v>25</v>
      </c>
      <c r="AR38" s="56">
        <f t="shared" si="8"/>
        <v>86.5</v>
      </c>
      <c r="AS38" s="57">
        <f t="shared" si="9"/>
        <v>8.65</v>
      </c>
      <c r="AT38" s="54">
        <v>0</v>
      </c>
      <c r="AU38" s="54">
        <v>0</v>
      </c>
      <c r="AV38" s="56">
        <f t="shared" si="10"/>
        <v>0</v>
      </c>
      <c r="AW38" s="53">
        <f t="shared" si="11"/>
        <v>0</v>
      </c>
      <c r="AX38" s="54">
        <v>0</v>
      </c>
      <c r="AY38" s="54">
        <v>0</v>
      </c>
      <c r="AZ38" s="58">
        <f t="shared" si="12"/>
        <v>0</v>
      </c>
      <c r="BA38" s="59">
        <f t="shared" si="13"/>
        <v>0</v>
      </c>
      <c r="BB38" s="87">
        <f t="shared" si="14"/>
        <v>94.873035566583951</v>
      </c>
      <c r="BC38" s="93" t="str">
        <f t="shared" si="15"/>
        <v>A</v>
      </c>
    </row>
    <row r="39" spans="1:55" s="102" customFormat="1" ht="15" customHeight="1" x14ac:dyDescent="0.25">
      <c r="A39" s="96" t="s">
        <v>244</v>
      </c>
      <c r="B39" s="76">
        <v>0</v>
      </c>
      <c r="C39" s="76">
        <v>2</v>
      </c>
      <c r="D39" s="75">
        <v>3</v>
      </c>
      <c r="E39" s="75">
        <v>1</v>
      </c>
      <c r="F39" s="75">
        <v>2</v>
      </c>
      <c r="G39" s="75"/>
      <c r="H39" s="75"/>
      <c r="I39" s="1"/>
      <c r="J39" s="1"/>
      <c r="K39" s="1"/>
      <c r="L39" s="78"/>
      <c r="M39" s="78"/>
      <c r="N39" s="52">
        <f t="shared" si="0"/>
        <v>2</v>
      </c>
      <c r="O39" s="53">
        <f t="shared" si="1"/>
        <v>3.3333333333333335</v>
      </c>
      <c r="P39" s="76">
        <v>3</v>
      </c>
      <c r="Q39" s="76">
        <v>3</v>
      </c>
      <c r="R39" s="75">
        <v>3</v>
      </c>
      <c r="S39" s="75">
        <v>3</v>
      </c>
      <c r="T39" s="75">
        <v>3</v>
      </c>
      <c r="U39" s="75"/>
      <c r="V39" s="2"/>
      <c r="W39" s="1"/>
      <c r="X39" s="1"/>
      <c r="Y39" s="1"/>
      <c r="Z39" s="63"/>
      <c r="AA39" s="63"/>
      <c r="AB39" s="52">
        <f t="shared" si="2"/>
        <v>3</v>
      </c>
      <c r="AC39" s="53">
        <f t="shared" si="3"/>
        <v>7.5000000000000009</v>
      </c>
      <c r="AD39" s="98">
        <v>100</v>
      </c>
      <c r="AE39" s="98"/>
      <c r="AF39" s="75"/>
      <c r="AG39" s="75"/>
      <c r="AH39" s="75"/>
      <c r="AI39" s="86"/>
      <c r="AJ39" s="54">
        <f t="shared" si="4"/>
        <v>100</v>
      </c>
      <c r="AK39" s="55">
        <f t="shared" si="5"/>
        <v>30</v>
      </c>
      <c r="AL39" s="20">
        <v>76.097560975609753</v>
      </c>
      <c r="AM39" s="53">
        <f t="shared" si="6"/>
        <v>7.609756097560977</v>
      </c>
      <c r="AN39" s="66">
        <v>0.967741935483871</v>
      </c>
      <c r="AO39" s="53">
        <f t="shared" si="7"/>
        <v>4.838709677419355</v>
      </c>
      <c r="AP39" s="54">
        <v>78</v>
      </c>
      <c r="AQ39" s="75">
        <v>25</v>
      </c>
      <c r="AR39" s="56">
        <f t="shared" si="8"/>
        <v>83.5</v>
      </c>
      <c r="AS39" s="57">
        <f t="shared" si="9"/>
        <v>8.35</v>
      </c>
      <c r="AT39" s="54">
        <v>0</v>
      </c>
      <c r="AU39" s="54">
        <v>0</v>
      </c>
      <c r="AV39" s="56">
        <f t="shared" si="10"/>
        <v>0</v>
      </c>
      <c r="AW39" s="53">
        <f t="shared" si="11"/>
        <v>0</v>
      </c>
      <c r="AX39" s="54">
        <v>0</v>
      </c>
      <c r="AY39" s="54">
        <v>0</v>
      </c>
      <c r="AZ39" s="58">
        <f t="shared" si="12"/>
        <v>0</v>
      </c>
      <c r="BA39" s="59">
        <f t="shared" si="13"/>
        <v>0</v>
      </c>
      <c r="BB39" s="87">
        <f t="shared" si="14"/>
        <v>94.818152474328713</v>
      </c>
      <c r="BC39" s="93" t="str">
        <f t="shared" si="15"/>
        <v>A</v>
      </c>
    </row>
    <row r="40" spans="1:55" s="102" customFormat="1" ht="15" customHeight="1" x14ac:dyDescent="0.25">
      <c r="A40" s="96" t="s">
        <v>360</v>
      </c>
      <c r="B40" s="76">
        <v>0</v>
      </c>
      <c r="C40" s="76">
        <v>3</v>
      </c>
      <c r="D40" s="75">
        <v>2</v>
      </c>
      <c r="E40" s="75">
        <v>1</v>
      </c>
      <c r="F40" s="75">
        <v>3</v>
      </c>
      <c r="G40" s="75"/>
      <c r="H40" s="75"/>
      <c r="I40" s="1"/>
      <c r="J40" s="1"/>
      <c r="K40" s="1"/>
      <c r="L40" s="78"/>
      <c r="M40" s="78"/>
      <c r="N40" s="52">
        <f t="shared" si="0"/>
        <v>2.25</v>
      </c>
      <c r="O40" s="53">
        <f t="shared" si="1"/>
        <v>3.7500000000000004</v>
      </c>
      <c r="P40" s="76">
        <v>3</v>
      </c>
      <c r="Q40" s="76">
        <v>3</v>
      </c>
      <c r="R40" s="75">
        <v>3</v>
      </c>
      <c r="S40" s="75">
        <v>0</v>
      </c>
      <c r="T40" s="75">
        <v>3</v>
      </c>
      <c r="U40" s="75"/>
      <c r="V40" s="2"/>
      <c r="W40" s="1"/>
      <c r="X40" s="1"/>
      <c r="Y40" s="1"/>
      <c r="Z40" s="63"/>
      <c r="AA40" s="63"/>
      <c r="AB40" s="52">
        <f t="shared" si="2"/>
        <v>3</v>
      </c>
      <c r="AC40" s="53">
        <f t="shared" si="3"/>
        <v>7.5000000000000009</v>
      </c>
      <c r="AD40" s="98">
        <v>99.181818181818187</v>
      </c>
      <c r="AE40" s="98"/>
      <c r="AF40" s="75"/>
      <c r="AG40" s="75"/>
      <c r="AH40" s="75"/>
      <c r="AI40" s="86"/>
      <c r="AJ40" s="54">
        <f t="shared" si="4"/>
        <v>99.181818181818187</v>
      </c>
      <c r="AK40" s="55">
        <f t="shared" si="5"/>
        <v>29.754545454545454</v>
      </c>
      <c r="AL40" s="20">
        <v>86.781609195402282</v>
      </c>
      <c r="AM40" s="53">
        <f t="shared" si="6"/>
        <v>8.6781609195402289</v>
      </c>
      <c r="AN40" s="66">
        <v>0.70967741935483875</v>
      </c>
      <c r="AO40" s="53">
        <f t="shared" si="7"/>
        <v>3.5483870967741935</v>
      </c>
      <c r="AP40" s="54">
        <v>78</v>
      </c>
      <c r="AQ40" s="75">
        <v>25</v>
      </c>
      <c r="AR40" s="56">
        <f t="shared" si="8"/>
        <v>83.5</v>
      </c>
      <c r="AS40" s="57">
        <f t="shared" si="9"/>
        <v>8.35</v>
      </c>
      <c r="AT40" s="54">
        <v>0</v>
      </c>
      <c r="AU40" s="54">
        <v>0</v>
      </c>
      <c r="AV40" s="56">
        <f t="shared" si="10"/>
        <v>0</v>
      </c>
      <c r="AW40" s="53">
        <f t="shared" si="11"/>
        <v>0</v>
      </c>
      <c r="AX40" s="54">
        <v>0</v>
      </c>
      <c r="AY40" s="54">
        <v>0</v>
      </c>
      <c r="AZ40" s="58">
        <f t="shared" si="12"/>
        <v>0</v>
      </c>
      <c r="BA40" s="59">
        <f t="shared" si="13"/>
        <v>0</v>
      </c>
      <c r="BB40" s="87">
        <f t="shared" si="14"/>
        <v>94.740143801322887</v>
      </c>
      <c r="BC40" s="93" t="str">
        <f t="shared" si="15"/>
        <v>A</v>
      </c>
    </row>
    <row r="41" spans="1:55" s="102" customFormat="1" ht="15" customHeight="1" x14ac:dyDescent="0.25">
      <c r="A41" s="96" t="s">
        <v>399</v>
      </c>
      <c r="B41" s="76">
        <v>0</v>
      </c>
      <c r="C41" s="76">
        <v>3</v>
      </c>
      <c r="D41" s="75">
        <v>1</v>
      </c>
      <c r="E41" s="75">
        <v>3</v>
      </c>
      <c r="F41" s="75">
        <v>1</v>
      </c>
      <c r="G41" s="75"/>
      <c r="H41" s="75"/>
      <c r="I41" s="1"/>
      <c r="J41" s="1"/>
      <c r="K41" s="1"/>
      <c r="L41" s="78"/>
      <c r="M41" s="78"/>
      <c r="N41" s="52">
        <f t="shared" si="0"/>
        <v>2</v>
      </c>
      <c r="O41" s="53">
        <f t="shared" si="1"/>
        <v>3.3333333333333335</v>
      </c>
      <c r="P41" s="76">
        <v>3</v>
      </c>
      <c r="Q41" s="76">
        <v>2</v>
      </c>
      <c r="R41" s="75">
        <v>3</v>
      </c>
      <c r="S41" s="75">
        <v>2</v>
      </c>
      <c r="T41" s="75">
        <v>2</v>
      </c>
      <c r="U41" s="75"/>
      <c r="V41" s="2"/>
      <c r="W41" s="1"/>
      <c r="X41" s="1"/>
      <c r="Y41" s="1"/>
      <c r="Z41" s="63"/>
      <c r="AA41" s="63"/>
      <c r="AB41" s="52">
        <f t="shared" si="2"/>
        <v>2.5</v>
      </c>
      <c r="AC41" s="53">
        <f t="shared" ref="AC41:AC72" si="16">IF(ISNA(AB41),0,((AB41/AC$7)*AC$6)*100)</f>
        <v>6.25</v>
      </c>
      <c r="AD41" s="98">
        <v>98.363636363636374</v>
      </c>
      <c r="AE41" s="98"/>
      <c r="AF41" s="75"/>
      <c r="AG41" s="75"/>
      <c r="AH41" s="75"/>
      <c r="AI41" s="86"/>
      <c r="AJ41" s="54">
        <f t="shared" si="4"/>
        <v>98.363636363636374</v>
      </c>
      <c r="AK41" s="55">
        <f t="shared" si="5"/>
        <v>29.509090909090911</v>
      </c>
      <c r="AL41" s="20">
        <v>100</v>
      </c>
      <c r="AM41" s="53">
        <f t="shared" ref="AM41:AM72" si="17">IF(ISNA(AL41),0,AL41/AL$6*AM$6*100)</f>
        <v>10</v>
      </c>
      <c r="AN41" s="66">
        <v>0.87096774193548387</v>
      </c>
      <c r="AO41" s="53">
        <f t="shared" ref="AO41:AO72" si="18">IF(ISNA(AN41),0,AN41*AO$6*100)</f>
        <v>4.354838709677419</v>
      </c>
      <c r="AP41" s="54">
        <v>73</v>
      </c>
      <c r="AQ41" s="75">
        <v>25</v>
      </c>
      <c r="AR41" s="56">
        <f t="shared" si="8"/>
        <v>79.75</v>
      </c>
      <c r="AS41" s="57">
        <f t="shared" si="9"/>
        <v>7.9750000000000005</v>
      </c>
      <c r="AT41" s="54">
        <v>0</v>
      </c>
      <c r="AU41" s="54">
        <v>0</v>
      </c>
      <c r="AV41" s="56">
        <f t="shared" si="10"/>
        <v>0</v>
      </c>
      <c r="AW41" s="53">
        <f t="shared" si="11"/>
        <v>0</v>
      </c>
      <c r="AX41" s="54">
        <v>0</v>
      </c>
      <c r="AY41" s="54">
        <v>0</v>
      </c>
      <c r="AZ41" s="58">
        <f t="shared" si="12"/>
        <v>0</v>
      </c>
      <c r="BA41" s="59">
        <f t="shared" si="13"/>
        <v>0</v>
      </c>
      <c r="BB41" s="87">
        <f t="shared" si="14"/>
        <v>94.495789157079471</v>
      </c>
      <c r="BC41" s="93" t="str">
        <f t="shared" si="15"/>
        <v>A</v>
      </c>
    </row>
    <row r="42" spans="1:55" s="102" customFormat="1" ht="15" customHeight="1" x14ac:dyDescent="0.25">
      <c r="A42" s="96" t="s">
        <v>407</v>
      </c>
      <c r="B42" s="76">
        <v>0</v>
      </c>
      <c r="C42" s="76">
        <v>0</v>
      </c>
      <c r="D42" s="75">
        <v>3</v>
      </c>
      <c r="E42" s="75">
        <v>2</v>
      </c>
      <c r="F42" s="75">
        <v>1</v>
      </c>
      <c r="G42" s="75"/>
      <c r="H42" s="75"/>
      <c r="I42" s="1"/>
      <c r="J42" s="1"/>
      <c r="K42" s="1"/>
      <c r="L42" s="78"/>
      <c r="M42" s="78"/>
      <c r="N42" s="52">
        <f t="shared" si="0"/>
        <v>1.5</v>
      </c>
      <c r="O42" s="53">
        <f t="shared" si="1"/>
        <v>2.5</v>
      </c>
      <c r="P42" s="76">
        <v>3</v>
      </c>
      <c r="Q42" s="76">
        <v>2</v>
      </c>
      <c r="R42" s="75">
        <v>3</v>
      </c>
      <c r="S42" s="75">
        <v>3</v>
      </c>
      <c r="T42" s="75">
        <v>3</v>
      </c>
      <c r="U42" s="75"/>
      <c r="V42" s="2"/>
      <c r="W42" s="1"/>
      <c r="X42" s="1"/>
      <c r="Y42" s="1"/>
      <c r="Z42" s="63"/>
      <c r="AA42" s="63"/>
      <c r="AB42" s="52">
        <f t="shared" si="2"/>
        <v>3</v>
      </c>
      <c r="AC42" s="53">
        <f t="shared" si="16"/>
        <v>7.5000000000000009</v>
      </c>
      <c r="AD42" s="98">
        <v>99.181818181818187</v>
      </c>
      <c r="AE42" s="98"/>
      <c r="AF42" s="75"/>
      <c r="AG42" s="75"/>
      <c r="AH42" s="75"/>
      <c r="AI42" s="86"/>
      <c r="AJ42" s="54">
        <f t="shared" si="4"/>
        <v>99.181818181818187</v>
      </c>
      <c r="AK42" s="55">
        <f t="shared" si="5"/>
        <v>29.754545454545454</v>
      </c>
      <c r="AL42" s="20">
        <v>99.862258953168023</v>
      </c>
      <c r="AM42" s="53">
        <f t="shared" si="17"/>
        <v>9.986225895316803</v>
      </c>
      <c r="AN42" s="66">
        <v>0.71794871794871795</v>
      </c>
      <c r="AO42" s="53">
        <f t="shared" si="18"/>
        <v>3.5897435897435903</v>
      </c>
      <c r="AP42" s="54">
        <v>73</v>
      </c>
      <c r="AQ42" s="75">
        <v>25</v>
      </c>
      <c r="AR42" s="56">
        <f t="shared" si="8"/>
        <v>79.75</v>
      </c>
      <c r="AS42" s="57">
        <f t="shared" si="9"/>
        <v>7.9750000000000005</v>
      </c>
      <c r="AT42" s="54">
        <v>0</v>
      </c>
      <c r="AU42" s="54">
        <v>0</v>
      </c>
      <c r="AV42" s="56">
        <f t="shared" si="10"/>
        <v>0</v>
      </c>
      <c r="AW42" s="53">
        <f t="shared" si="11"/>
        <v>0</v>
      </c>
      <c r="AX42" s="54">
        <v>0</v>
      </c>
      <c r="AY42" s="54">
        <v>0</v>
      </c>
      <c r="AZ42" s="58">
        <f t="shared" si="12"/>
        <v>0</v>
      </c>
      <c r="BA42" s="59">
        <f t="shared" si="13"/>
        <v>0</v>
      </c>
      <c r="BB42" s="87">
        <f t="shared" si="14"/>
        <v>94.316176830162846</v>
      </c>
      <c r="BC42" s="93" t="str">
        <f t="shared" si="15"/>
        <v>A</v>
      </c>
    </row>
    <row r="43" spans="1:55" s="102" customFormat="1" ht="15" customHeight="1" x14ac:dyDescent="0.25">
      <c r="A43" s="96" t="s">
        <v>296</v>
      </c>
      <c r="B43" s="76">
        <v>0</v>
      </c>
      <c r="C43" s="76">
        <v>2</v>
      </c>
      <c r="D43" s="75">
        <v>1</v>
      </c>
      <c r="E43" s="75">
        <v>2</v>
      </c>
      <c r="F43" s="75">
        <v>1</v>
      </c>
      <c r="G43" s="75"/>
      <c r="H43" s="75"/>
      <c r="I43" s="1"/>
      <c r="J43" s="1"/>
      <c r="K43" s="1"/>
      <c r="L43" s="78"/>
      <c r="M43" s="78"/>
      <c r="N43" s="52">
        <f t="shared" si="0"/>
        <v>1.5</v>
      </c>
      <c r="O43" s="53">
        <f t="shared" si="1"/>
        <v>2.5</v>
      </c>
      <c r="P43" s="76">
        <v>3</v>
      </c>
      <c r="Q43" s="76">
        <v>2</v>
      </c>
      <c r="R43" s="75">
        <v>3</v>
      </c>
      <c r="S43" s="75">
        <v>2</v>
      </c>
      <c r="T43" s="75">
        <v>3</v>
      </c>
      <c r="U43" s="75"/>
      <c r="V43" s="2"/>
      <c r="W43" s="1"/>
      <c r="X43" s="1"/>
      <c r="Y43" s="1"/>
      <c r="Z43" s="63"/>
      <c r="AA43" s="63"/>
      <c r="AB43" s="52">
        <f t="shared" si="2"/>
        <v>2.75</v>
      </c>
      <c r="AC43" s="53">
        <f t="shared" si="16"/>
        <v>6.8750000000000009</v>
      </c>
      <c r="AD43" s="98">
        <v>100</v>
      </c>
      <c r="AE43" s="98"/>
      <c r="AF43" s="75"/>
      <c r="AG43" s="75"/>
      <c r="AH43" s="75"/>
      <c r="AI43" s="86"/>
      <c r="AJ43" s="54">
        <f t="shared" si="4"/>
        <v>100</v>
      </c>
      <c r="AK43" s="55">
        <f t="shared" si="5"/>
        <v>30</v>
      </c>
      <c r="AL43" s="20">
        <v>90.893398681096087</v>
      </c>
      <c r="AM43" s="53">
        <f t="shared" si="17"/>
        <v>9.089339868109608</v>
      </c>
      <c r="AN43" s="66">
        <v>0.87096774193548387</v>
      </c>
      <c r="AO43" s="53">
        <f t="shared" si="18"/>
        <v>4.354838709677419</v>
      </c>
      <c r="AP43" s="54">
        <v>78</v>
      </c>
      <c r="AQ43" s="75">
        <v>25</v>
      </c>
      <c r="AR43" s="56">
        <f t="shared" si="8"/>
        <v>83.5</v>
      </c>
      <c r="AS43" s="57">
        <f t="shared" si="9"/>
        <v>8.35</v>
      </c>
      <c r="AT43" s="54">
        <v>0</v>
      </c>
      <c r="AU43" s="54">
        <v>0</v>
      </c>
      <c r="AV43" s="56">
        <f t="shared" si="10"/>
        <v>0</v>
      </c>
      <c r="AW43" s="53">
        <f t="shared" si="11"/>
        <v>0</v>
      </c>
      <c r="AX43" s="54">
        <v>0</v>
      </c>
      <c r="AY43" s="54">
        <v>0</v>
      </c>
      <c r="AZ43" s="58">
        <f t="shared" si="12"/>
        <v>0</v>
      </c>
      <c r="BA43" s="59">
        <f t="shared" si="13"/>
        <v>0</v>
      </c>
      <c r="BB43" s="87">
        <f t="shared" si="14"/>
        <v>94.106428581210807</v>
      </c>
      <c r="BC43" s="93" t="str">
        <f t="shared" si="15"/>
        <v>A</v>
      </c>
    </row>
    <row r="44" spans="1:55" s="102" customFormat="1" ht="15" customHeight="1" x14ac:dyDescent="0.25">
      <c r="A44" s="96" t="s">
        <v>274</v>
      </c>
      <c r="B44" s="76">
        <v>0</v>
      </c>
      <c r="C44" s="76">
        <v>2</v>
      </c>
      <c r="D44" s="75">
        <v>2</v>
      </c>
      <c r="E44" s="75">
        <v>2</v>
      </c>
      <c r="F44" s="75">
        <v>2</v>
      </c>
      <c r="G44" s="75"/>
      <c r="H44" s="75"/>
      <c r="I44" s="1"/>
      <c r="J44" s="1"/>
      <c r="K44" s="1"/>
      <c r="L44" s="78"/>
      <c r="M44" s="78"/>
      <c r="N44" s="52">
        <f t="shared" si="0"/>
        <v>2</v>
      </c>
      <c r="O44" s="53">
        <f t="shared" si="1"/>
        <v>3.3333333333333335</v>
      </c>
      <c r="P44" s="76">
        <v>2.4</v>
      </c>
      <c r="Q44" s="76">
        <v>3</v>
      </c>
      <c r="R44" s="75">
        <v>0</v>
      </c>
      <c r="S44" s="75">
        <v>3</v>
      </c>
      <c r="T44" s="75">
        <v>3</v>
      </c>
      <c r="U44" s="75"/>
      <c r="V44" s="2"/>
      <c r="W44" s="1"/>
      <c r="X44" s="1"/>
      <c r="Y44" s="1"/>
      <c r="Z44" s="63"/>
      <c r="AA44" s="63"/>
      <c r="AB44" s="52">
        <f t="shared" si="2"/>
        <v>2.85</v>
      </c>
      <c r="AC44" s="53">
        <f t="shared" si="16"/>
        <v>7.1250000000000009</v>
      </c>
      <c r="AD44" s="98">
        <v>100</v>
      </c>
      <c r="AE44" s="98"/>
      <c r="AF44" s="75"/>
      <c r="AG44" s="75"/>
      <c r="AH44" s="75"/>
      <c r="AI44" s="86"/>
      <c r="AJ44" s="54">
        <f t="shared" si="4"/>
        <v>100</v>
      </c>
      <c r="AK44" s="55">
        <f t="shared" si="5"/>
        <v>30</v>
      </c>
      <c r="AL44" s="20">
        <v>83.333333333333329</v>
      </c>
      <c r="AM44" s="53">
        <f t="shared" si="17"/>
        <v>8.3333333333333321</v>
      </c>
      <c r="AN44" s="66">
        <v>0.54838709677419351</v>
      </c>
      <c r="AO44" s="53">
        <f t="shared" si="18"/>
        <v>2.741935483870968</v>
      </c>
      <c r="AP44" s="54">
        <v>94</v>
      </c>
      <c r="AQ44" s="75">
        <v>25</v>
      </c>
      <c r="AR44" s="56">
        <f t="shared" si="8"/>
        <v>95.5</v>
      </c>
      <c r="AS44" s="57">
        <f t="shared" si="9"/>
        <v>9.5500000000000007</v>
      </c>
      <c r="AT44" s="54">
        <v>0</v>
      </c>
      <c r="AU44" s="54">
        <v>0</v>
      </c>
      <c r="AV44" s="56">
        <f t="shared" si="10"/>
        <v>0</v>
      </c>
      <c r="AW44" s="53">
        <f t="shared" si="11"/>
        <v>0</v>
      </c>
      <c r="AX44" s="54">
        <v>0</v>
      </c>
      <c r="AY44" s="54">
        <v>0</v>
      </c>
      <c r="AZ44" s="58">
        <f t="shared" si="12"/>
        <v>0</v>
      </c>
      <c r="BA44" s="59">
        <f t="shared" si="13"/>
        <v>0</v>
      </c>
      <c r="BB44" s="87">
        <f t="shared" si="14"/>
        <v>93.974772539288679</v>
      </c>
      <c r="BC44" s="93" t="str">
        <f t="shared" si="15"/>
        <v>A</v>
      </c>
    </row>
    <row r="45" spans="1:55" s="102" customFormat="1" ht="15" customHeight="1" x14ac:dyDescent="0.25">
      <c r="A45" s="96" t="s">
        <v>350</v>
      </c>
      <c r="B45" s="76">
        <v>0</v>
      </c>
      <c r="C45" s="76">
        <v>1</v>
      </c>
      <c r="D45" s="75">
        <v>3</v>
      </c>
      <c r="E45" s="75">
        <v>3</v>
      </c>
      <c r="F45" s="75">
        <v>1</v>
      </c>
      <c r="G45" s="75"/>
      <c r="H45" s="75"/>
      <c r="I45" s="1"/>
      <c r="J45" s="1"/>
      <c r="K45" s="1"/>
      <c r="L45" s="78"/>
      <c r="M45" s="78"/>
      <c r="N45" s="52">
        <f t="shared" si="0"/>
        <v>2</v>
      </c>
      <c r="O45" s="53">
        <f t="shared" si="1"/>
        <v>3.3333333333333335</v>
      </c>
      <c r="P45" s="76">
        <v>3</v>
      </c>
      <c r="Q45" s="76">
        <v>2</v>
      </c>
      <c r="R45" s="75">
        <v>3</v>
      </c>
      <c r="S45" s="75">
        <v>3</v>
      </c>
      <c r="T45" s="75">
        <v>2</v>
      </c>
      <c r="U45" s="75"/>
      <c r="V45" s="2"/>
      <c r="W45" s="1"/>
      <c r="X45" s="1"/>
      <c r="Y45" s="1"/>
      <c r="Z45" s="63"/>
      <c r="AA45" s="63"/>
      <c r="AB45" s="52">
        <f t="shared" si="2"/>
        <v>2.75</v>
      </c>
      <c r="AC45" s="53">
        <f t="shared" si="16"/>
        <v>6.8750000000000009</v>
      </c>
      <c r="AD45" s="98">
        <v>97.545454545454547</v>
      </c>
      <c r="AE45" s="98"/>
      <c r="AF45" s="75"/>
      <c r="AG45" s="75"/>
      <c r="AH45" s="75"/>
      <c r="AI45" s="86"/>
      <c r="AJ45" s="54">
        <f t="shared" si="4"/>
        <v>97.545454545454547</v>
      </c>
      <c r="AK45" s="55">
        <f t="shared" si="5"/>
        <v>29.263636363636362</v>
      </c>
      <c r="AL45" s="20">
        <v>98.108600635748459</v>
      </c>
      <c r="AM45" s="53">
        <f t="shared" si="17"/>
        <v>9.8108600635748466</v>
      </c>
      <c r="AN45" s="66">
        <v>0.74358974358974361</v>
      </c>
      <c r="AO45" s="53">
        <f t="shared" si="18"/>
        <v>3.7179487179487181</v>
      </c>
      <c r="AP45" s="54">
        <v>74</v>
      </c>
      <c r="AQ45" s="75">
        <v>25</v>
      </c>
      <c r="AR45" s="56">
        <f t="shared" si="8"/>
        <v>80.5</v>
      </c>
      <c r="AS45" s="57">
        <f t="shared" si="9"/>
        <v>8.0500000000000007</v>
      </c>
      <c r="AT45" s="54">
        <v>0</v>
      </c>
      <c r="AU45" s="54">
        <v>0</v>
      </c>
      <c r="AV45" s="56">
        <f t="shared" si="10"/>
        <v>0</v>
      </c>
      <c r="AW45" s="53">
        <f t="shared" si="11"/>
        <v>0</v>
      </c>
      <c r="AX45" s="54">
        <v>0</v>
      </c>
      <c r="AY45" s="54">
        <v>0</v>
      </c>
      <c r="AZ45" s="58">
        <f t="shared" si="12"/>
        <v>0</v>
      </c>
      <c r="BA45" s="59">
        <f t="shared" si="13"/>
        <v>0</v>
      </c>
      <c r="BB45" s="87">
        <f t="shared" si="14"/>
        <v>93.924274582297315</v>
      </c>
      <c r="BC45" s="93" t="str">
        <f t="shared" si="15"/>
        <v>A</v>
      </c>
    </row>
    <row r="46" spans="1:55" s="102" customFormat="1" ht="15" customHeight="1" x14ac:dyDescent="0.25">
      <c r="A46" s="96" t="s">
        <v>374</v>
      </c>
      <c r="B46" s="76">
        <v>0</v>
      </c>
      <c r="C46" s="76">
        <v>3</v>
      </c>
      <c r="D46" s="75">
        <v>1</v>
      </c>
      <c r="E46" s="75">
        <v>3</v>
      </c>
      <c r="F46" s="75">
        <v>1</v>
      </c>
      <c r="G46" s="75"/>
      <c r="H46" s="75"/>
      <c r="I46" s="1"/>
      <c r="J46" s="1"/>
      <c r="K46" s="1"/>
      <c r="L46" s="78"/>
      <c r="M46" s="78"/>
      <c r="N46" s="52">
        <f t="shared" si="0"/>
        <v>2</v>
      </c>
      <c r="O46" s="53">
        <f t="shared" si="1"/>
        <v>3.3333333333333335</v>
      </c>
      <c r="P46" s="76">
        <v>3</v>
      </c>
      <c r="Q46" s="76">
        <v>3</v>
      </c>
      <c r="R46" s="75">
        <v>3</v>
      </c>
      <c r="S46" s="75">
        <v>3</v>
      </c>
      <c r="T46" s="75">
        <v>3</v>
      </c>
      <c r="U46" s="75"/>
      <c r="V46" s="2"/>
      <c r="W46" s="1"/>
      <c r="X46" s="1"/>
      <c r="Y46" s="1"/>
      <c r="Z46" s="63"/>
      <c r="AA46" s="63"/>
      <c r="AB46" s="52">
        <f t="shared" si="2"/>
        <v>3</v>
      </c>
      <c r="AC46" s="53">
        <f t="shared" si="16"/>
        <v>7.5000000000000009</v>
      </c>
      <c r="AD46" s="98">
        <v>96.72727272727272</v>
      </c>
      <c r="AE46" s="98"/>
      <c r="AF46" s="75"/>
      <c r="AG46" s="75"/>
      <c r="AH46" s="75"/>
      <c r="AI46" s="86"/>
      <c r="AJ46" s="54">
        <f t="shared" si="4"/>
        <v>96.72727272727272</v>
      </c>
      <c r="AK46" s="55">
        <f t="shared" si="5"/>
        <v>29.018181818181816</v>
      </c>
      <c r="AL46" s="20">
        <v>100</v>
      </c>
      <c r="AM46" s="53">
        <f t="shared" si="17"/>
        <v>10</v>
      </c>
      <c r="AN46" s="66">
        <v>0.63157894736842102</v>
      </c>
      <c r="AO46" s="53">
        <f t="shared" si="18"/>
        <v>3.1578947368421053</v>
      </c>
      <c r="AP46" s="54">
        <v>73</v>
      </c>
      <c r="AQ46" s="75">
        <v>25</v>
      </c>
      <c r="AR46" s="56">
        <f t="shared" si="8"/>
        <v>79.75</v>
      </c>
      <c r="AS46" s="57">
        <f t="shared" si="9"/>
        <v>7.9750000000000005</v>
      </c>
      <c r="AT46" s="54">
        <v>0</v>
      </c>
      <c r="AU46" s="54">
        <v>0</v>
      </c>
      <c r="AV46" s="56">
        <f t="shared" si="10"/>
        <v>0</v>
      </c>
      <c r="AW46" s="53">
        <f t="shared" si="11"/>
        <v>0</v>
      </c>
      <c r="AX46" s="54">
        <v>0</v>
      </c>
      <c r="AY46" s="54">
        <v>0</v>
      </c>
      <c r="AZ46" s="58">
        <f t="shared" si="12"/>
        <v>0</v>
      </c>
      <c r="BA46" s="59">
        <f t="shared" si="13"/>
        <v>0</v>
      </c>
      <c r="BB46" s="87">
        <f t="shared" si="14"/>
        <v>93.822169059011159</v>
      </c>
      <c r="BC46" s="93" t="str">
        <f t="shared" si="15"/>
        <v>A</v>
      </c>
    </row>
    <row r="47" spans="1:55" s="102" customFormat="1" ht="15" customHeight="1" x14ac:dyDescent="0.25">
      <c r="A47" s="96" t="s">
        <v>270</v>
      </c>
      <c r="B47" s="76">
        <v>0</v>
      </c>
      <c r="C47" s="76">
        <v>2</v>
      </c>
      <c r="D47" s="75">
        <v>1</v>
      </c>
      <c r="E47" s="75">
        <v>2</v>
      </c>
      <c r="F47" s="75">
        <v>0</v>
      </c>
      <c r="G47" s="75"/>
      <c r="H47" s="75"/>
      <c r="I47" s="1"/>
      <c r="J47" s="1"/>
      <c r="K47" s="1"/>
      <c r="L47" s="78"/>
      <c r="M47" s="78"/>
      <c r="N47" s="52">
        <f t="shared" si="0"/>
        <v>1.25</v>
      </c>
      <c r="O47" s="53">
        <f t="shared" si="1"/>
        <v>2.0833333333333335</v>
      </c>
      <c r="P47" s="76">
        <v>3</v>
      </c>
      <c r="Q47" s="76">
        <v>3</v>
      </c>
      <c r="R47" s="75">
        <v>3</v>
      </c>
      <c r="S47" s="75">
        <v>3</v>
      </c>
      <c r="T47" s="75">
        <v>3</v>
      </c>
      <c r="U47" s="75"/>
      <c r="V47" s="2"/>
      <c r="W47" s="1"/>
      <c r="X47" s="1"/>
      <c r="Y47" s="1"/>
      <c r="Z47" s="63"/>
      <c r="AA47" s="63"/>
      <c r="AB47" s="52">
        <f t="shared" si="2"/>
        <v>3</v>
      </c>
      <c r="AC47" s="53">
        <f t="shared" si="16"/>
        <v>7.5000000000000009</v>
      </c>
      <c r="AD47" s="98">
        <v>100</v>
      </c>
      <c r="AE47" s="98"/>
      <c r="AF47" s="75"/>
      <c r="AG47" s="75"/>
      <c r="AH47" s="75"/>
      <c r="AI47" s="86"/>
      <c r="AJ47" s="54">
        <f t="shared" si="4"/>
        <v>100</v>
      </c>
      <c r="AK47" s="55">
        <f t="shared" si="5"/>
        <v>30</v>
      </c>
      <c r="AL47" s="20">
        <v>99.544798635707707</v>
      </c>
      <c r="AM47" s="53">
        <f t="shared" si="17"/>
        <v>9.9544798635707714</v>
      </c>
      <c r="AN47" s="66">
        <v>0.61290322580645162</v>
      </c>
      <c r="AO47" s="53">
        <f t="shared" si="18"/>
        <v>3.0645161290322585</v>
      </c>
      <c r="AP47" s="54">
        <v>78</v>
      </c>
      <c r="AQ47" s="75">
        <v>25</v>
      </c>
      <c r="AR47" s="56">
        <f t="shared" si="8"/>
        <v>83.5</v>
      </c>
      <c r="AS47" s="57">
        <f t="shared" si="9"/>
        <v>8.35</v>
      </c>
      <c r="AT47" s="54">
        <v>0</v>
      </c>
      <c r="AU47" s="54">
        <v>0</v>
      </c>
      <c r="AV47" s="56">
        <f t="shared" si="10"/>
        <v>0</v>
      </c>
      <c r="AW47" s="53">
        <f t="shared" si="11"/>
        <v>0</v>
      </c>
      <c r="AX47" s="54">
        <v>0</v>
      </c>
      <c r="AY47" s="54">
        <v>0</v>
      </c>
      <c r="AZ47" s="58">
        <f t="shared" si="12"/>
        <v>0</v>
      </c>
      <c r="BA47" s="59">
        <f t="shared" si="13"/>
        <v>0</v>
      </c>
      <c r="BB47" s="87">
        <f t="shared" si="14"/>
        <v>93.772814347594405</v>
      </c>
      <c r="BC47" s="93" t="str">
        <f t="shared" si="15"/>
        <v>A</v>
      </c>
    </row>
    <row r="48" spans="1:55" s="102" customFormat="1" ht="15" customHeight="1" x14ac:dyDescent="0.25">
      <c r="A48" s="96" t="s">
        <v>383</v>
      </c>
      <c r="B48" s="76">
        <v>0</v>
      </c>
      <c r="C48" s="76">
        <v>2</v>
      </c>
      <c r="D48" s="75">
        <v>2</v>
      </c>
      <c r="E48" s="75">
        <v>2</v>
      </c>
      <c r="F48" s="75">
        <v>2</v>
      </c>
      <c r="G48" s="75"/>
      <c r="H48" s="75"/>
      <c r="I48" s="1"/>
      <c r="J48" s="1"/>
      <c r="K48" s="1"/>
      <c r="L48" s="78"/>
      <c r="M48" s="78"/>
      <c r="N48" s="52">
        <f t="shared" si="0"/>
        <v>2</v>
      </c>
      <c r="O48" s="53">
        <f t="shared" si="1"/>
        <v>3.3333333333333335</v>
      </c>
      <c r="P48" s="76">
        <v>3</v>
      </c>
      <c r="Q48" s="76">
        <v>3</v>
      </c>
      <c r="R48" s="75">
        <v>3</v>
      </c>
      <c r="S48" s="75">
        <v>2</v>
      </c>
      <c r="T48" s="75">
        <v>2</v>
      </c>
      <c r="U48" s="75"/>
      <c r="V48" s="2"/>
      <c r="W48" s="1"/>
      <c r="X48" s="1"/>
      <c r="Y48" s="1"/>
      <c r="Z48" s="63"/>
      <c r="AA48" s="63"/>
      <c r="AB48" s="52">
        <f t="shared" si="2"/>
        <v>2.75</v>
      </c>
      <c r="AC48" s="53">
        <f t="shared" si="16"/>
        <v>6.8750000000000009</v>
      </c>
      <c r="AD48" s="98">
        <v>98.363636363636374</v>
      </c>
      <c r="AE48" s="98"/>
      <c r="AF48" s="75"/>
      <c r="AG48" s="75"/>
      <c r="AH48" s="75"/>
      <c r="AI48" s="86"/>
      <c r="AJ48" s="54">
        <f t="shared" si="4"/>
        <v>98.363636363636374</v>
      </c>
      <c r="AK48" s="55">
        <f t="shared" si="5"/>
        <v>29.509090909090911</v>
      </c>
      <c r="AL48" s="20">
        <v>99.307774228333344</v>
      </c>
      <c r="AM48" s="53">
        <f t="shared" si="17"/>
        <v>9.9307774228333354</v>
      </c>
      <c r="AN48" s="66">
        <v>0.63157894736842102</v>
      </c>
      <c r="AO48" s="53">
        <f t="shared" si="18"/>
        <v>3.1578947368421053</v>
      </c>
      <c r="AP48" s="54">
        <v>75</v>
      </c>
      <c r="AQ48" s="75">
        <v>25</v>
      </c>
      <c r="AR48" s="56">
        <f t="shared" si="8"/>
        <v>81.25</v>
      </c>
      <c r="AS48" s="57">
        <f t="shared" si="9"/>
        <v>8.125</v>
      </c>
      <c r="AT48" s="54">
        <v>0</v>
      </c>
      <c r="AU48" s="54">
        <v>0</v>
      </c>
      <c r="AV48" s="56">
        <f t="shared" si="10"/>
        <v>0</v>
      </c>
      <c r="AW48" s="53">
        <f t="shared" si="11"/>
        <v>0</v>
      </c>
      <c r="AX48" s="54">
        <v>0</v>
      </c>
      <c r="AY48" s="54">
        <v>0</v>
      </c>
      <c r="AZ48" s="58">
        <f t="shared" si="12"/>
        <v>0</v>
      </c>
      <c r="BA48" s="59">
        <f t="shared" si="13"/>
        <v>0</v>
      </c>
      <c r="BB48" s="87">
        <f t="shared" si="14"/>
        <v>93.740148310922592</v>
      </c>
      <c r="BC48" s="93" t="str">
        <f t="shared" si="15"/>
        <v>A</v>
      </c>
    </row>
    <row r="49" spans="1:55" s="102" customFormat="1" ht="15" customHeight="1" x14ac:dyDescent="0.25">
      <c r="A49" s="96" t="s">
        <v>339</v>
      </c>
      <c r="B49" s="76">
        <v>0</v>
      </c>
      <c r="C49" s="76">
        <v>3</v>
      </c>
      <c r="D49" s="75">
        <v>2</v>
      </c>
      <c r="E49" s="75">
        <v>2</v>
      </c>
      <c r="F49" s="75">
        <v>1</v>
      </c>
      <c r="G49" s="75"/>
      <c r="H49" s="75"/>
      <c r="I49" s="1"/>
      <c r="J49" s="1"/>
      <c r="K49" s="1"/>
      <c r="L49" s="78"/>
      <c r="M49" s="78"/>
      <c r="N49" s="52">
        <f t="shared" si="0"/>
        <v>2</v>
      </c>
      <c r="O49" s="53">
        <f t="shared" si="1"/>
        <v>3.3333333333333335</v>
      </c>
      <c r="P49" s="76">
        <v>3</v>
      </c>
      <c r="Q49" s="76">
        <v>2</v>
      </c>
      <c r="R49" s="75">
        <v>3</v>
      </c>
      <c r="S49" s="75">
        <v>0</v>
      </c>
      <c r="T49" s="75">
        <v>3</v>
      </c>
      <c r="U49" s="75"/>
      <c r="V49" s="2"/>
      <c r="W49" s="1"/>
      <c r="X49" s="1"/>
      <c r="Y49" s="1"/>
      <c r="Z49" s="63"/>
      <c r="AA49" s="63"/>
      <c r="AB49" s="52">
        <f t="shared" si="2"/>
        <v>2.75</v>
      </c>
      <c r="AC49" s="53">
        <f t="shared" si="16"/>
        <v>6.8750000000000009</v>
      </c>
      <c r="AD49" s="98">
        <v>100</v>
      </c>
      <c r="AE49" s="98"/>
      <c r="AF49" s="75"/>
      <c r="AG49" s="75"/>
      <c r="AH49" s="75"/>
      <c r="AI49" s="86"/>
      <c r="AJ49" s="54">
        <f t="shared" si="4"/>
        <v>100</v>
      </c>
      <c r="AK49" s="55">
        <f t="shared" si="5"/>
        <v>30</v>
      </c>
      <c r="AL49" s="20">
        <v>76.988769027180197</v>
      </c>
      <c r="AM49" s="53">
        <f t="shared" si="17"/>
        <v>7.6988769027180197</v>
      </c>
      <c r="AN49" s="66">
        <v>0.82051282051282048</v>
      </c>
      <c r="AO49" s="53">
        <f t="shared" si="18"/>
        <v>4.1025641025641022</v>
      </c>
      <c r="AP49" s="54">
        <v>85</v>
      </c>
      <c r="AQ49" s="75">
        <v>25</v>
      </c>
      <c r="AR49" s="56">
        <f t="shared" si="8"/>
        <v>88.75</v>
      </c>
      <c r="AS49" s="57">
        <f t="shared" si="9"/>
        <v>8.875</v>
      </c>
      <c r="AT49" s="54">
        <v>0</v>
      </c>
      <c r="AU49" s="54">
        <v>0</v>
      </c>
      <c r="AV49" s="56">
        <f t="shared" si="10"/>
        <v>0</v>
      </c>
      <c r="AW49" s="53">
        <f t="shared" si="11"/>
        <v>0</v>
      </c>
      <c r="AX49" s="54">
        <v>0</v>
      </c>
      <c r="AY49" s="54">
        <v>0</v>
      </c>
      <c r="AZ49" s="58">
        <f t="shared" si="12"/>
        <v>0</v>
      </c>
      <c r="BA49" s="59">
        <f t="shared" si="13"/>
        <v>0</v>
      </c>
      <c r="BB49" s="87">
        <f t="shared" si="14"/>
        <v>93.668883597869936</v>
      </c>
      <c r="BC49" s="93" t="str">
        <f t="shared" si="15"/>
        <v>A</v>
      </c>
    </row>
    <row r="50" spans="1:55" s="102" customFormat="1" ht="15" customHeight="1" x14ac:dyDescent="0.25">
      <c r="A50" s="96" t="s">
        <v>223</v>
      </c>
      <c r="B50" s="76">
        <v>0</v>
      </c>
      <c r="C50" s="76">
        <v>3</v>
      </c>
      <c r="D50" s="75">
        <v>2</v>
      </c>
      <c r="E50" s="75">
        <v>2</v>
      </c>
      <c r="F50" s="75">
        <v>0</v>
      </c>
      <c r="G50" s="75"/>
      <c r="H50" s="75"/>
      <c r="I50" s="1"/>
      <c r="J50" s="1"/>
      <c r="K50" s="1"/>
      <c r="L50" s="78"/>
      <c r="M50" s="78"/>
      <c r="N50" s="52">
        <f t="shared" si="0"/>
        <v>1.75</v>
      </c>
      <c r="O50" s="53">
        <f t="shared" si="1"/>
        <v>2.916666666666667</v>
      </c>
      <c r="P50" s="76">
        <v>3</v>
      </c>
      <c r="Q50" s="76">
        <v>2</v>
      </c>
      <c r="R50" s="75">
        <v>3</v>
      </c>
      <c r="S50" s="75">
        <v>3</v>
      </c>
      <c r="T50" s="75">
        <v>3</v>
      </c>
      <c r="U50" s="75"/>
      <c r="V50" s="2"/>
      <c r="W50" s="1"/>
      <c r="X50" s="1"/>
      <c r="Y50" s="1"/>
      <c r="Z50" s="63"/>
      <c r="AA50" s="63"/>
      <c r="AB50" s="52">
        <f t="shared" si="2"/>
        <v>3</v>
      </c>
      <c r="AC50" s="53">
        <f t="shared" si="16"/>
        <v>7.5000000000000009</v>
      </c>
      <c r="AD50" s="98">
        <v>98.363636363636374</v>
      </c>
      <c r="AE50" s="98"/>
      <c r="AF50" s="75"/>
      <c r="AG50" s="75"/>
      <c r="AH50" s="75"/>
      <c r="AI50" s="86"/>
      <c r="AJ50" s="54">
        <f t="shared" si="4"/>
        <v>98.363636363636374</v>
      </c>
      <c r="AK50" s="55">
        <f t="shared" si="5"/>
        <v>29.509090909090911</v>
      </c>
      <c r="AL50" s="20">
        <v>82.764227642276424</v>
      </c>
      <c r="AM50" s="53">
        <f t="shared" si="17"/>
        <v>8.2764227642276431</v>
      </c>
      <c r="AN50" s="66">
        <v>0.69230769230769229</v>
      </c>
      <c r="AO50" s="53">
        <f t="shared" si="18"/>
        <v>3.4615384615384617</v>
      </c>
      <c r="AP50" s="54">
        <v>89</v>
      </c>
      <c r="AQ50" s="75">
        <v>25</v>
      </c>
      <c r="AR50" s="56">
        <f t="shared" si="8"/>
        <v>91.75</v>
      </c>
      <c r="AS50" s="57">
        <f t="shared" si="9"/>
        <v>9.1750000000000007</v>
      </c>
      <c r="AT50" s="54">
        <v>0</v>
      </c>
      <c r="AU50" s="54">
        <v>0</v>
      </c>
      <c r="AV50" s="56">
        <f t="shared" si="10"/>
        <v>0</v>
      </c>
      <c r="AW50" s="53">
        <f t="shared" si="11"/>
        <v>0</v>
      </c>
      <c r="AX50" s="54">
        <v>0</v>
      </c>
      <c r="AY50" s="54">
        <v>0</v>
      </c>
      <c r="AZ50" s="58">
        <f t="shared" si="12"/>
        <v>0</v>
      </c>
      <c r="BA50" s="59">
        <f t="shared" si="13"/>
        <v>0</v>
      </c>
      <c r="BB50" s="87">
        <f t="shared" si="14"/>
        <v>93.598028925421048</v>
      </c>
      <c r="BC50" s="93" t="str">
        <f t="shared" si="15"/>
        <v>A</v>
      </c>
    </row>
    <row r="51" spans="1:55" s="102" customFormat="1" ht="15" customHeight="1" x14ac:dyDescent="0.25">
      <c r="A51" s="96" t="s">
        <v>255</v>
      </c>
      <c r="B51" s="76">
        <v>0</v>
      </c>
      <c r="C51" s="76">
        <v>3</v>
      </c>
      <c r="D51" s="75">
        <v>0</v>
      </c>
      <c r="E51" s="75">
        <v>2</v>
      </c>
      <c r="F51" s="75">
        <v>2</v>
      </c>
      <c r="G51" s="75"/>
      <c r="H51" s="75"/>
      <c r="I51" s="1"/>
      <c r="J51" s="1"/>
      <c r="K51" s="1"/>
      <c r="L51" s="78"/>
      <c r="M51" s="78"/>
      <c r="N51" s="52">
        <f t="shared" si="0"/>
        <v>1.75</v>
      </c>
      <c r="O51" s="53">
        <f t="shared" si="1"/>
        <v>2.916666666666667</v>
      </c>
      <c r="P51" s="76">
        <v>3</v>
      </c>
      <c r="Q51" s="76">
        <v>3</v>
      </c>
      <c r="R51" s="75">
        <v>0</v>
      </c>
      <c r="S51" s="75">
        <v>3</v>
      </c>
      <c r="T51" s="75">
        <v>3</v>
      </c>
      <c r="U51" s="75"/>
      <c r="V51" s="2"/>
      <c r="W51" s="1"/>
      <c r="X51" s="1"/>
      <c r="Y51" s="1"/>
      <c r="Z51" s="63"/>
      <c r="AA51" s="63"/>
      <c r="AB51" s="52">
        <f t="shared" si="2"/>
        <v>3</v>
      </c>
      <c r="AC51" s="53">
        <f t="shared" si="16"/>
        <v>7.5000000000000009</v>
      </c>
      <c r="AD51" s="98">
        <v>98.363636363636374</v>
      </c>
      <c r="AE51" s="98"/>
      <c r="AF51" s="75"/>
      <c r="AG51" s="75"/>
      <c r="AH51" s="75"/>
      <c r="AI51" s="86"/>
      <c r="AJ51" s="54">
        <f t="shared" si="4"/>
        <v>98.363636363636374</v>
      </c>
      <c r="AK51" s="55">
        <f t="shared" si="5"/>
        <v>29.509090909090911</v>
      </c>
      <c r="AL51" s="20">
        <v>91.129564598168031</v>
      </c>
      <c r="AM51" s="53">
        <f t="shared" si="17"/>
        <v>9.1129564598168038</v>
      </c>
      <c r="AN51" s="66">
        <v>0.61290322580645162</v>
      </c>
      <c r="AO51" s="53">
        <f t="shared" si="18"/>
        <v>3.0645161290322585</v>
      </c>
      <c r="AP51" s="54">
        <v>83</v>
      </c>
      <c r="AQ51" s="75">
        <v>25</v>
      </c>
      <c r="AR51" s="56">
        <f t="shared" si="8"/>
        <v>87.25</v>
      </c>
      <c r="AS51" s="57">
        <f t="shared" si="9"/>
        <v>8.7249999999999996</v>
      </c>
      <c r="AT51" s="54">
        <v>0</v>
      </c>
      <c r="AU51" s="54">
        <v>0</v>
      </c>
      <c r="AV51" s="56">
        <f t="shared" si="10"/>
        <v>0</v>
      </c>
      <c r="AW51" s="53">
        <f t="shared" si="11"/>
        <v>0</v>
      </c>
      <c r="AX51" s="54">
        <v>0</v>
      </c>
      <c r="AY51" s="54">
        <v>0</v>
      </c>
      <c r="AZ51" s="58">
        <f t="shared" si="12"/>
        <v>0</v>
      </c>
      <c r="BA51" s="59">
        <f t="shared" si="13"/>
        <v>0</v>
      </c>
      <c r="BB51" s="87">
        <f t="shared" si="14"/>
        <v>93.581892560933298</v>
      </c>
      <c r="BC51" s="93" t="str">
        <f t="shared" si="15"/>
        <v>A</v>
      </c>
    </row>
    <row r="52" spans="1:55" s="102" customFormat="1" ht="17" customHeight="1" x14ac:dyDescent="0.25">
      <c r="A52" s="96" t="s">
        <v>304</v>
      </c>
      <c r="B52" s="76">
        <v>0</v>
      </c>
      <c r="C52" s="76">
        <v>2</v>
      </c>
      <c r="D52" s="75">
        <v>0</v>
      </c>
      <c r="E52" s="75">
        <v>3</v>
      </c>
      <c r="F52" s="75">
        <v>1</v>
      </c>
      <c r="G52" s="75"/>
      <c r="H52" s="75"/>
      <c r="I52" s="1"/>
      <c r="J52" s="1"/>
      <c r="K52" s="1"/>
      <c r="L52" s="78"/>
      <c r="M52" s="78"/>
      <c r="N52" s="52">
        <f t="shared" si="0"/>
        <v>1.5</v>
      </c>
      <c r="O52" s="53">
        <f t="shared" si="1"/>
        <v>2.5</v>
      </c>
      <c r="P52" s="76">
        <v>3</v>
      </c>
      <c r="Q52" s="76">
        <v>2</v>
      </c>
      <c r="R52" s="75">
        <v>3</v>
      </c>
      <c r="S52" s="75">
        <v>0</v>
      </c>
      <c r="T52" s="75">
        <v>0</v>
      </c>
      <c r="U52" s="75"/>
      <c r="V52" s="2"/>
      <c r="W52" s="1"/>
      <c r="X52" s="1"/>
      <c r="Y52" s="1"/>
      <c r="Z52" s="63"/>
      <c r="AA52" s="63"/>
      <c r="AB52" s="52">
        <f t="shared" si="2"/>
        <v>2</v>
      </c>
      <c r="AC52" s="53">
        <f t="shared" si="16"/>
        <v>5</v>
      </c>
      <c r="AD52" s="98">
        <v>99.181818181818187</v>
      </c>
      <c r="AE52" s="98"/>
      <c r="AF52" s="75"/>
      <c r="AG52" s="75"/>
      <c r="AH52" s="75"/>
      <c r="AI52" s="107"/>
      <c r="AJ52" s="54">
        <f t="shared" si="4"/>
        <v>99.181818181818187</v>
      </c>
      <c r="AK52" s="55">
        <f t="shared" si="5"/>
        <v>29.754545454545454</v>
      </c>
      <c r="AL52" s="20">
        <v>94.333805815545588</v>
      </c>
      <c r="AM52" s="53">
        <f t="shared" si="17"/>
        <v>9.4333805815545588</v>
      </c>
      <c r="AN52" s="66">
        <v>0.83870967741935487</v>
      </c>
      <c r="AO52" s="53">
        <f t="shared" si="18"/>
        <v>4.1935483870967749</v>
      </c>
      <c r="AP52" s="54">
        <v>97</v>
      </c>
      <c r="AQ52" s="75">
        <v>25</v>
      </c>
      <c r="AR52" s="56">
        <f t="shared" si="8"/>
        <v>97.75</v>
      </c>
      <c r="AS52" s="57">
        <f t="shared" si="9"/>
        <v>9.7750000000000004</v>
      </c>
      <c r="AT52" s="54">
        <v>0</v>
      </c>
      <c r="AU52" s="54">
        <v>0</v>
      </c>
      <c r="AV52" s="56">
        <f t="shared" si="10"/>
        <v>0</v>
      </c>
      <c r="AW52" s="53">
        <f t="shared" si="11"/>
        <v>0</v>
      </c>
      <c r="AX52" s="54">
        <v>0</v>
      </c>
      <c r="AY52" s="54">
        <v>0</v>
      </c>
      <c r="AZ52" s="58">
        <f t="shared" si="12"/>
        <v>0</v>
      </c>
      <c r="BA52" s="59">
        <f t="shared" si="13"/>
        <v>0</v>
      </c>
      <c r="BB52" s="87">
        <f t="shared" si="14"/>
        <v>93.317652958764285</v>
      </c>
      <c r="BC52" s="93" t="str">
        <f t="shared" si="15"/>
        <v>A</v>
      </c>
    </row>
    <row r="53" spans="1:55" s="102" customFormat="1" ht="15" customHeight="1" x14ac:dyDescent="0.25">
      <c r="A53" s="96" t="s">
        <v>325</v>
      </c>
      <c r="B53" s="76">
        <v>0</v>
      </c>
      <c r="C53" s="76">
        <v>3</v>
      </c>
      <c r="D53" s="75">
        <v>3</v>
      </c>
      <c r="E53" s="75">
        <v>3</v>
      </c>
      <c r="F53" s="75">
        <v>0</v>
      </c>
      <c r="G53" s="75"/>
      <c r="H53" s="75"/>
      <c r="I53" s="1"/>
      <c r="J53" s="1"/>
      <c r="K53" s="1"/>
      <c r="L53" s="78"/>
      <c r="M53" s="78"/>
      <c r="N53" s="52">
        <f t="shared" si="0"/>
        <v>2.25</v>
      </c>
      <c r="O53" s="53">
        <f t="shared" si="1"/>
        <v>3.7500000000000004</v>
      </c>
      <c r="P53" s="76">
        <v>3</v>
      </c>
      <c r="Q53" s="76">
        <v>2</v>
      </c>
      <c r="R53" s="75">
        <v>3</v>
      </c>
      <c r="S53" s="75">
        <v>0</v>
      </c>
      <c r="T53" s="75">
        <v>3</v>
      </c>
      <c r="U53" s="75"/>
      <c r="V53" s="2"/>
      <c r="W53" s="1"/>
      <c r="X53" s="1"/>
      <c r="Y53" s="1"/>
      <c r="Z53" s="63"/>
      <c r="AA53" s="63"/>
      <c r="AB53" s="52">
        <f t="shared" si="2"/>
        <v>2.75</v>
      </c>
      <c r="AC53" s="53">
        <f t="shared" si="16"/>
        <v>6.8750000000000009</v>
      </c>
      <c r="AD53" s="98">
        <v>99.181818181818187</v>
      </c>
      <c r="AE53" s="98"/>
      <c r="AF53" s="75"/>
      <c r="AG53" s="75"/>
      <c r="AH53" s="75"/>
      <c r="AI53" s="86"/>
      <c r="AJ53" s="54">
        <f t="shared" si="4"/>
        <v>99.181818181818187</v>
      </c>
      <c r="AK53" s="55">
        <f t="shared" si="5"/>
        <v>29.754545454545454</v>
      </c>
      <c r="AL53" s="20">
        <v>100</v>
      </c>
      <c r="AM53" s="53">
        <f t="shared" si="17"/>
        <v>10</v>
      </c>
      <c r="AN53" s="66">
        <v>0.77419354838709675</v>
      </c>
      <c r="AO53" s="53">
        <f t="shared" si="18"/>
        <v>3.870967741935484</v>
      </c>
      <c r="AP53" s="54">
        <v>84</v>
      </c>
      <c r="AQ53" s="75">
        <v>0</v>
      </c>
      <c r="AR53" s="56">
        <f t="shared" si="8"/>
        <v>63</v>
      </c>
      <c r="AS53" s="57">
        <f t="shared" si="9"/>
        <v>6.3000000000000007</v>
      </c>
      <c r="AT53" s="54">
        <v>0</v>
      </c>
      <c r="AU53" s="54">
        <v>0</v>
      </c>
      <c r="AV53" s="56">
        <f t="shared" si="10"/>
        <v>0</v>
      </c>
      <c r="AW53" s="53">
        <f t="shared" si="11"/>
        <v>0</v>
      </c>
      <c r="AX53" s="54">
        <v>0</v>
      </c>
      <c r="AY53" s="54">
        <v>0</v>
      </c>
      <c r="AZ53" s="58">
        <f t="shared" si="12"/>
        <v>0</v>
      </c>
      <c r="BA53" s="59">
        <f t="shared" si="13"/>
        <v>0</v>
      </c>
      <c r="BB53" s="87">
        <f t="shared" si="14"/>
        <v>93.154635686893741</v>
      </c>
      <c r="BC53" s="93" t="str">
        <f t="shared" si="15"/>
        <v>A</v>
      </c>
    </row>
    <row r="54" spans="1:55" s="102" customFormat="1" ht="15" customHeight="1" x14ac:dyDescent="0.25">
      <c r="A54" s="96" t="s">
        <v>373</v>
      </c>
      <c r="B54" s="76">
        <v>0</v>
      </c>
      <c r="C54" s="76">
        <v>0</v>
      </c>
      <c r="D54" s="75">
        <v>1</v>
      </c>
      <c r="E54" s="75">
        <v>1</v>
      </c>
      <c r="F54" s="75">
        <v>2</v>
      </c>
      <c r="G54" s="75"/>
      <c r="H54" s="75"/>
      <c r="I54" s="1"/>
      <c r="J54" s="1"/>
      <c r="K54" s="1"/>
      <c r="L54" s="78"/>
      <c r="M54" s="78"/>
      <c r="N54" s="52">
        <f t="shared" si="0"/>
        <v>1</v>
      </c>
      <c r="O54" s="53">
        <f t="shared" si="1"/>
        <v>1.6666666666666667</v>
      </c>
      <c r="P54" s="76">
        <v>3</v>
      </c>
      <c r="Q54" s="76">
        <v>3</v>
      </c>
      <c r="R54" s="75">
        <v>3</v>
      </c>
      <c r="S54" s="75">
        <v>3</v>
      </c>
      <c r="T54" s="75">
        <v>3</v>
      </c>
      <c r="U54" s="75"/>
      <c r="V54" s="2"/>
      <c r="W54" s="1"/>
      <c r="X54" s="1"/>
      <c r="Y54" s="1"/>
      <c r="Z54" s="63"/>
      <c r="AA54" s="63"/>
      <c r="AB54" s="52">
        <f t="shared" si="2"/>
        <v>3</v>
      </c>
      <c r="AC54" s="53">
        <f t="shared" si="16"/>
        <v>7.5000000000000009</v>
      </c>
      <c r="AD54" s="98">
        <v>99.181818181818187</v>
      </c>
      <c r="AE54" s="98"/>
      <c r="AF54" s="75"/>
      <c r="AG54" s="75"/>
      <c r="AH54" s="75"/>
      <c r="AI54" s="86"/>
      <c r="AJ54" s="54">
        <f t="shared" si="4"/>
        <v>99.181818181818187</v>
      </c>
      <c r="AK54" s="55">
        <f t="shared" si="5"/>
        <v>29.754545454545454</v>
      </c>
      <c r="AL54" s="20">
        <v>99.947089947089921</v>
      </c>
      <c r="AM54" s="53">
        <f t="shared" si="17"/>
        <v>9.9947089947089918</v>
      </c>
      <c r="AN54" s="66">
        <v>0.66666666666666663</v>
      </c>
      <c r="AO54" s="53">
        <f t="shared" si="18"/>
        <v>3.3333333333333335</v>
      </c>
      <c r="AP54" s="54">
        <v>76</v>
      </c>
      <c r="AQ54" s="75">
        <v>25</v>
      </c>
      <c r="AR54" s="56">
        <f t="shared" si="8"/>
        <v>82</v>
      </c>
      <c r="AS54" s="57">
        <f t="shared" si="9"/>
        <v>8.2000000000000011</v>
      </c>
      <c r="AT54" s="54">
        <v>0</v>
      </c>
      <c r="AU54" s="54">
        <v>0</v>
      </c>
      <c r="AV54" s="56">
        <f t="shared" si="10"/>
        <v>0</v>
      </c>
      <c r="AW54" s="53">
        <f t="shared" si="11"/>
        <v>0</v>
      </c>
      <c r="AX54" s="54">
        <v>0</v>
      </c>
      <c r="AY54" s="54">
        <v>0</v>
      </c>
      <c r="AZ54" s="58">
        <f t="shared" si="12"/>
        <v>0</v>
      </c>
      <c r="BA54" s="59">
        <f t="shared" si="13"/>
        <v>0</v>
      </c>
      <c r="BB54" s="87">
        <f t="shared" si="14"/>
        <v>92.998852998852996</v>
      </c>
      <c r="BC54" s="93" t="str">
        <f t="shared" si="15"/>
        <v>A</v>
      </c>
    </row>
    <row r="55" spans="1:55" s="102" customFormat="1" ht="15" customHeight="1" x14ac:dyDescent="0.25">
      <c r="A55" s="96" t="s">
        <v>302</v>
      </c>
      <c r="B55" s="76">
        <v>0</v>
      </c>
      <c r="C55" s="76">
        <v>2</v>
      </c>
      <c r="D55" s="75">
        <v>0</v>
      </c>
      <c r="E55" s="75">
        <v>0</v>
      </c>
      <c r="F55" s="75">
        <v>1</v>
      </c>
      <c r="G55" s="75"/>
      <c r="H55" s="75"/>
      <c r="I55" s="1"/>
      <c r="J55" s="1"/>
      <c r="K55" s="1"/>
      <c r="L55" s="78"/>
      <c r="M55" s="78"/>
      <c r="N55" s="52">
        <f t="shared" si="0"/>
        <v>0.75</v>
      </c>
      <c r="O55" s="53">
        <f t="shared" si="1"/>
        <v>1.25</v>
      </c>
      <c r="P55" s="76">
        <v>3</v>
      </c>
      <c r="Q55" s="76">
        <v>2</v>
      </c>
      <c r="R55" s="75">
        <v>3</v>
      </c>
      <c r="S55" s="75">
        <v>1</v>
      </c>
      <c r="T55" s="75">
        <v>3</v>
      </c>
      <c r="U55" s="75"/>
      <c r="V55" s="2"/>
      <c r="W55" s="1"/>
      <c r="X55" s="1"/>
      <c r="Y55" s="1"/>
      <c r="Z55" s="63"/>
      <c r="AA55" s="63"/>
      <c r="AB55" s="52">
        <f t="shared" si="2"/>
        <v>2.75</v>
      </c>
      <c r="AC55" s="53">
        <f t="shared" si="16"/>
        <v>6.8750000000000009</v>
      </c>
      <c r="AD55" s="98">
        <v>100</v>
      </c>
      <c r="AE55" s="98"/>
      <c r="AF55" s="75"/>
      <c r="AG55" s="75"/>
      <c r="AH55" s="75"/>
      <c r="AI55" s="86"/>
      <c r="AJ55" s="54">
        <f t="shared" si="4"/>
        <v>100</v>
      </c>
      <c r="AK55" s="55">
        <f t="shared" si="5"/>
        <v>30</v>
      </c>
      <c r="AL55" s="20">
        <v>100</v>
      </c>
      <c r="AM55" s="53">
        <f t="shared" si="17"/>
        <v>10</v>
      </c>
      <c r="AN55" s="66">
        <v>0.66666666666666663</v>
      </c>
      <c r="AO55" s="53">
        <f t="shared" si="18"/>
        <v>3.3333333333333335</v>
      </c>
      <c r="AP55" s="54">
        <v>86</v>
      </c>
      <c r="AQ55" s="75">
        <v>25</v>
      </c>
      <c r="AR55" s="56">
        <f t="shared" si="8"/>
        <v>89.5</v>
      </c>
      <c r="AS55" s="57">
        <f t="shared" si="9"/>
        <v>8.9500000000000011</v>
      </c>
      <c r="AT55" s="54">
        <v>0</v>
      </c>
      <c r="AU55" s="54">
        <v>0</v>
      </c>
      <c r="AV55" s="56">
        <f t="shared" si="10"/>
        <v>0</v>
      </c>
      <c r="AW55" s="53">
        <f t="shared" si="11"/>
        <v>0</v>
      </c>
      <c r="AX55" s="54">
        <v>0</v>
      </c>
      <c r="AY55" s="54">
        <v>0</v>
      </c>
      <c r="AZ55" s="58">
        <f t="shared" si="12"/>
        <v>0</v>
      </c>
      <c r="BA55" s="59">
        <f t="shared" si="13"/>
        <v>0</v>
      </c>
      <c r="BB55" s="87">
        <f t="shared" si="14"/>
        <v>92.935897435897445</v>
      </c>
      <c r="BC55" s="93" t="str">
        <f t="shared" si="15"/>
        <v>A</v>
      </c>
    </row>
    <row r="56" spans="1:55" s="102" customFormat="1" ht="15" customHeight="1" x14ac:dyDescent="0.25">
      <c r="A56" s="96" t="s">
        <v>338</v>
      </c>
      <c r="B56" s="76">
        <v>0</v>
      </c>
      <c r="C56" s="76">
        <v>3</v>
      </c>
      <c r="D56" s="75">
        <v>3</v>
      </c>
      <c r="E56" s="75">
        <v>2</v>
      </c>
      <c r="F56" s="75">
        <v>2</v>
      </c>
      <c r="G56" s="75"/>
      <c r="H56" s="75"/>
      <c r="I56" s="1"/>
      <c r="J56" s="1"/>
      <c r="K56" s="1"/>
      <c r="L56" s="78"/>
      <c r="M56" s="78"/>
      <c r="N56" s="52">
        <f t="shared" si="0"/>
        <v>2.5</v>
      </c>
      <c r="O56" s="53">
        <f t="shared" si="1"/>
        <v>4.166666666666667</v>
      </c>
      <c r="P56" s="76">
        <v>2</v>
      </c>
      <c r="Q56" s="76">
        <v>2</v>
      </c>
      <c r="R56" s="75">
        <v>3</v>
      </c>
      <c r="S56" s="75">
        <v>1</v>
      </c>
      <c r="T56" s="75">
        <v>3</v>
      </c>
      <c r="U56" s="75"/>
      <c r="V56" s="2"/>
      <c r="W56" s="1"/>
      <c r="X56" s="1"/>
      <c r="Y56" s="1"/>
      <c r="Z56" s="63"/>
      <c r="AA56" s="63"/>
      <c r="AB56" s="52">
        <f t="shared" si="2"/>
        <v>2.5</v>
      </c>
      <c r="AC56" s="53">
        <f t="shared" si="16"/>
        <v>6.25</v>
      </c>
      <c r="AD56" s="98">
        <v>100</v>
      </c>
      <c r="AE56" s="98"/>
      <c r="AF56" s="75"/>
      <c r="AG56" s="75"/>
      <c r="AH56" s="75"/>
      <c r="AI56" s="86"/>
      <c r="AJ56" s="54">
        <f t="shared" si="4"/>
        <v>100</v>
      </c>
      <c r="AK56" s="55">
        <f t="shared" si="5"/>
        <v>30</v>
      </c>
      <c r="AL56" s="20">
        <v>99.946751863333319</v>
      </c>
      <c r="AM56" s="53">
        <f t="shared" si="17"/>
        <v>9.9946751863333319</v>
      </c>
      <c r="AN56" s="66">
        <v>0.67741935483870963</v>
      </c>
      <c r="AO56" s="53">
        <f t="shared" si="18"/>
        <v>3.387096774193548</v>
      </c>
      <c r="AP56" s="54">
        <v>87</v>
      </c>
      <c r="AQ56" s="75">
        <v>0</v>
      </c>
      <c r="AR56" s="56">
        <f t="shared" si="8"/>
        <v>65.25</v>
      </c>
      <c r="AS56" s="57">
        <f t="shared" si="9"/>
        <v>6.5250000000000004</v>
      </c>
      <c r="AT56" s="54">
        <v>0</v>
      </c>
      <c r="AU56" s="54">
        <v>0</v>
      </c>
      <c r="AV56" s="56">
        <f t="shared" si="10"/>
        <v>0</v>
      </c>
      <c r="AW56" s="53">
        <f t="shared" si="11"/>
        <v>0</v>
      </c>
      <c r="AX56" s="54">
        <v>0</v>
      </c>
      <c r="AY56" s="54">
        <v>0</v>
      </c>
      <c r="AZ56" s="58">
        <f t="shared" si="12"/>
        <v>0</v>
      </c>
      <c r="BA56" s="59">
        <f t="shared" si="13"/>
        <v>0</v>
      </c>
      <c r="BB56" s="87">
        <f t="shared" si="14"/>
        <v>92.805290195682375</v>
      </c>
      <c r="BC56" s="93" t="str">
        <f t="shared" si="15"/>
        <v>A</v>
      </c>
    </row>
    <row r="57" spans="1:55" s="102" customFormat="1" ht="17" customHeight="1" x14ac:dyDescent="0.25">
      <c r="A57" s="96" t="s">
        <v>261</v>
      </c>
      <c r="B57" s="76">
        <v>0</v>
      </c>
      <c r="C57" s="76">
        <v>2</v>
      </c>
      <c r="D57" s="75">
        <v>2</v>
      </c>
      <c r="E57" s="75">
        <v>1</v>
      </c>
      <c r="F57" s="75">
        <v>0</v>
      </c>
      <c r="G57" s="75"/>
      <c r="H57" s="75"/>
      <c r="I57" s="1"/>
      <c r="J57" s="1"/>
      <c r="K57" s="1"/>
      <c r="L57" s="78"/>
      <c r="M57" s="78"/>
      <c r="N57" s="52">
        <f t="shared" si="0"/>
        <v>1.25</v>
      </c>
      <c r="O57" s="53">
        <f t="shared" si="1"/>
        <v>2.0833333333333335</v>
      </c>
      <c r="P57" s="76">
        <v>3</v>
      </c>
      <c r="Q57" s="76">
        <v>2</v>
      </c>
      <c r="R57" s="75">
        <v>3</v>
      </c>
      <c r="S57" s="75">
        <v>3</v>
      </c>
      <c r="T57" s="75">
        <v>3</v>
      </c>
      <c r="U57" s="75"/>
      <c r="V57" s="2"/>
      <c r="W57" s="1"/>
      <c r="X57" s="1"/>
      <c r="Y57" s="1"/>
      <c r="Z57" s="63"/>
      <c r="AA57" s="63"/>
      <c r="AB57" s="52">
        <f t="shared" si="2"/>
        <v>3</v>
      </c>
      <c r="AC57" s="53">
        <f t="shared" si="16"/>
        <v>7.5000000000000009</v>
      </c>
      <c r="AD57" s="98">
        <v>95.090909090909093</v>
      </c>
      <c r="AE57" s="98"/>
      <c r="AF57" s="75"/>
      <c r="AG57" s="75"/>
      <c r="AH57" s="75"/>
      <c r="AI57" s="86"/>
      <c r="AJ57" s="54">
        <f t="shared" si="4"/>
        <v>95.090909090909093</v>
      </c>
      <c r="AK57" s="55">
        <f t="shared" si="5"/>
        <v>28.527272727272727</v>
      </c>
      <c r="AL57" s="20">
        <v>99.80842911877393</v>
      </c>
      <c r="AM57" s="53">
        <f t="shared" si="17"/>
        <v>9.980842911877394</v>
      </c>
      <c r="AN57" s="66">
        <v>0.92307692307692313</v>
      </c>
      <c r="AO57" s="53">
        <f t="shared" si="18"/>
        <v>4.6153846153846159</v>
      </c>
      <c r="AP57" s="54">
        <v>68</v>
      </c>
      <c r="AQ57" s="75">
        <v>25</v>
      </c>
      <c r="AR57" s="56">
        <f t="shared" si="8"/>
        <v>76</v>
      </c>
      <c r="AS57" s="57">
        <f t="shared" si="9"/>
        <v>7.6000000000000005</v>
      </c>
      <c r="AT57" s="54">
        <v>0</v>
      </c>
      <c r="AU57" s="54">
        <v>0</v>
      </c>
      <c r="AV57" s="56">
        <f t="shared" si="10"/>
        <v>0</v>
      </c>
      <c r="AW57" s="53">
        <f t="shared" si="11"/>
        <v>0</v>
      </c>
      <c r="AX57" s="54">
        <v>0</v>
      </c>
      <c r="AY57" s="54">
        <v>0</v>
      </c>
      <c r="AZ57" s="58">
        <f t="shared" si="12"/>
        <v>0</v>
      </c>
      <c r="BA57" s="59">
        <f t="shared" si="13"/>
        <v>0</v>
      </c>
      <c r="BB57" s="87">
        <f t="shared" si="14"/>
        <v>92.779743981335486</v>
      </c>
      <c r="BC57" s="93" t="str">
        <f t="shared" si="15"/>
        <v>A</v>
      </c>
    </row>
    <row r="58" spans="1:55" s="102" customFormat="1" ht="17" customHeight="1" x14ac:dyDescent="0.25">
      <c r="A58" s="96" t="s">
        <v>320</v>
      </c>
      <c r="B58" s="76">
        <v>0</v>
      </c>
      <c r="C58" s="76">
        <v>0</v>
      </c>
      <c r="D58" s="75">
        <v>0</v>
      </c>
      <c r="E58" s="75">
        <v>3</v>
      </c>
      <c r="F58" s="75">
        <v>1</v>
      </c>
      <c r="G58" s="75"/>
      <c r="H58" s="75"/>
      <c r="I58" s="1"/>
      <c r="J58" s="1"/>
      <c r="K58" s="1"/>
      <c r="L58" s="78"/>
      <c r="M58" s="78"/>
      <c r="N58" s="52">
        <f t="shared" si="0"/>
        <v>1</v>
      </c>
      <c r="O58" s="53">
        <f t="shared" si="1"/>
        <v>1.6666666666666667</v>
      </c>
      <c r="P58" s="76">
        <v>3</v>
      </c>
      <c r="Q58" s="76">
        <v>3</v>
      </c>
      <c r="R58" s="75">
        <v>3</v>
      </c>
      <c r="S58" s="75">
        <v>0</v>
      </c>
      <c r="T58" s="75">
        <v>1</v>
      </c>
      <c r="U58" s="75"/>
      <c r="V58" s="2"/>
      <c r="W58" s="1"/>
      <c r="X58" s="1"/>
      <c r="Y58" s="1"/>
      <c r="Z58" s="63"/>
      <c r="AA58" s="63"/>
      <c r="AB58" s="52">
        <f t="shared" si="2"/>
        <v>2.5</v>
      </c>
      <c r="AC58" s="53">
        <f t="shared" si="16"/>
        <v>6.25</v>
      </c>
      <c r="AD58" s="98">
        <v>99.181818181818187</v>
      </c>
      <c r="AE58" s="98"/>
      <c r="AF58" s="75"/>
      <c r="AG58" s="75"/>
      <c r="AH58" s="75"/>
      <c r="AI58" s="86"/>
      <c r="AJ58" s="54">
        <f t="shared" si="4"/>
        <v>99.181818181818187</v>
      </c>
      <c r="AK58" s="55">
        <f t="shared" si="5"/>
        <v>29.754545454545454</v>
      </c>
      <c r="AL58" s="20">
        <v>94.917785202364215</v>
      </c>
      <c r="AM58" s="53">
        <f t="shared" si="17"/>
        <v>9.4917785202364211</v>
      </c>
      <c r="AN58" s="66">
        <v>0.89743589743589747</v>
      </c>
      <c r="AO58" s="53">
        <f t="shared" si="18"/>
        <v>4.4871794871794881</v>
      </c>
      <c r="AP58" s="54">
        <v>82</v>
      </c>
      <c r="AQ58" s="75">
        <v>25</v>
      </c>
      <c r="AR58" s="56">
        <f t="shared" si="8"/>
        <v>86.5</v>
      </c>
      <c r="AS58" s="57">
        <f t="shared" si="9"/>
        <v>8.65</v>
      </c>
      <c r="AT58" s="54">
        <v>0</v>
      </c>
      <c r="AU58" s="54">
        <v>0</v>
      </c>
      <c r="AV58" s="56">
        <f t="shared" si="10"/>
        <v>0</v>
      </c>
      <c r="AW58" s="53">
        <f t="shared" si="11"/>
        <v>0</v>
      </c>
      <c r="AX58" s="54">
        <v>0</v>
      </c>
      <c r="AY58" s="54">
        <v>0</v>
      </c>
      <c r="AZ58" s="58">
        <f t="shared" si="12"/>
        <v>0</v>
      </c>
      <c r="BA58" s="59">
        <f t="shared" si="13"/>
        <v>0</v>
      </c>
      <c r="BB58" s="87">
        <f t="shared" si="14"/>
        <v>92.769492505581582</v>
      </c>
      <c r="BC58" s="93" t="str">
        <f t="shared" si="15"/>
        <v>A</v>
      </c>
    </row>
    <row r="59" spans="1:55" s="102" customFormat="1" ht="17" customHeight="1" x14ac:dyDescent="0.25">
      <c r="A59" s="96" t="s">
        <v>418</v>
      </c>
      <c r="B59" s="76">
        <v>0</v>
      </c>
      <c r="C59" s="76">
        <v>2</v>
      </c>
      <c r="D59" s="75">
        <v>0</v>
      </c>
      <c r="E59" s="75">
        <v>1</v>
      </c>
      <c r="F59" s="75">
        <v>0</v>
      </c>
      <c r="G59" s="75"/>
      <c r="H59" s="75"/>
      <c r="I59" s="1"/>
      <c r="J59" s="1"/>
      <c r="K59" s="1"/>
      <c r="L59" s="78"/>
      <c r="M59" s="78"/>
      <c r="N59" s="52">
        <f t="shared" si="0"/>
        <v>0.75</v>
      </c>
      <c r="O59" s="53">
        <f t="shared" si="1"/>
        <v>1.25</v>
      </c>
      <c r="P59" s="76">
        <v>3</v>
      </c>
      <c r="Q59" s="76">
        <v>3</v>
      </c>
      <c r="R59" s="75">
        <v>3</v>
      </c>
      <c r="S59" s="75">
        <v>2</v>
      </c>
      <c r="T59" s="75">
        <v>3</v>
      </c>
      <c r="U59" s="75"/>
      <c r="V59" s="2"/>
      <c r="W59" s="1"/>
      <c r="X59" s="1"/>
      <c r="Y59" s="1"/>
      <c r="Z59" s="63"/>
      <c r="AA59" s="63"/>
      <c r="AB59" s="52">
        <f t="shared" si="2"/>
        <v>3</v>
      </c>
      <c r="AC59" s="53">
        <f t="shared" si="16"/>
        <v>7.5000000000000009</v>
      </c>
      <c r="AD59" s="98">
        <v>98</v>
      </c>
      <c r="AE59" s="98"/>
      <c r="AF59" s="75"/>
      <c r="AG59" s="75"/>
      <c r="AH59" s="75"/>
      <c r="AI59" s="86"/>
      <c r="AJ59" s="54">
        <f t="shared" si="4"/>
        <v>98</v>
      </c>
      <c r="AK59" s="55">
        <f t="shared" si="5"/>
        <v>29.4</v>
      </c>
      <c r="AL59" s="20">
        <v>100</v>
      </c>
      <c r="AM59" s="53">
        <f t="shared" si="17"/>
        <v>10</v>
      </c>
      <c r="AN59" s="66">
        <v>0.53846153846153844</v>
      </c>
      <c r="AO59" s="53">
        <f t="shared" si="18"/>
        <v>2.6923076923076925</v>
      </c>
      <c r="AP59" s="54">
        <v>89</v>
      </c>
      <c r="AQ59" s="75">
        <v>25</v>
      </c>
      <c r="AR59" s="56">
        <f t="shared" si="8"/>
        <v>91.75</v>
      </c>
      <c r="AS59" s="57">
        <f t="shared" si="9"/>
        <v>9.1750000000000007</v>
      </c>
      <c r="AT59" s="54">
        <v>0</v>
      </c>
      <c r="AU59" s="54">
        <v>0</v>
      </c>
      <c r="AV59" s="56">
        <f t="shared" si="10"/>
        <v>0</v>
      </c>
      <c r="AW59" s="53">
        <f t="shared" si="11"/>
        <v>0</v>
      </c>
      <c r="AX59" s="54">
        <v>0</v>
      </c>
      <c r="AY59" s="54">
        <v>0</v>
      </c>
      <c r="AZ59" s="58">
        <f t="shared" si="12"/>
        <v>0</v>
      </c>
      <c r="BA59" s="59">
        <f t="shared" si="13"/>
        <v>0</v>
      </c>
      <c r="BB59" s="87">
        <f t="shared" si="14"/>
        <v>92.334319526627226</v>
      </c>
      <c r="BC59" s="93" t="str">
        <f t="shared" si="15"/>
        <v>A</v>
      </c>
    </row>
    <row r="60" spans="1:55" s="102" customFormat="1" ht="15" customHeight="1" x14ac:dyDescent="0.25">
      <c r="A60" s="96" t="s">
        <v>416</v>
      </c>
      <c r="B60" s="76">
        <v>0</v>
      </c>
      <c r="C60" s="76">
        <v>2</v>
      </c>
      <c r="D60" s="75">
        <v>1</v>
      </c>
      <c r="E60" s="75">
        <v>1</v>
      </c>
      <c r="F60" s="75">
        <v>2</v>
      </c>
      <c r="G60" s="75"/>
      <c r="H60" s="75"/>
      <c r="I60" s="1"/>
      <c r="J60" s="1"/>
      <c r="K60" s="1"/>
      <c r="L60" s="78"/>
      <c r="M60" s="78"/>
      <c r="N60" s="52">
        <f t="shared" si="0"/>
        <v>1.5</v>
      </c>
      <c r="O60" s="53">
        <f t="shared" si="1"/>
        <v>2.5</v>
      </c>
      <c r="P60" s="76">
        <v>3</v>
      </c>
      <c r="Q60" s="76">
        <v>3</v>
      </c>
      <c r="R60" s="75">
        <v>3</v>
      </c>
      <c r="S60" s="75">
        <v>2</v>
      </c>
      <c r="T60" s="75">
        <v>0</v>
      </c>
      <c r="U60" s="75"/>
      <c r="V60" s="2"/>
      <c r="W60" s="1"/>
      <c r="X60" s="1"/>
      <c r="Y60" s="1"/>
      <c r="Z60" s="63"/>
      <c r="AA60" s="63"/>
      <c r="AB60" s="52">
        <f t="shared" si="2"/>
        <v>2.75</v>
      </c>
      <c r="AC60" s="53">
        <f t="shared" si="16"/>
        <v>6.8750000000000009</v>
      </c>
      <c r="AD60" s="98">
        <v>99.181818181818187</v>
      </c>
      <c r="AE60" s="98"/>
      <c r="AF60" s="75"/>
      <c r="AG60" s="75"/>
      <c r="AH60" s="75"/>
      <c r="AI60" s="86"/>
      <c r="AJ60" s="54">
        <f t="shared" si="4"/>
        <v>99.181818181818187</v>
      </c>
      <c r="AK60" s="55">
        <f t="shared" si="5"/>
        <v>29.754545454545454</v>
      </c>
      <c r="AL60" s="20">
        <v>100</v>
      </c>
      <c r="AM60" s="53">
        <f t="shared" si="17"/>
        <v>10</v>
      </c>
      <c r="AN60" s="66">
        <v>0.64102564102564108</v>
      </c>
      <c r="AO60" s="53">
        <f t="shared" si="18"/>
        <v>3.2051282051282057</v>
      </c>
      <c r="AP60" s="54">
        <v>68</v>
      </c>
      <c r="AQ60" s="75">
        <v>25</v>
      </c>
      <c r="AR60" s="56">
        <f t="shared" si="8"/>
        <v>76</v>
      </c>
      <c r="AS60" s="57">
        <f t="shared" si="9"/>
        <v>7.6000000000000005</v>
      </c>
      <c r="AT60" s="54">
        <v>0</v>
      </c>
      <c r="AU60" s="54">
        <v>0</v>
      </c>
      <c r="AV60" s="56">
        <f t="shared" si="10"/>
        <v>0</v>
      </c>
      <c r="AW60" s="53">
        <f t="shared" si="11"/>
        <v>0</v>
      </c>
      <c r="AX60" s="54">
        <v>0</v>
      </c>
      <c r="AY60" s="54">
        <v>0</v>
      </c>
      <c r="AZ60" s="58">
        <f t="shared" si="12"/>
        <v>0</v>
      </c>
      <c r="BA60" s="59">
        <f t="shared" si="13"/>
        <v>0</v>
      </c>
      <c r="BB60" s="87">
        <f t="shared" si="14"/>
        <v>92.207190245651773</v>
      </c>
      <c r="BC60" s="93" t="str">
        <f t="shared" si="15"/>
        <v>A</v>
      </c>
    </row>
    <row r="61" spans="1:55" s="102" customFormat="1" ht="15" customHeight="1" x14ac:dyDescent="0.25">
      <c r="A61" s="96" t="s">
        <v>345</v>
      </c>
      <c r="B61" s="76">
        <v>0</v>
      </c>
      <c r="C61" s="76">
        <v>2</v>
      </c>
      <c r="D61" s="75">
        <v>1</v>
      </c>
      <c r="E61" s="75">
        <v>2</v>
      </c>
      <c r="F61" s="75">
        <v>0</v>
      </c>
      <c r="G61" s="75"/>
      <c r="H61" s="75"/>
      <c r="I61" s="1"/>
      <c r="J61" s="1"/>
      <c r="K61" s="1"/>
      <c r="L61" s="78"/>
      <c r="M61" s="78"/>
      <c r="N61" s="52">
        <f t="shared" si="0"/>
        <v>1.25</v>
      </c>
      <c r="O61" s="53">
        <f t="shared" si="1"/>
        <v>2.0833333333333335</v>
      </c>
      <c r="P61" s="76">
        <v>3</v>
      </c>
      <c r="Q61" s="76">
        <v>3</v>
      </c>
      <c r="R61" s="75">
        <v>3</v>
      </c>
      <c r="S61" s="75">
        <v>3</v>
      </c>
      <c r="T61" s="75">
        <v>3</v>
      </c>
      <c r="U61" s="75"/>
      <c r="V61" s="2"/>
      <c r="W61" s="1"/>
      <c r="X61" s="1"/>
      <c r="Y61" s="1"/>
      <c r="Z61" s="63"/>
      <c r="AA61" s="63"/>
      <c r="AB61" s="52">
        <f t="shared" si="2"/>
        <v>3</v>
      </c>
      <c r="AC61" s="53">
        <f t="shared" si="16"/>
        <v>7.5000000000000009</v>
      </c>
      <c r="AD61" s="98">
        <v>99.181818181818187</v>
      </c>
      <c r="AE61" s="98"/>
      <c r="AF61" s="75"/>
      <c r="AG61" s="75"/>
      <c r="AH61" s="75"/>
      <c r="AI61" s="86"/>
      <c r="AJ61" s="54">
        <f t="shared" si="4"/>
        <v>99.181818181818187</v>
      </c>
      <c r="AK61" s="55">
        <f t="shared" si="5"/>
        <v>29.754545454545454</v>
      </c>
      <c r="AL61" s="20">
        <v>100</v>
      </c>
      <c r="AM61" s="53">
        <f t="shared" si="17"/>
        <v>10</v>
      </c>
      <c r="AN61" s="66">
        <v>0.5641025641025641</v>
      </c>
      <c r="AO61" s="53">
        <f t="shared" si="18"/>
        <v>2.8205128205128207</v>
      </c>
      <c r="AP61" s="54">
        <v>68</v>
      </c>
      <c r="AQ61" s="75">
        <v>25</v>
      </c>
      <c r="AR61" s="56">
        <f t="shared" si="8"/>
        <v>76</v>
      </c>
      <c r="AS61" s="57">
        <f t="shared" si="9"/>
        <v>7.6000000000000005</v>
      </c>
      <c r="AT61" s="54">
        <v>0</v>
      </c>
      <c r="AU61" s="54">
        <v>0</v>
      </c>
      <c r="AV61" s="56">
        <f t="shared" si="10"/>
        <v>0</v>
      </c>
      <c r="AW61" s="53">
        <f t="shared" si="11"/>
        <v>0</v>
      </c>
      <c r="AX61" s="54">
        <v>0</v>
      </c>
      <c r="AY61" s="54">
        <v>0</v>
      </c>
      <c r="AZ61" s="58">
        <f t="shared" si="12"/>
        <v>0</v>
      </c>
      <c r="BA61" s="59">
        <f t="shared" si="13"/>
        <v>0</v>
      </c>
      <c r="BB61" s="87">
        <f t="shared" si="14"/>
        <v>91.935987089833233</v>
      </c>
      <c r="BC61" s="93" t="str">
        <f t="shared" si="15"/>
        <v>A</v>
      </c>
    </row>
    <row r="62" spans="1:55" s="102" customFormat="1" ht="15" customHeight="1" x14ac:dyDescent="0.25">
      <c r="A62" s="96" t="s">
        <v>333</v>
      </c>
      <c r="B62" s="76">
        <v>0</v>
      </c>
      <c r="C62" s="76">
        <v>2</v>
      </c>
      <c r="D62" s="75">
        <v>2</v>
      </c>
      <c r="E62" s="75">
        <v>2</v>
      </c>
      <c r="F62" s="75">
        <v>1</v>
      </c>
      <c r="G62" s="75"/>
      <c r="H62" s="75"/>
      <c r="I62" s="1"/>
      <c r="J62" s="1"/>
      <c r="K62" s="1"/>
      <c r="L62" s="78"/>
      <c r="M62" s="78"/>
      <c r="N62" s="52">
        <f t="shared" si="0"/>
        <v>1.75</v>
      </c>
      <c r="O62" s="53">
        <f t="shared" si="1"/>
        <v>2.916666666666667</v>
      </c>
      <c r="P62" s="76">
        <v>3</v>
      </c>
      <c r="Q62" s="76">
        <v>3</v>
      </c>
      <c r="R62" s="75">
        <v>3</v>
      </c>
      <c r="S62" s="75">
        <v>0</v>
      </c>
      <c r="T62" s="75">
        <v>3</v>
      </c>
      <c r="U62" s="75"/>
      <c r="V62" s="2"/>
      <c r="W62" s="1"/>
      <c r="X62" s="1"/>
      <c r="Y62" s="1"/>
      <c r="Z62" s="63"/>
      <c r="AA62" s="63"/>
      <c r="AB62" s="52">
        <f t="shared" si="2"/>
        <v>3</v>
      </c>
      <c r="AC62" s="53">
        <f t="shared" si="16"/>
        <v>7.5000000000000009</v>
      </c>
      <c r="AD62" s="98">
        <v>92.636363636363626</v>
      </c>
      <c r="AE62" s="98"/>
      <c r="AF62" s="75"/>
      <c r="AG62" s="75"/>
      <c r="AH62" s="75"/>
      <c r="AI62" s="86"/>
      <c r="AJ62" s="54">
        <f t="shared" si="4"/>
        <v>92.636363636363626</v>
      </c>
      <c r="AK62" s="55">
        <f t="shared" si="5"/>
        <v>27.790909090909086</v>
      </c>
      <c r="AL62" s="20">
        <v>93.482164074228649</v>
      </c>
      <c r="AM62" s="53">
        <f t="shared" si="17"/>
        <v>9.348216407422866</v>
      </c>
      <c r="AN62" s="66">
        <v>0.65789473684210531</v>
      </c>
      <c r="AO62" s="53">
        <f t="shared" si="18"/>
        <v>3.289473684210527</v>
      </c>
      <c r="AP62" s="54">
        <v>83</v>
      </c>
      <c r="AQ62" s="75">
        <v>25</v>
      </c>
      <c r="AR62" s="56">
        <f t="shared" si="8"/>
        <v>87.25</v>
      </c>
      <c r="AS62" s="57">
        <f t="shared" si="9"/>
        <v>8.7249999999999996</v>
      </c>
      <c r="AT62" s="54">
        <v>0</v>
      </c>
      <c r="AU62" s="54">
        <v>0</v>
      </c>
      <c r="AV62" s="56">
        <f t="shared" si="10"/>
        <v>0</v>
      </c>
      <c r="AW62" s="53">
        <f t="shared" si="11"/>
        <v>0</v>
      </c>
      <c r="AX62" s="54">
        <v>0</v>
      </c>
      <c r="AY62" s="54">
        <v>0</v>
      </c>
      <c r="AZ62" s="58">
        <f t="shared" si="12"/>
        <v>0</v>
      </c>
      <c r="BA62" s="59">
        <f t="shared" si="13"/>
        <v>0</v>
      </c>
      <c r="BB62" s="87">
        <f t="shared" si="14"/>
        <v>91.646562844937151</v>
      </c>
      <c r="BC62" s="93" t="str">
        <f t="shared" si="15"/>
        <v>A</v>
      </c>
    </row>
    <row r="63" spans="1:55" s="102" customFormat="1" ht="15" customHeight="1" x14ac:dyDescent="0.25">
      <c r="A63" s="96" t="s">
        <v>403</v>
      </c>
      <c r="B63" s="76">
        <v>0</v>
      </c>
      <c r="C63" s="76">
        <v>2</v>
      </c>
      <c r="D63" s="75">
        <v>1</v>
      </c>
      <c r="E63" s="75">
        <v>2</v>
      </c>
      <c r="F63" s="75">
        <v>1</v>
      </c>
      <c r="G63" s="75"/>
      <c r="H63" s="75"/>
      <c r="I63" s="1"/>
      <c r="J63" s="1"/>
      <c r="K63" s="1"/>
      <c r="L63" s="78"/>
      <c r="M63" s="78"/>
      <c r="N63" s="52">
        <f t="shared" si="0"/>
        <v>1.5</v>
      </c>
      <c r="O63" s="53">
        <f t="shared" si="1"/>
        <v>2.5</v>
      </c>
      <c r="P63" s="76">
        <v>3</v>
      </c>
      <c r="Q63" s="76">
        <v>2</v>
      </c>
      <c r="R63" s="75">
        <v>3</v>
      </c>
      <c r="S63" s="75">
        <v>1</v>
      </c>
      <c r="T63" s="75">
        <v>3</v>
      </c>
      <c r="U63" s="75"/>
      <c r="V63" s="2"/>
      <c r="W63" s="1"/>
      <c r="X63" s="1"/>
      <c r="Y63" s="1"/>
      <c r="Z63" s="63"/>
      <c r="AA63" s="63"/>
      <c r="AB63" s="52">
        <f t="shared" si="2"/>
        <v>2.75</v>
      </c>
      <c r="AC63" s="53">
        <f t="shared" si="16"/>
        <v>6.8750000000000009</v>
      </c>
      <c r="AD63" s="98">
        <v>97.545454545454547</v>
      </c>
      <c r="AE63" s="98"/>
      <c r="AF63" s="75"/>
      <c r="AG63" s="75"/>
      <c r="AH63" s="75"/>
      <c r="AI63" s="86"/>
      <c r="AJ63" s="54">
        <f t="shared" si="4"/>
        <v>97.545454545454547</v>
      </c>
      <c r="AK63" s="55">
        <f t="shared" si="5"/>
        <v>29.263636363636362</v>
      </c>
      <c r="AL63" s="20">
        <v>85.326944140651918</v>
      </c>
      <c r="AM63" s="53">
        <f t="shared" si="17"/>
        <v>8.5326944140651921</v>
      </c>
      <c r="AN63" s="66">
        <v>0.79487179487179482</v>
      </c>
      <c r="AO63" s="53">
        <f t="shared" si="18"/>
        <v>3.974358974358974</v>
      </c>
      <c r="AP63" s="54">
        <v>77</v>
      </c>
      <c r="AQ63" s="75">
        <v>25</v>
      </c>
      <c r="AR63" s="56">
        <f t="shared" si="8"/>
        <v>82.75</v>
      </c>
      <c r="AS63" s="57">
        <f t="shared" si="9"/>
        <v>8.2750000000000004</v>
      </c>
      <c r="AT63" s="54">
        <v>0</v>
      </c>
      <c r="AU63" s="54">
        <v>0</v>
      </c>
      <c r="AV63" s="56">
        <f t="shared" si="10"/>
        <v>0</v>
      </c>
      <c r="AW63" s="53">
        <f t="shared" si="11"/>
        <v>0</v>
      </c>
      <c r="AX63" s="54">
        <v>0</v>
      </c>
      <c r="AY63" s="54">
        <v>0</v>
      </c>
      <c r="AZ63" s="58">
        <f t="shared" si="12"/>
        <v>0</v>
      </c>
      <c r="BA63" s="59">
        <f t="shared" si="13"/>
        <v>0</v>
      </c>
      <c r="BB63" s="87">
        <f t="shared" si="14"/>
        <v>91.416445772400806</v>
      </c>
      <c r="BC63" s="93" t="str">
        <f t="shared" si="15"/>
        <v>A</v>
      </c>
    </row>
    <row r="64" spans="1:55" s="102" customFormat="1" ht="15" customHeight="1" x14ac:dyDescent="0.25">
      <c r="A64" s="96" t="s">
        <v>425</v>
      </c>
      <c r="B64" s="76">
        <v>0</v>
      </c>
      <c r="C64" s="76">
        <v>3</v>
      </c>
      <c r="D64" s="75">
        <v>1</v>
      </c>
      <c r="E64" s="75">
        <v>0</v>
      </c>
      <c r="F64" s="75">
        <v>2</v>
      </c>
      <c r="G64" s="75"/>
      <c r="H64" s="75"/>
      <c r="I64" s="1"/>
      <c r="J64" s="1"/>
      <c r="K64" s="1"/>
      <c r="L64" s="78"/>
      <c r="M64" s="78"/>
      <c r="N64" s="52">
        <f t="shared" si="0"/>
        <v>1.5</v>
      </c>
      <c r="O64" s="53">
        <f t="shared" si="1"/>
        <v>2.5</v>
      </c>
      <c r="P64" s="76">
        <v>0</v>
      </c>
      <c r="Q64" s="76">
        <v>0</v>
      </c>
      <c r="R64" s="75">
        <v>3</v>
      </c>
      <c r="S64" s="75">
        <v>3</v>
      </c>
      <c r="T64" s="75">
        <v>2</v>
      </c>
      <c r="U64" s="75"/>
      <c r="V64" s="2"/>
      <c r="W64" s="1"/>
      <c r="X64" s="1"/>
      <c r="Y64" s="1"/>
      <c r="Z64" s="63"/>
      <c r="AA64" s="63"/>
      <c r="AB64" s="52">
        <f t="shared" si="2"/>
        <v>2</v>
      </c>
      <c r="AC64" s="53">
        <f t="shared" si="16"/>
        <v>5</v>
      </c>
      <c r="AD64" s="98">
        <v>100</v>
      </c>
      <c r="AE64" s="98"/>
      <c r="AF64" s="75"/>
      <c r="AG64" s="75"/>
      <c r="AH64" s="75"/>
      <c r="AI64" s="86"/>
      <c r="AJ64" s="54">
        <f t="shared" si="4"/>
        <v>100</v>
      </c>
      <c r="AK64" s="55">
        <f t="shared" si="5"/>
        <v>30</v>
      </c>
      <c r="AL64" s="20">
        <v>99.310102332799815</v>
      </c>
      <c r="AM64" s="53">
        <f t="shared" si="17"/>
        <v>9.9310102332799808</v>
      </c>
      <c r="AN64" s="66">
        <v>0.84210526315789469</v>
      </c>
      <c r="AO64" s="53">
        <f t="shared" si="18"/>
        <v>4.2105263157894735</v>
      </c>
      <c r="AP64" s="54">
        <v>68</v>
      </c>
      <c r="AQ64" s="75">
        <v>25</v>
      </c>
      <c r="AR64" s="56">
        <f t="shared" si="8"/>
        <v>76</v>
      </c>
      <c r="AS64" s="57">
        <f t="shared" si="9"/>
        <v>7.6000000000000005</v>
      </c>
      <c r="AT64" s="54">
        <v>0</v>
      </c>
      <c r="AU64" s="54">
        <v>0</v>
      </c>
      <c r="AV64" s="56">
        <f t="shared" si="10"/>
        <v>0</v>
      </c>
      <c r="AW64" s="53">
        <f t="shared" si="11"/>
        <v>0</v>
      </c>
      <c r="AX64" s="54">
        <v>0</v>
      </c>
      <c r="AY64" s="54">
        <v>0</v>
      </c>
      <c r="AZ64" s="58">
        <f t="shared" si="12"/>
        <v>0</v>
      </c>
      <c r="BA64" s="59">
        <f t="shared" si="13"/>
        <v>0</v>
      </c>
      <c r="BB64" s="87">
        <f t="shared" si="14"/>
        <v>91.140825460106839</v>
      </c>
      <c r="BC64" s="93" t="str">
        <f t="shared" si="15"/>
        <v>A</v>
      </c>
    </row>
    <row r="65" spans="1:55" s="102" customFormat="1" ht="15" customHeight="1" x14ac:dyDescent="0.25">
      <c r="A65" s="96" t="s">
        <v>289</v>
      </c>
      <c r="B65" s="76">
        <v>0</v>
      </c>
      <c r="C65" s="76">
        <v>1</v>
      </c>
      <c r="D65" s="75">
        <v>1</v>
      </c>
      <c r="E65" s="75">
        <v>0</v>
      </c>
      <c r="F65" s="75">
        <v>1</v>
      </c>
      <c r="G65" s="75"/>
      <c r="H65" s="75"/>
      <c r="I65" s="1"/>
      <c r="J65" s="1"/>
      <c r="K65" s="1"/>
      <c r="L65" s="78"/>
      <c r="M65" s="78"/>
      <c r="N65" s="52">
        <f t="shared" si="0"/>
        <v>0.75</v>
      </c>
      <c r="O65" s="53">
        <f t="shared" si="1"/>
        <v>1.25</v>
      </c>
      <c r="P65" s="76">
        <v>2</v>
      </c>
      <c r="Q65" s="76">
        <v>2</v>
      </c>
      <c r="R65" s="75">
        <v>3</v>
      </c>
      <c r="S65" s="75">
        <v>1</v>
      </c>
      <c r="T65" s="75">
        <v>3</v>
      </c>
      <c r="U65" s="75"/>
      <c r="V65" s="2"/>
      <c r="W65" s="1"/>
      <c r="X65" s="1"/>
      <c r="Y65" s="1"/>
      <c r="Z65" s="63"/>
      <c r="AA65" s="63"/>
      <c r="AB65" s="52">
        <f t="shared" si="2"/>
        <v>2.5</v>
      </c>
      <c r="AC65" s="53">
        <f t="shared" si="16"/>
        <v>6.25</v>
      </c>
      <c r="AD65" s="98">
        <v>100</v>
      </c>
      <c r="AE65" s="98"/>
      <c r="AF65" s="75"/>
      <c r="AG65" s="75"/>
      <c r="AH65" s="75"/>
      <c r="AI65" s="86"/>
      <c r="AJ65" s="54">
        <f t="shared" si="4"/>
        <v>100</v>
      </c>
      <c r="AK65" s="55">
        <f t="shared" si="5"/>
        <v>30</v>
      </c>
      <c r="AL65" s="20">
        <v>90.515294991388984</v>
      </c>
      <c r="AM65" s="53">
        <f t="shared" si="17"/>
        <v>9.0515294991388995</v>
      </c>
      <c r="AN65" s="66">
        <v>0.82051282051282048</v>
      </c>
      <c r="AO65" s="53">
        <f t="shared" si="18"/>
        <v>4.1025641025641022</v>
      </c>
      <c r="AP65" s="54">
        <v>81</v>
      </c>
      <c r="AQ65" s="75">
        <v>25</v>
      </c>
      <c r="AR65" s="56">
        <f t="shared" si="8"/>
        <v>85.75</v>
      </c>
      <c r="AS65" s="57">
        <f t="shared" si="9"/>
        <v>8.5750000000000011</v>
      </c>
      <c r="AT65" s="54">
        <v>0</v>
      </c>
      <c r="AU65" s="54">
        <v>0</v>
      </c>
      <c r="AV65" s="56">
        <f t="shared" si="10"/>
        <v>0</v>
      </c>
      <c r="AW65" s="53">
        <f t="shared" si="11"/>
        <v>0</v>
      </c>
      <c r="AX65" s="54">
        <v>0</v>
      </c>
      <c r="AY65" s="54">
        <v>0</v>
      </c>
      <c r="AZ65" s="58">
        <f t="shared" si="12"/>
        <v>0</v>
      </c>
      <c r="BA65" s="59">
        <f t="shared" si="13"/>
        <v>0</v>
      </c>
      <c r="BB65" s="87">
        <f t="shared" si="14"/>
        <v>91.121682464158468</v>
      </c>
      <c r="BC65" s="93" t="str">
        <f t="shared" si="15"/>
        <v>A</v>
      </c>
    </row>
    <row r="66" spans="1:55" s="102" customFormat="1" ht="15" customHeight="1" x14ac:dyDescent="0.25">
      <c r="A66" s="96" t="s">
        <v>321</v>
      </c>
      <c r="B66" s="76">
        <v>0</v>
      </c>
      <c r="C66" s="76">
        <v>0</v>
      </c>
      <c r="D66" s="75">
        <v>2</v>
      </c>
      <c r="E66" s="75">
        <v>1</v>
      </c>
      <c r="F66" s="75">
        <v>2</v>
      </c>
      <c r="G66" s="75"/>
      <c r="H66" s="75"/>
      <c r="I66" s="1"/>
      <c r="J66" s="1"/>
      <c r="K66" s="1"/>
      <c r="L66" s="78"/>
      <c r="M66" s="78"/>
      <c r="N66" s="52">
        <f t="shared" si="0"/>
        <v>1.25</v>
      </c>
      <c r="O66" s="53">
        <f t="shared" si="1"/>
        <v>2.0833333333333335</v>
      </c>
      <c r="P66" s="76">
        <v>3</v>
      </c>
      <c r="Q66" s="76">
        <v>2</v>
      </c>
      <c r="R66" s="75">
        <v>3</v>
      </c>
      <c r="S66" s="75">
        <v>0</v>
      </c>
      <c r="T66" s="75">
        <v>3</v>
      </c>
      <c r="U66" s="75"/>
      <c r="V66" s="2"/>
      <c r="W66" s="1"/>
      <c r="X66" s="1"/>
      <c r="Y66" s="1"/>
      <c r="Z66" s="63"/>
      <c r="AA66" s="63"/>
      <c r="AB66" s="52">
        <f t="shared" si="2"/>
        <v>2.75</v>
      </c>
      <c r="AC66" s="53">
        <f t="shared" si="16"/>
        <v>6.8750000000000009</v>
      </c>
      <c r="AD66" s="98">
        <v>96.363636363636374</v>
      </c>
      <c r="AE66" s="98"/>
      <c r="AF66" s="75"/>
      <c r="AG66" s="75"/>
      <c r="AH66" s="75"/>
      <c r="AI66" s="86"/>
      <c r="AJ66" s="54">
        <f t="shared" si="4"/>
        <v>96.363636363636374</v>
      </c>
      <c r="AK66" s="55">
        <f t="shared" si="5"/>
        <v>28.90909090909091</v>
      </c>
      <c r="AL66" s="20">
        <v>99.254526091666662</v>
      </c>
      <c r="AM66" s="53">
        <f t="shared" si="17"/>
        <v>9.9254526091666673</v>
      </c>
      <c r="AN66" s="66">
        <v>0.71794871794871795</v>
      </c>
      <c r="AO66" s="53">
        <f t="shared" si="18"/>
        <v>3.5897435897435903</v>
      </c>
      <c r="AP66" s="54">
        <v>71</v>
      </c>
      <c r="AQ66" s="75">
        <v>25</v>
      </c>
      <c r="AR66" s="56">
        <f t="shared" si="8"/>
        <v>78.25</v>
      </c>
      <c r="AS66" s="57">
        <f t="shared" si="9"/>
        <v>7.8250000000000002</v>
      </c>
      <c r="AT66" s="54">
        <v>0</v>
      </c>
      <c r="AU66" s="54">
        <v>0</v>
      </c>
      <c r="AV66" s="56">
        <f t="shared" si="10"/>
        <v>0</v>
      </c>
      <c r="AW66" s="53">
        <f t="shared" si="11"/>
        <v>0</v>
      </c>
      <c r="AX66" s="54">
        <v>0</v>
      </c>
      <c r="AY66" s="54">
        <v>0</v>
      </c>
      <c r="AZ66" s="58">
        <f t="shared" si="12"/>
        <v>0</v>
      </c>
      <c r="BA66" s="59">
        <f t="shared" si="13"/>
        <v>0</v>
      </c>
      <c r="BB66" s="87">
        <f t="shared" si="14"/>
        <v>91.088646832822306</v>
      </c>
      <c r="BC66" s="93" t="str">
        <f t="shared" si="15"/>
        <v>A</v>
      </c>
    </row>
    <row r="67" spans="1:55" s="102" customFormat="1" ht="15" customHeight="1" x14ac:dyDescent="0.25">
      <c r="A67" s="96" t="s">
        <v>281</v>
      </c>
      <c r="B67" s="76">
        <v>0</v>
      </c>
      <c r="C67" s="76">
        <v>3</v>
      </c>
      <c r="D67" s="75">
        <v>2</v>
      </c>
      <c r="E67" s="75">
        <v>3</v>
      </c>
      <c r="F67" s="75">
        <v>0</v>
      </c>
      <c r="G67" s="75"/>
      <c r="H67" s="75"/>
      <c r="I67" s="1"/>
      <c r="J67" s="1"/>
      <c r="K67" s="1"/>
      <c r="L67" s="78"/>
      <c r="M67" s="78"/>
      <c r="N67" s="52">
        <f t="shared" si="0"/>
        <v>2</v>
      </c>
      <c r="O67" s="53">
        <f t="shared" si="1"/>
        <v>3.3333333333333335</v>
      </c>
      <c r="P67" s="76">
        <v>2</v>
      </c>
      <c r="Q67" s="76">
        <v>2</v>
      </c>
      <c r="R67" s="75">
        <v>3</v>
      </c>
      <c r="S67" s="75">
        <v>1</v>
      </c>
      <c r="T67" s="75">
        <v>3</v>
      </c>
      <c r="U67" s="75"/>
      <c r="V67" s="2"/>
      <c r="W67" s="1"/>
      <c r="X67" s="1"/>
      <c r="Y67" s="1"/>
      <c r="Z67" s="63"/>
      <c r="AA67" s="63"/>
      <c r="AB67" s="52">
        <f t="shared" si="2"/>
        <v>2.5</v>
      </c>
      <c r="AC67" s="53">
        <f t="shared" si="16"/>
        <v>6.25</v>
      </c>
      <c r="AD67" s="98">
        <v>100</v>
      </c>
      <c r="AE67" s="98"/>
      <c r="AF67" s="75"/>
      <c r="AG67" s="75"/>
      <c r="AH67" s="75"/>
      <c r="AI67" s="86"/>
      <c r="AJ67" s="54">
        <f t="shared" si="4"/>
        <v>100</v>
      </c>
      <c r="AK67" s="55">
        <f t="shared" si="5"/>
        <v>30</v>
      </c>
      <c r="AL67" s="20">
        <v>65.540780914199175</v>
      </c>
      <c r="AM67" s="53">
        <f t="shared" si="17"/>
        <v>6.5540780914199166</v>
      </c>
      <c r="AN67" s="66">
        <v>0.82051282051282048</v>
      </c>
      <c r="AO67" s="53">
        <f t="shared" si="18"/>
        <v>4.1025641025641022</v>
      </c>
      <c r="AP67" s="54">
        <v>86</v>
      </c>
      <c r="AQ67" s="75">
        <v>25</v>
      </c>
      <c r="AR67" s="56">
        <f t="shared" si="8"/>
        <v>89.5</v>
      </c>
      <c r="AS67" s="57">
        <f t="shared" si="9"/>
        <v>8.9500000000000011</v>
      </c>
      <c r="AT67" s="54">
        <v>0</v>
      </c>
      <c r="AU67" s="54">
        <v>0</v>
      </c>
      <c r="AV67" s="56">
        <f t="shared" si="10"/>
        <v>0</v>
      </c>
      <c r="AW67" s="53">
        <f t="shared" si="11"/>
        <v>0</v>
      </c>
      <c r="AX67" s="54">
        <v>0</v>
      </c>
      <c r="AY67" s="54">
        <v>0</v>
      </c>
      <c r="AZ67" s="58">
        <f t="shared" si="12"/>
        <v>0</v>
      </c>
      <c r="BA67" s="59">
        <f t="shared" si="13"/>
        <v>0</v>
      </c>
      <c r="BB67" s="87">
        <f t="shared" si="14"/>
        <v>91.061500811257474</v>
      </c>
      <c r="BC67" s="93" t="str">
        <f t="shared" si="15"/>
        <v>A</v>
      </c>
    </row>
    <row r="68" spans="1:55" s="102" customFormat="1" ht="15" customHeight="1" x14ac:dyDescent="0.25">
      <c r="A68" s="96" t="s">
        <v>276</v>
      </c>
      <c r="B68" s="76">
        <v>0</v>
      </c>
      <c r="C68" s="76">
        <v>3</v>
      </c>
      <c r="D68" s="75">
        <v>2</v>
      </c>
      <c r="E68" s="75">
        <v>3</v>
      </c>
      <c r="F68" s="75">
        <v>2</v>
      </c>
      <c r="G68" s="75"/>
      <c r="H68" s="75"/>
      <c r="I68" s="1"/>
      <c r="J68" s="1"/>
      <c r="K68" s="1"/>
      <c r="L68" s="78"/>
      <c r="M68" s="78"/>
      <c r="N68" s="52">
        <f t="shared" si="0"/>
        <v>2.5</v>
      </c>
      <c r="O68" s="53">
        <f t="shared" si="1"/>
        <v>4.166666666666667</v>
      </c>
      <c r="P68" s="76">
        <v>0</v>
      </c>
      <c r="Q68" s="76">
        <v>0</v>
      </c>
      <c r="R68" s="75">
        <v>3</v>
      </c>
      <c r="S68" s="75">
        <v>2</v>
      </c>
      <c r="T68" s="75">
        <v>3</v>
      </c>
      <c r="U68" s="75"/>
      <c r="V68" s="2"/>
      <c r="W68" s="1"/>
      <c r="X68" s="1"/>
      <c r="Y68" s="1"/>
      <c r="Z68" s="63"/>
      <c r="AA68" s="63"/>
      <c r="AB68" s="52">
        <f t="shared" si="2"/>
        <v>2</v>
      </c>
      <c r="AC68" s="53">
        <f t="shared" si="16"/>
        <v>5</v>
      </c>
      <c r="AD68" s="98">
        <v>99.181818181818187</v>
      </c>
      <c r="AE68" s="98"/>
      <c r="AF68" s="75"/>
      <c r="AG68" s="75"/>
      <c r="AH68" s="75"/>
      <c r="AI68" s="86"/>
      <c r="AJ68" s="54">
        <f t="shared" si="4"/>
        <v>99.181818181818187</v>
      </c>
      <c r="AK68" s="55">
        <f t="shared" si="5"/>
        <v>29.754545454545454</v>
      </c>
      <c r="AL68" s="20">
        <v>83.121016954179879</v>
      </c>
      <c r="AM68" s="53">
        <f t="shared" si="17"/>
        <v>8.31210169541799</v>
      </c>
      <c r="AN68" s="66">
        <v>0.76315789473684215</v>
      </c>
      <c r="AO68" s="53">
        <f t="shared" si="18"/>
        <v>3.8157894736842115</v>
      </c>
      <c r="AP68" s="54">
        <v>75</v>
      </c>
      <c r="AQ68" s="75">
        <v>25</v>
      </c>
      <c r="AR68" s="56">
        <f t="shared" si="8"/>
        <v>81.25</v>
      </c>
      <c r="AS68" s="57">
        <f t="shared" si="9"/>
        <v>8.125</v>
      </c>
      <c r="AT68" s="54">
        <v>0</v>
      </c>
      <c r="AU68" s="54">
        <v>0</v>
      </c>
      <c r="AV68" s="56">
        <f t="shared" si="10"/>
        <v>0</v>
      </c>
      <c r="AW68" s="53">
        <f t="shared" si="11"/>
        <v>0</v>
      </c>
      <c r="AX68" s="54">
        <v>0</v>
      </c>
      <c r="AY68" s="54">
        <v>0</v>
      </c>
      <c r="AZ68" s="58">
        <f t="shared" si="12"/>
        <v>0</v>
      </c>
      <c r="BA68" s="59">
        <f t="shared" si="13"/>
        <v>0</v>
      </c>
      <c r="BB68" s="87">
        <f t="shared" si="14"/>
        <v>91.037081985098965</v>
      </c>
      <c r="BC68" s="93" t="str">
        <f t="shared" si="15"/>
        <v>A</v>
      </c>
    </row>
    <row r="69" spans="1:55" s="102" customFormat="1" ht="15" customHeight="1" x14ac:dyDescent="0.25">
      <c r="A69" s="96" t="s">
        <v>297</v>
      </c>
      <c r="B69" s="76">
        <v>0</v>
      </c>
      <c r="C69" s="76">
        <v>1</v>
      </c>
      <c r="D69" s="75">
        <v>1</v>
      </c>
      <c r="E69" s="75">
        <v>2</v>
      </c>
      <c r="F69" s="75">
        <v>2</v>
      </c>
      <c r="G69" s="75"/>
      <c r="H69" s="75"/>
      <c r="I69" s="1"/>
      <c r="J69" s="1"/>
      <c r="K69" s="1"/>
      <c r="L69" s="78"/>
      <c r="M69" s="78"/>
      <c r="N69" s="52">
        <f t="shared" si="0"/>
        <v>1.5</v>
      </c>
      <c r="O69" s="53">
        <f t="shared" si="1"/>
        <v>2.5</v>
      </c>
      <c r="P69" s="76">
        <v>0</v>
      </c>
      <c r="Q69" s="76">
        <v>0</v>
      </c>
      <c r="R69" s="75">
        <v>3</v>
      </c>
      <c r="S69" s="75">
        <v>2</v>
      </c>
      <c r="T69" s="75">
        <v>3</v>
      </c>
      <c r="U69" s="75"/>
      <c r="V69" s="2"/>
      <c r="W69" s="1"/>
      <c r="X69" s="1"/>
      <c r="Y69" s="1"/>
      <c r="Z69" s="63"/>
      <c r="AA69" s="63"/>
      <c r="AB69" s="52">
        <f t="shared" si="2"/>
        <v>2</v>
      </c>
      <c r="AC69" s="53">
        <f t="shared" si="16"/>
        <v>5</v>
      </c>
      <c r="AD69" s="98">
        <v>100</v>
      </c>
      <c r="AE69" s="98"/>
      <c r="AF69" s="75"/>
      <c r="AG69" s="75"/>
      <c r="AH69" s="75"/>
      <c r="AI69" s="86"/>
      <c r="AJ69" s="54">
        <f t="shared" si="4"/>
        <v>100</v>
      </c>
      <c r="AK69" s="55">
        <f t="shared" si="5"/>
        <v>30</v>
      </c>
      <c r="AL69" s="20">
        <v>88.238229187596247</v>
      </c>
      <c r="AM69" s="53">
        <f t="shared" si="17"/>
        <v>8.8238229187596264</v>
      </c>
      <c r="AN69" s="66">
        <v>0.64102564102564108</v>
      </c>
      <c r="AO69" s="53">
        <f t="shared" si="18"/>
        <v>3.2051282051282057</v>
      </c>
      <c r="AP69" s="54">
        <v>94</v>
      </c>
      <c r="AQ69" s="75">
        <v>25</v>
      </c>
      <c r="AR69" s="56">
        <f t="shared" si="8"/>
        <v>95.5</v>
      </c>
      <c r="AS69" s="57">
        <f t="shared" si="9"/>
        <v>9.5500000000000007</v>
      </c>
      <c r="AT69" s="54">
        <v>0</v>
      </c>
      <c r="AU69" s="54">
        <v>0</v>
      </c>
      <c r="AV69" s="56">
        <f t="shared" si="10"/>
        <v>0</v>
      </c>
      <c r="AW69" s="53">
        <f t="shared" si="11"/>
        <v>0</v>
      </c>
      <c r="AX69" s="54">
        <v>0</v>
      </c>
      <c r="AY69" s="54">
        <v>0</v>
      </c>
      <c r="AZ69" s="58">
        <f t="shared" si="12"/>
        <v>0</v>
      </c>
      <c r="BA69" s="59">
        <f t="shared" si="13"/>
        <v>0</v>
      </c>
      <c r="BB69" s="87">
        <f t="shared" si="14"/>
        <v>90.890694036750503</v>
      </c>
      <c r="BC69" s="93" t="str">
        <f t="shared" si="15"/>
        <v>A</v>
      </c>
    </row>
    <row r="70" spans="1:55" s="102" customFormat="1" ht="15" customHeight="1" x14ac:dyDescent="0.25">
      <c r="A70" s="96" t="s">
        <v>401</v>
      </c>
      <c r="B70" s="76">
        <v>0</v>
      </c>
      <c r="C70" s="76">
        <v>0</v>
      </c>
      <c r="D70" s="75">
        <v>2</v>
      </c>
      <c r="E70" s="75">
        <v>1</v>
      </c>
      <c r="F70" s="75">
        <v>0</v>
      </c>
      <c r="G70" s="75"/>
      <c r="H70" s="75"/>
      <c r="I70" s="1"/>
      <c r="J70" s="1"/>
      <c r="K70" s="1"/>
      <c r="L70" s="78"/>
      <c r="M70" s="78"/>
      <c r="N70" s="52">
        <f t="shared" si="0"/>
        <v>0.75</v>
      </c>
      <c r="O70" s="53">
        <f t="shared" si="1"/>
        <v>1.25</v>
      </c>
      <c r="P70" s="76">
        <v>3</v>
      </c>
      <c r="Q70" s="76">
        <v>2</v>
      </c>
      <c r="R70" s="75">
        <v>3</v>
      </c>
      <c r="S70" s="75">
        <v>2</v>
      </c>
      <c r="T70" s="75">
        <v>0</v>
      </c>
      <c r="U70" s="75"/>
      <c r="V70" s="2"/>
      <c r="W70" s="1"/>
      <c r="X70" s="1"/>
      <c r="Y70" s="1"/>
      <c r="Z70" s="63"/>
      <c r="AA70" s="63"/>
      <c r="AB70" s="52">
        <f t="shared" si="2"/>
        <v>2.5</v>
      </c>
      <c r="AC70" s="53">
        <f t="shared" si="16"/>
        <v>6.25</v>
      </c>
      <c r="AD70" s="98">
        <v>100</v>
      </c>
      <c r="AE70" s="98"/>
      <c r="AF70" s="75"/>
      <c r="AG70" s="75"/>
      <c r="AH70" s="75"/>
      <c r="AI70" s="86"/>
      <c r="AJ70" s="54">
        <f t="shared" si="4"/>
        <v>100</v>
      </c>
      <c r="AK70" s="55">
        <f t="shared" si="5"/>
        <v>30</v>
      </c>
      <c r="AL70" s="20">
        <v>100</v>
      </c>
      <c r="AM70" s="53">
        <f t="shared" si="17"/>
        <v>10</v>
      </c>
      <c r="AN70" s="66">
        <v>0.79487179487179482</v>
      </c>
      <c r="AO70" s="53">
        <f t="shared" si="18"/>
        <v>3.974358974358974</v>
      </c>
      <c r="AP70" s="54">
        <v>66</v>
      </c>
      <c r="AQ70" s="75">
        <v>25</v>
      </c>
      <c r="AR70" s="56">
        <f t="shared" si="8"/>
        <v>74.5</v>
      </c>
      <c r="AS70" s="57">
        <f t="shared" si="9"/>
        <v>7.45</v>
      </c>
      <c r="AT70" s="54">
        <v>0</v>
      </c>
      <c r="AU70" s="54">
        <v>0</v>
      </c>
      <c r="AV70" s="56">
        <f t="shared" si="10"/>
        <v>0</v>
      </c>
      <c r="AW70" s="53">
        <f t="shared" si="11"/>
        <v>0</v>
      </c>
      <c r="AX70" s="54">
        <v>0</v>
      </c>
      <c r="AY70" s="54">
        <v>0</v>
      </c>
      <c r="AZ70" s="58">
        <f t="shared" si="12"/>
        <v>0</v>
      </c>
      <c r="BA70" s="59">
        <f t="shared" si="13"/>
        <v>0</v>
      </c>
      <c r="BB70" s="87">
        <f t="shared" si="14"/>
        <v>90.652859960552263</v>
      </c>
      <c r="BC70" s="93" t="str">
        <f t="shared" si="15"/>
        <v>A</v>
      </c>
    </row>
    <row r="71" spans="1:55" s="102" customFormat="1" ht="15" customHeight="1" x14ac:dyDescent="0.25">
      <c r="A71" s="96" t="s">
        <v>336</v>
      </c>
      <c r="B71" s="76">
        <v>0</v>
      </c>
      <c r="C71" s="76">
        <v>3</v>
      </c>
      <c r="D71" s="75">
        <v>2</v>
      </c>
      <c r="E71" s="75">
        <v>1</v>
      </c>
      <c r="F71" s="75">
        <v>2</v>
      </c>
      <c r="G71" s="75"/>
      <c r="H71" s="75"/>
      <c r="I71" s="1"/>
      <c r="J71" s="1"/>
      <c r="K71" s="1"/>
      <c r="L71" s="78"/>
      <c r="M71" s="78"/>
      <c r="N71" s="52">
        <f t="shared" si="0"/>
        <v>2</v>
      </c>
      <c r="O71" s="53">
        <f t="shared" si="1"/>
        <v>3.3333333333333335</v>
      </c>
      <c r="P71" s="76">
        <v>3</v>
      </c>
      <c r="Q71" s="76">
        <v>3</v>
      </c>
      <c r="R71" s="75">
        <v>3</v>
      </c>
      <c r="S71" s="75">
        <v>0</v>
      </c>
      <c r="T71" s="75">
        <v>3</v>
      </c>
      <c r="U71" s="75"/>
      <c r="V71" s="2"/>
      <c r="W71" s="1"/>
      <c r="X71" s="1"/>
      <c r="Y71" s="1"/>
      <c r="Z71" s="63"/>
      <c r="AA71" s="63"/>
      <c r="AB71" s="52">
        <f t="shared" si="2"/>
        <v>3</v>
      </c>
      <c r="AC71" s="53">
        <f t="shared" si="16"/>
        <v>7.5000000000000009</v>
      </c>
      <c r="AD71" s="98">
        <v>96.72727272727272</v>
      </c>
      <c r="AE71" s="98"/>
      <c r="AF71" s="75"/>
      <c r="AG71" s="75"/>
      <c r="AH71" s="75"/>
      <c r="AI71" s="86"/>
      <c r="AJ71" s="54">
        <f t="shared" si="4"/>
        <v>96.72727272727272</v>
      </c>
      <c r="AK71" s="55">
        <f t="shared" si="5"/>
        <v>29.018181818181816</v>
      </c>
      <c r="AL71" s="20">
        <v>100</v>
      </c>
      <c r="AM71" s="53">
        <f t="shared" si="17"/>
        <v>10</v>
      </c>
      <c r="AN71" s="66">
        <v>0.54838709677419351</v>
      </c>
      <c r="AO71" s="53">
        <f t="shared" si="18"/>
        <v>2.741935483870968</v>
      </c>
      <c r="AP71" s="54">
        <v>83</v>
      </c>
      <c r="AQ71" s="75">
        <v>0</v>
      </c>
      <c r="AR71" s="56">
        <f t="shared" si="8"/>
        <v>62.25</v>
      </c>
      <c r="AS71" s="57">
        <f t="shared" si="9"/>
        <v>6.2250000000000005</v>
      </c>
      <c r="AT71" s="54">
        <v>0</v>
      </c>
      <c r="AU71" s="54">
        <v>0</v>
      </c>
      <c r="AV71" s="56">
        <f t="shared" si="10"/>
        <v>0</v>
      </c>
      <c r="AW71" s="53">
        <f t="shared" si="11"/>
        <v>0</v>
      </c>
      <c r="AX71" s="54">
        <v>0</v>
      </c>
      <c r="AY71" s="54">
        <v>0</v>
      </c>
      <c r="AZ71" s="58">
        <f t="shared" si="12"/>
        <v>0</v>
      </c>
      <c r="BA71" s="59">
        <f t="shared" si="13"/>
        <v>0</v>
      </c>
      <c r="BB71" s="87">
        <f t="shared" si="14"/>
        <v>90.489924054440181</v>
      </c>
      <c r="BC71" s="93" t="str">
        <f t="shared" si="15"/>
        <v>A</v>
      </c>
    </row>
    <row r="72" spans="1:55" s="102" customFormat="1" ht="15" customHeight="1" x14ac:dyDescent="0.25">
      <c r="A72" s="96" t="s">
        <v>322</v>
      </c>
      <c r="B72" s="76">
        <v>0</v>
      </c>
      <c r="C72" s="76">
        <v>3</v>
      </c>
      <c r="D72" s="75">
        <v>1</v>
      </c>
      <c r="E72" s="75">
        <v>1</v>
      </c>
      <c r="F72" s="75">
        <v>1</v>
      </c>
      <c r="G72" s="75"/>
      <c r="H72" s="75"/>
      <c r="I72" s="1"/>
      <c r="J72" s="1"/>
      <c r="K72" s="1"/>
      <c r="L72" s="78"/>
      <c r="M72" s="78"/>
      <c r="N72" s="52">
        <f t="shared" si="0"/>
        <v>1.5</v>
      </c>
      <c r="O72" s="53">
        <f t="shared" si="1"/>
        <v>2.5</v>
      </c>
      <c r="P72" s="76">
        <v>3</v>
      </c>
      <c r="Q72" s="76">
        <v>3</v>
      </c>
      <c r="R72" s="75">
        <v>3</v>
      </c>
      <c r="S72" s="75">
        <v>0</v>
      </c>
      <c r="T72" s="75">
        <v>3</v>
      </c>
      <c r="U72" s="75"/>
      <c r="V72" s="2"/>
      <c r="W72" s="1"/>
      <c r="X72" s="1"/>
      <c r="Y72" s="1"/>
      <c r="Z72" s="63"/>
      <c r="AA72" s="63"/>
      <c r="AB72" s="52">
        <f t="shared" si="2"/>
        <v>3</v>
      </c>
      <c r="AC72" s="53">
        <f t="shared" si="16"/>
        <v>7.5000000000000009</v>
      </c>
      <c r="AD72" s="98">
        <v>99.181818181818187</v>
      </c>
      <c r="AE72" s="98"/>
      <c r="AF72" s="75"/>
      <c r="AG72" s="75"/>
      <c r="AH72" s="75"/>
      <c r="AI72" s="86"/>
      <c r="AJ72" s="54">
        <f t="shared" si="4"/>
        <v>99.181818181818187</v>
      </c>
      <c r="AK72" s="55">
        <f t="shared" si="5"/>
        <v>29.754545454545454</v>
      </c>
      <c r="AL72" s="20">
        <v>99.946751863333319</v>
      </c>
      <c r="AM72" s="53">
        <f t="shared" si="17"/>
        <v>9.9946751863333319</v>
      </c>
      <c r="AN72" s="66">
        <v>0.83870967741935487</v>
      </c>
      <c r="AO72" s="53">
        <f t="shared" si="18"/>
        <v>4.1935483870967749</v>
      </c>
      <c r="AP72" s="54">
        <v>65</v>
      </c>
      <c r="AQ72" s="75">
        <v>0</v>
      </c>
      <c r="AR72" s="56">
        <f t="shared" si="8"/>
        <v>48.75</v>
      </c>
      <c r="AS72" s="57">
        <f t="shared" si="9"/>
        <v>4.875</v>
      </c>
      <c r="AT72" s="54">
        <v>0</v>
      </c>
      <c r="AU72" s="54">
        <v>0</v>
      </c>
      <c r="AV72" s="56">
        <f t="shared" si="10"/>
        <v>0</v>
      </c>
      <c r="AW72" s="53">
        <f t="shared" si="11"/>
        <v>0</v>
      </c>
      <c r="AX72" s="54">
        <v>0</v>
      </c>
      <c r="AY72" s="54">
        <v>0</v>
      </c>
      <c r="AZ72" s="58">
        <f t="shared" si="12"/>
        <v>0</v>
      </c>
      <c r="BA72" s="59">
        <f t="shared" si="13"/>
        <v>0</v>
      </c>
      <c r="BB72" s="87">
        <f t="shared" si="14"/>
        <v>90.488875427654705</v>
      </c>
      <c r="BC72" s="93" t="str">
        <f t="shared" si="15"/>
        <v>A</v>
      </c>
    </row>
    <row r="73" spans="1:55" s="102" customFormat="1" ht="15" customHeight="1" x14ac:dyDescent="0.25">
      <c r="A73" s="96" t="s">
        <v>295</v>
      </c>
      <c r="B73" s="76">
        <v>0</v>
      </c>
      <c r="C73" s="76">
        <v>3</v>
      </c>
      <c r="D73" s="75">
        <v>3</v>
      </c>
      <c r="E73" s="75">
        <v>1</v>
      </c>
      <c r="F73" s="75">
        <v>0</v>
      </c>
      <c r="G73" s="75"/>
      <c r="H73" s="75"/>
      <c r="I73" s="1"/>
      <c r="J73" s="1"/>
      <c r="K73" s="1"/>
      <c r="L73" s="78"/>
      <c r="M73" s="78"/>
      <c r="N73" s="52">
        <f t="shared" ref="N73:N136" si="19">IF((SUM(B73:M73)&gt;0),(((SUM(B73:M73))-MIN(B73:M73))/(COUNT(B73:M73)-1)),0)</f>
        <v>1.75</v>
      </c>
      <c r="O73" s="53">
        <f t="shared" ref="O73:O136" si="20">N73/N$7*O$6*100</f>
        <v>2.916666666666667</v>
      </c>
      <c r="P73" s="76">
        <v>3</v>
      </c>
      <c r="Q73" s="76">
        <v>2</v>
      </c>
      <c r="R73" s="75">
        <v>3</v>
      </c>
      <c r="S73" s="75">
        <v>1</v>
      </c>
      <c r="T73" s="75">
        <v>0</v>
      </c>
      <c r="U73" s="75"/>
      <c r="V73" s="2"/>
      <c r="W73" s="1"/>
      <c r="X73" s="1"/>
      <c r="Y73" s="1"/>
      <c r="Z73" s="63"/>
      <c r="AA73" s="63"/>
      <c r="AB73" s="52">
        <f t="shared" ref="AB73:AB136" si="21">IF((SUM(P73:AA73)&gt;0),(((SUM(P73:AA73))-MIN(P73:AA73))/(COUNT(P73:AA73)-1)),0)</f>
        <v>2.25</v>
      </c>
      <c r="AC73" s="53">
        <f t="shared" ref="AC73:AC104" si="22">IF(ISNA(AB73),0,((AB73/AC$7)*AC$6)*100)</f>
        <v>5.625</v>
      </c>
      <c r="AD73" s="98">
        <v>94.27272727272728</v>
      </c>
      <c r="AE73" s="98"/>
      <c r="AF73" s="75"/>
      <c r="AG73" s="75"/>
      <c r="AH73" s="75"/>
      <c r="AI73" s="86"/>
      <c r="AJ73" s="54">
        <f t="shared" ref="AJ73:AJ136" si="23">AVERAGE(AD73:AF73)</f>
        <v>94.27272727272728</v>
      </c>
      <c r="AK73" s="55">
        <f t="shared" ref="AK73:AK136" si="24">IF(ISNA(AJ73),0,AJ73*AK$6)</f>
        <v>28.281818181818185</v>
      </c>
      <c r="AL73" s="20">
        <v>83.614517453465268</v>
      </c>
      <c r="AM73" s="53">
        <f t="shared" ref="AM73:AM104" si="25">IF(ISNA(AL73),0,AL73/AL$6*AM$6*100)</f>
        <v>8.3614517453465265</v>
      </c>
      <c r="AN73" s="66">
        <v>0.81578947368421051</v>
      </c>
      <c r="AO73" s="53">
        <f t="shared" ref="AO73:AO104" si="26">IF(ISNA(AN73),0,AN73*AO$6*100)</f>
        <v>4.0789473684210531</v>
      </c>
      <c r="AP73" s="54">
        <v>94</v>
      </c>
      <c r="AQ73" s="75">
        <v>25</v>
      </c>
      <c r="AR73" s="56">
        <f t="shared" ref="AR73:AR136" si="27">(AP73*AP$5)+(AQ73/AQ$7*AQ$5*100)</f>
        <v>95.5</v>
      </c>
      <c r="AS73" s="57">
        <f t="shared" ref="AS73:AS136" si="28">IF(ISNA(AR73),0,AR73*AS$6)</f>
        <v>9.5500000000000007</v>
      </c>
      <c r="AT73" s="54">
        <v>0</v>
      </c>
      <c r="AU73" s="54">
        <v>0</v>
      </c>
      <c r="AV73" s="56">
        <f t="shared" ref="AV73:AV136" si="29">IF(ISBLANK(AT73),0,(AT73*AT$5)+(AU73/AU$7*AU$5*100))</f>
        <v>0</v>
      </c>
      <c r="AW73" s="53">
        <f t="shared" ref="AW73:AW136" si="30">AV73*AW$6</f>
        <v>0</v>
      </c>
      <c r="AX73" s="54">
        <v>0</v>
      </c>
      <c r="AY73" s="54">
        <v>0</v>
      </c>
      <c r="AZ73" s="58">
        <f t="shared" ref="AZ73:AZ136" si="31">IF(AND(ISBLANK(AX73),ISBLANK(AY73)),0,(AX73*AX$5)+(((AY73/AY$7)*AY$5)*100))</f>
        <v>0</v>
      </c>
      <c r="BA73" s="59">
        <f t="shared" ref="BA73:BA136" si="32">AZ73*BA$6</f>
        <v>0</v>
      </c>
      <c r="BB73" s="87">
        <f t="shared" ref="BB73:BB136" si="33">SUM(O73,AC73,AK73,AM73,AO73,AS73,AW73,BA73)/BB$6</f>
        <v>90.482898403465285</v>
      </c>
      <c r="BC73" s="93" t="str">
        <f t="shared" ref="BC73:BC136" si="34">IF((BB73&gt;=AZ$3),"A",IF((BB73&gt;=BA$3),"B",IF((BB73&gt;=BB$3),"C",IF((BB73&gt;=BC$3),"D","F"))))</f>
        <v>A</v>
      </c>
    </row>
    <row r="74" spans="1:55" s="102" customFormat="1" ht="15" customHeight="1" x14ac:dyDescent="0.25">
      <c r="A74" s="96" t="s">
        <v>406</v>
      </c>
      <c r="B74" s="76">
        <v>0</v>
      </c>
      <c r="C74" s="76">
        <v>2</v>
      </c>
      <c r="D74" s="75">
        <v>0</v>
      </c>
      <c r="E74" s="75">
        <v>1</v>
      </c>
      <c r="F74" s="75">
        <v>0</v>
      </c>
      <c r="G74" s="75"/>
      <c r="H74" s="75"/>
      <c r="I74" s="1"/>
      <c r="J74" s="1"/>
      <c r="K74" s="1"/>
      <c r="L74" s="78"/>
      <c r="M74" s="78"/>
      <c r="N74" s="52">
        <f t="shared" si="19"/>
        <v>0.75</v>
      </c>
      <c r="O74" s="53">
        <f t="shared" si="20"/>
        <v>1.25</v>
      </c>
      <c r="P74" s="76">
        <v>3</v>
      </c>
      <c r="Q74" s="76">
        <v>3</v>
      </c>
      <c r="R74" s="75">
        <v>3</v>
      </c>
      <c r="S74" s="75">
        <v>3</v>
      </c>
      <c r="T74" s="75">
        <v>3</v>
      </c>
      <c r="U74" s="75"/>
      <c r="V74" s="2"/>
      <c r="W74" s="1"/>
      <c r="X74" s="1"/>
      <c r="Y74" s="1"/>
      <c r="Z74" s="63"/>
      <c r="AA74" s="63"/>
      <c r="AB74" s="52">
        <f t="shared" si="21"/>
        <v>3</v>
      </c>
      <c r="AC74" s="53">
        <f t="shared" si="22"/>
        <v>7.5000000000000009</v>
      </c>
      <c r="AD74" s="98">
        <v>95.090909090909093</v>
      </c>
      <c r="AE74" s="98"/>
      <c r="AF74" s="75"/>
      <c r="AG74" s="75"/>
      <c r="AH74" s="75"/>
      <c r="AI74" s="86"/>
      <c r="AJ74" s="54">
        <f t="shared" si="23"/>
        <v>95.090909090909093</v>
      </c>
      <c r="AK74" s="55">
        <f t="shared" si="24"/>
        <v>28.527272727272727</v>
      </c>
      <c r="AL74" s="20">
        <v>81.346674395330922</v>
      </c>
      <c r="AM74" s="53">
        <f t="shared" si="25"/>
        <v>8.1346674395330929</v>
      </c>
      <c r="AN74" s="66">
        <v>0.90322580645161288</v>
      </c>
      <c r="AO74" s="53">
        <f t="shared" si="26"/>
        <v>4.5161290322580649</v>
      </c>
      <c r="AP74" s="54">
        <v>84</v>
      </c>
      <c r="AQ74" s="75">
        <v>25</v>
      </c>
      <c r="AR74" s="56">
        <f t="shared" si="27"/>
        <v>88</v>
      </c>
      <c r="AS74" s="57">
        <f t="shared" si="28"/>
        <v>8.8000000000000007</v>
      </c>
      <c r="AT74" s="54">
        <v>0</v>
      </c>
      <c r="AU74" s="54">
        <v>0</v>
      </c>
      <c r="AV74" s="56">
        <f t="shared" si="29"/>
        <v>0</v>
      </c>
      <c r="AW74" s="53">
        <f t="shared" si="30"/>
        <v>0</v>
      </c>
      <c r="AX74" s="54">
        <v>0</v>
      </c>
      <c r="AY74" s="54">
        <v>0</v>
      </c>
      <c r="AZ74" s="58">
        <f t="shared" si="31"/>
        <v>0</v>
      </c>
      <c r="BA74" s="59">
        <f t="shared" si="32"/>
        <v>0</v>
      </c>
      <c r="BB74" s="87">
        <f t="shared" si="33"/>
        <v>90.350875690867511</v>
      </c>
      <c r="BC74" s="93" t="str">
        <f t="shared" si="34"/>
        <v>A</v>
      </c>
    </row>
    <row r="75" spans="1:55" s="102" customFormat="1" ht="15" customHeight="1" x14ac:dyDescent="0.25">
      <c r="A75" s="96" t="s">
        <v>392</v>
      </c>
      <c r="B75" s="76">
        <v>0</v>
      </c>
      <c r="C75" s="76">
        <v>2</v>
      </c>
      <c r="D75" s="75">
        <v>2</v>
      </c>
      <c r="E75" s="75">
        <v>0</v>
      </c>
      <c r="F75" s="75">
        <v>0</v>
      </c>
      <c r="G75" s="75"/>
      <c r="H75" s="75"/>
      <c r="I75" s="1"/>
      <c r="J75" s="1"/>
      <c r="K75" s="1"/>
      <c r="L75" s="78"/>
      <c r="M75" s="78"/>
      <c r="N75" s="52">
        <f t="shared" si="19"/>
        <v>1</v>
      </c>
      <c r="O75" s="53">
        <f t="shared" si="20"/>
        <v>1.6666666666666667</v>
      </c>
      <c r="P75" s="76">
        <v>3</v>
      </c>
      <c r="Q75" s="76">
        <v>2</v>
      </c>
      <c r="R75" s="75">
        <v>3</v>
      </c>
      <c r="S75" s="75">
        <v>2</v>
      </c>
      <c r="T75" s="75">
        <v>0</v>
      </c>
      <c r="U75" s="75"/>
      <c r="V75" s="2"/>
      <c r="W75" s="1"/>
      <c r="X75" s="1"/>
      <c r="Y75" s="1"/>
      <c r="Z75" s="63"/>
      <c r="AA75" s="63"/>
      <c r="AB75" s="52">
        <f t="shared" si="21"/>
        <v>2.5</v>
      </c>
      <c r="AC75" s="53">
        <f t="shared" si="22"/>
        <v>6.25</v>
      </c>
      <c r="AD75" s="98">
        <v>100</v>
      </c>
      <c r="AE75" s="98"/>
      <c r="AF75" s="75"/>
      <c r="AG75" s="75"/>
      <c r="AH75" s="75"/>
      <c r="AI75" s="86"/>
      <c r="AJ75" s="54">
        <f t="shared" si="23"/>
        <v>100</v>
      </c>
      <c r="AK75" s="55">
        <f t="shared" si="24"/>
        <v>30</v>
      </c>
      <c r="AL75" s="20">
        <v>100</v>
      </c>
      <c r="AM75" s="53">
        <f t="shared" si="25"/>
        <v>10</v>
      </c>
      <c r="AN75" s="66">
        <v>0.82051282051282048</v>
      </c>
      <c r="AO75" s="53">
        <f t="shared" si="26"/>
        <v>4.1025641025641022</v>
      </c>
      <c r="AP75" s="54">
        <v>55</v>
      </c>
      <c r="AQ75" s="75">
        <v>25</v>
      </c>
      <c r="AR75" s="56">
        <f t="shared" si="27"/>
        <v>66.25</v>
      </c>
      <c r="AS75" s="57">
        <f t="shared" si="28"/>
        <v>6.625</v>
      </c>
      <c r="AT75" s="54">
        <v>0</v>
      </c>
      <c r="AU75" s="54">
        <v>0</v>
      </c>
      <c r="AV75" s="56">
        <f t="shared" si="29"/>
        <v>0</v>
      </c>
      <c r="AW75" s="53">
        <f t="shared" si="30"/>
        <v>0</v>
      </c>
      <c r="AX75" s="54">
        <v>0</v>
      </c>
      <c r="AY75" s="54">
        <v>0</v>
      </c>
      <c r="AZ75" s="58">
        <f t="shared" si="31"/>
        <v>0</v>
      </c>
      <c r="BA75" s="59">
        <f t="shared" si="32"/>
        <v>0</v>
      </c>
      <c r="BB75" s="87">
        <f t="shared" si="33"/>
        <v>90.221893491124248</v>
      </c>
      <c r="BC75" s="93" t="str">
        <f t="shared" si="34"/>
        <v>A</v>
      </c>
    </row>
    <row r="76" spans="1:55" s="102" customFormat="1" ht="15" customHeight="1" x14ac:dyDescent="0.25">
      <c r="A76" s="96" t="s">
        <v>369</v>
      </c>
      <c r="B76" s="76">
        <v>0</v>
      </c>
      <c r="C76" s="76">
        <v>1</v>
      </c>
      <c r="D76" s="75">
        <v>1</v>
      </c>
      <c r="E76" s="75">
        <v>2</v>
      </c>
      <c r="F76" s="75">
        <v>0</v>
      </c>
      <c r="G76" s="75"/>
      <c r="H76" s="75"/>
      <c r="I76" s="1"/>
      <c r="J76" s="1"/>
      <c r="K76" s="1"/>
      <c r="L76" s="78"/>
      <c r="M76" s="78"/>
      <c r="N76" s="52">
        <f t="shared" si="19"/>
        <v>1</v>
      </c>
      <c r="O76" s="53">
        <f t="shared" si="20"/>
        <v>1.6666666666666667</v>
      </c>
      <c r="P76" s="76">
        <v>3</v>
      </c>
      <c r="Q76" s="76">
        <v>2</v>
      </c>
      <c r="R76" s="75">
        <v>3</v>
      </c>
      <c r="S76" s="75">
        <v>1.5</v>
      </c>
      <c r="T76" s="75">
        <v>2</v>
      </c>
      <c r="U76" s="75"/>
      <c r="V76" s="2"/>
      <c r="W76" s="1"/>
      <c r="X76" s="1"/>
      <c r="Y76" s="1"/>
      <c r="Z76" s="63"/>
      <c r="AA76" s="63"/>
      <c r="AB76" s="52">
        <f t="shared" si="21"/>
        <v>2.5</v>
      </c>
      <c r="AC76" s="53">
        <f t="shared" si="22"/>
        <v>6.25</v>
      </c>
      <c r="AD76" s="98">
        <v>100</v>
      </c>
      <c r="AE76" s="98"/>
      <c r="AF76" s="75"/>
      <c r="AG76" s="75"/>
      <c r="AH76" s="75"/>
      <c r="AI76" s="86"/>
      <c r="AJ76" s="54">
        <f t="shared" si="23"/>
        <v>100</v>
      </c>
      <c r="AK76" s="55">
        <f t="shared" si="24"/>
        <v>30</v>
      </c>
      <c r="AL76" s="20">
        <v>100</v>
      </c>
      <c r="AM76" s="53">
        <f t="shared" si="25"/>
        <v>10</v>
      </c>
      <c r="AN76" s="66">
        <v>0.80645161290322576</v>
      </c>
      <c r="AO76" s="53">
        <f t="shared" si="26"/>
        <v>4.032258064516129</v>
      </c>
      <c r="AP76" s="54">
        <v>89</v>
      </c>
      <c r="AQ76" s="75">
        <v>0</v>
      </c>
      <c r="AR76" s="56">
        <f t="shared" si="27"/>
        <v>66.75</v>
      </c>
      <c r="AS76" s="57">
        <f t="shared" si="28"/>
        <v>6.6750000000000007</v>
      </c>
      <c r="AT76" s="54">
        <v>0</v>
      </c>
      <c r="AU76" s="54">
        <v>0</v>
      </c>
      <c r="AV76" s="56">
        <f t="shared" si="29"/>
        <v>0</v>
      </c>
      <c r="AW76" s="53">
        <f t="shared" si="30"/>
        <v>0</v>
      </c>
      <c r="AX76" s="54">
        <v>0</v>
      </c>
      <c r="AY76" s="54">
        <v>0</v>
      </c>
      <c r="AZ76" s="58">
        <f t="shared" si="31"/>
        <v>0</v>
      </c>
      <c r="BA76" s="59">
        <f t="shared" si="32"/>
        <v>0</v>
      </c>
      <c r="BB76" s="87">
        <f t="shared" si="33"/>
        <v>90.190653432588917</v>
      </c>
      <c r="BC76" s="93" t="str">
        <f t="shared" si="34"/>
        <v>A</v>
      </c>
    </row>
    <row r="77" spans="1:55" s="102" customFormat="1" ht="15" customHeight="1" x14ac:dyDescent="0.25">
      <c r="A77" s="96" t="s">
        <v>343</v>
      </c>
      <c r="B77" s="76">
        <v>0</v>
      </c>
      <c r="C77" s="76">
        <v>2</v>
      </c>
      <c r="D77" s="75">
        <v>1</v>
      </c>
      <c r="E77" s="75">
        <v>0</v>
      </c>
      <c r="F77" s="75">
        <v>0</v>
      </c>
      <c r="G77" s="75"/>
      <c r="H77" s="75"/>
      <c r="I77" s="1"/>
      <c r="J77" s="1"/>
      <c r="K77" s="1"/>
      <c r="L77" s="78"/>
      <c r="M77" s="78"/>
      <c r="N77" s="52">
        <f t="shared" si="19"/>
        <v>0.75</v>
      </c>
      <c r="O77" s="53">
        <f t="shared" si="20"/>
        <v>1.25</v>
      </c>
      <c r="P77" s="76">
        <v>3</v>
      </c>
      <c r="Q77" s="76">
        <v>2</v>
      </c>
      <c r="R77" s="75">
        <v>3</v>
      </c>
      <c r="S77" s="75">
        <v>3</v>
      </c>
      <c r="T77" s="75">
        <v>2</v>
      </c>
      <c r="U77" s="75"/>
      <c r="V77" s="2"/>
      <c r="W77" s="1"/>
      <c r="X77" s="1"/>
      <c r="Y77" s="1"/>
      <c r="Z77" s="63"/>
      <c r="AA77" s="63"/>
      <c r="AB77" s="52">
        <f t="shared" si="21"/>
        <v>2.75</v>
      </c>
      <c r="AC77" s="53">
        <f t="shared" si="22"/>
        <v>6.8750000000000009</v>
      </c>
      <c r="AD77" s="98">
        <v>98.363636363636374</v>
      </c>
      <c r="AE77" s="98"/>
      <c r="AF77" s="75"/>
      <c r="AG77" s="75"/>
      <c r="AH77" s="75"/>
      <c r="AI77" s="107"/>
      <c r="AJ77" s="54">
        <f t="shared" si="23"/>
        <v>98.363636363636374</v>
      </c>
      <c r="AK77" s="55">
        <f t="shared" si="24"/>
        <v>29.509090909090911</v>
      </c>
      <c r="AL77" s="20">
        <v>99.4067098898837</v>
      </c>
      <c r="AM77" s="53">
        <f t="shared" si="25"/>
        <v>9.9406709889883711</v>
      </c>
      <c r="AN77" s="66">
        <v>0.97368421052631582</v>
      </c>
      <c r="AO77" s="53">
        <f t="shared" si="26"/>
        <v>4.8684210526315796</v>
      </c>
      <c r="AP77" s="54">
        <v>82</v>
      </c>
      <c r="AQ77" s="75">
        <v>0</v>
      </c>
      <c r="AR77" s="56">
        <f t="shared" si="27"/>
        <v>61.5</v>
      </c>
      <c r="AS77" s="57">
        <f t="shared" si="28"/>
        <v>6.15</v>
      </c>
      <c r="AT77" s="54">
        <v>0</v>
      </c>
      <c r="AU77" s="54">
        <v>0</v>
      </c>
      <c r="AV77" s="56">
        <f t="shared" si="29"/>
        <v>0</v>
      </c>
      <c r="AW77" s="53">
        <f t="shared" si="30"/>
        <v>0</v>
      </c>
      <c r="AX77" s="54">
        <v>0</v>
      </c>
      <c r="AY77" s="54">
        <v>0</v>
      </c>
      <c r="AZ77" s="58">
        <f t="shared" si="31"/>
        <v>0</v>
      </c>
      <c r="BA77" s="59">
        <f t="shared" si="32"/>
        <v>0</v>
      </c>
      <c r="BB77" s="87">
        <f t="shared" si="33"/>
        <v>90.143358385709021</v>
      </c>
      <c r="BC77" s="93" t="str">
        <f t="shared" si="34"/>
        <v>A</v>
      </c>
    </row>
    <row r="78" spans="1:55" s="102" customFormat="1" ht="15" customHeight="1" x14ac:dyDescent="0.25">
      <c r="A78" s="96" t="s">
        <v>389</v>
      </c>
      <c r="B78" s="76">
        <v>0</v>
      </c>
      <c r="C78" s="76">
        <v>3</v>
      </c>
      <c r="D78" s="75">
        <v>1</v>
      </c>
      <c r="E78" s="75">
        <v>0</v>
      </c>
      <c r="F78" s="75">
        <v>0</v>
      </c>
      <c r="G78" s="75"/>
      <c r="H78" s="75"/>
      <c r="I78" s="1"/>
      <c r="J78" s="1"/>
      <c r="K78" s="1"/>
      <c r="L78" s="78"/>
      <c r="M78" s="78"/>
      <c r="N78" s="52">
        <f t="shared" si="19"/>
        <v>1</v>
      </c>
      <c r="O78" s="53">
        <f t="shared" si="20"/>
        <v>1.6666666666666667</v>
      </c>
      <c r="P78" s="76">
        <v>3</v>
      </c>
      <c r="Q78" s="76">
        <v>2</v>
      </c>
      <c r="R78" s="75">
        <v>3</v>
      </c>
      <c r="S78" s="75">
        <v>3</v>
      </c>
      <c r="T78" s="75">
        <v>3</v>
      </c>
      <c r="U78" s="75"/>
      <c r="V78" s="2"/>
      <c r="W78" s="1"/>
      <c r="X78" s="1"/>
      <c r="Y78" s="1"/>
      <c r="Z78" s="63"/>
      <c r="AA78" s="63"/>
      <c r="AB78" s="52">
        <f t="shared" si="21"/>
        <v>3</v>
      </c>
      <c r="AC78" s="53">
        <f t="shared" si="22"/>
        <v>7.5000000000000009</v>
      </c>
      <c r="AD78" s="98">
        <v>97.181818181818187</v>
      </c>
      <c r="AE78" s="98"/>
      <c r="AF78" s="75"/>
      <c r="AG78" s="75"/>
      <c r="AH78" s="75"/>
      <c r="AI78" s="107"/>
      <c r="AJ78" s="54">
        <f t="shared" si="23"/>
        <v>97.181818181818187</v>
      </c>
      <c r="AK78" s="55">
        <f t="shared" si="24"/>
        <v>29.154545454545456</v>
      </c>
      <c r="AL78" s="20">
        <v>100</v>
      </c>
      <c r="AM78" s="53">
        <f t="shared" si="25"/>
        <v>10</v>
      </c>
      <c r="AN78" s="66">
        <v>1</v>
      </c>
      <c r="AO78" s="53">
        <f t="shared" si="26"/>
        <v>5</v>
      </c>
      <c r="AP78" s="54">
        <v>70</v>
      </c>
      <c r="AQ78" s="75">
        <v>0</v>
      </c>
      <c r="AR78" s="56">
        <f t="shared" si="27"/>
        <v>52.5</v>
      </c>
      <c r="AS78" s="57">
        <f t="shared" si="28"/>
        <v>5.25</v>
      </c>
      <c r="AT78" s="54">
        <v>0</v>
      </c>
      <c r="AU78" s="54">
        <v>0</v>
      </c>
      <c r="AV78" s="56">
        <f t="shared" si="29"/>
        <v>0</v>
      </c>
      <c r="AW78" s="53">
        <f t="shared" si="30"/>
        <v>0</v>
      </c>
      <c r="AX78" s="54">
        <v>0</v>
      </c>
      <c r="AY78" s="54">
        <v>0</v>
      </c>
      <c r="AZ78" s="58">
        <f t="shared" si="31"/>
        <v>0</v>
      </c>
      <c r="BA78" s="59">
        <f t="shared" si="32"/>
        <v>0</v>
      </c>
      <c r="BB78" s="87">
        <f t="shared" si="33"/>
        <v>90.109557109557116</v>
      </c>
      <c r="BC78" s="93" t="str">
        <f t="shared" si="34"/>
        <v>A</v>
      </c>
    </row>
    <row r="79" spans="1:55" s="102" customFormat="1" ht="15" customHeight="1" x14ac:dyDescent="0.25">
      <c r="A79" s="96" t="s">
        <v>356</v>
      </c>
      <c r="B79" s="76">
        <v>0</v>
      </c>
      <c r="C79" s="76">
        <v>2</v>
      </c>
      <c r="D79" s="75">
        <v>3</v>
      </c>
      <c r="E79" s="75">
        <v>2</v>
      </c>
      <c r="F79" s="75">
        <v>1</v>
      </c>
      <c r="G79" s="75"/>
      <c r="H79" s="75"/>
      <c r="I79" s="1"/>
      <c r="J79" s="1"/>
      <c r="K79" s="1"/>
      <c r="L79" s="78"/>
      <c r="M79" s="78"/>
      <c r="N79" s="52">
        <f t="shared" si="19"/>
        <v>2</v>
      </c>
      <c r="O79" s="53">
        <f t="shared" si="20"/>
        <v>3.3333333333333335</v>
      </c>
      <c r="P79" s="76">
        <v>3</v>
      </c>
      <c r="Q79" s="76">
        <v>2</v>
      </c>
      <c r="R79" s="75">
        <v>3</v>
      </c>
      <c r="S79" s="75">
        <v>3</v>
      </c>
      <c r="T79" s="75">
        <v>2</v>
      </c>
      <c r="U79" s="75"/>
      <c r="V79" s="2"/>
      <c r="W79" s="1"/>
      <c r="X79" s="1"/>
      <c r="Y79" s="1"/>
      <c r="Z79" s="63"/>
      <c r="AA79" s="63"/>
      <c r="AB79" s="52">
        <f t="shared" si="21"/>
        <v>2.75</v>
      </c>
      <c r="AC79" s="53">
        <f t="shared" si="22"/>
        <v>6.8750000000000009</v>
      </c>
      <c r="AD79" s="98">
        <v>93.909090909090907</v>
      </c>
      <c r="AE79" s="98"/>
      <c r="AF79" s="75"/>
      <c r="AG79" s="75"/>
      <c r="AH79" s="75"/>
      <c r="AI79" s="86"/>
      <c r="AJ79" s="54">
        <f t="shared" si="23"/>
        <v>93.909090909090907</v>
      </c>
      <c r="AK79" s="55">
        <f t="shared" si="24"/>
        <v>28.172727272727272</v>
      </c>
      <c r="AL79" s="20">
        <v>99.840931757513204</v>
      </c>
      <c r="AM79" s="53">
        <f t="shared" si="25"/>
        <v>9.9840931757513207</v>
      </c>
      <c r="AN79" s="66">
        <v>0.86842105263157898</v>
      </c>
      <c r="AO79" s="53">
        <f t="shared" si="26"/>
        <v>4.3421052631578947</v>
      </c>
      <c r="AP79" s="54">
        <v>78</v>
      </c>
      <c r="AQ79" s="75">
        <v>0</v>
      </c>
      <c r="AR79" s="56">
        <f t="shared" si="27"/>
        <v>58.5</v>
      </c>
      <c r="AS79" s="57">
        <f t="shared" si="28"/>
        <v>5.8500000000000005</v>
      </c>
      <c r="AT79" s="54">
        <v>0</v>
      </c>
      <c r="AU79" s="54">
        <v>0</v>
      </c>
      <c r="AV79" s="56">
        <f t="shared" si="29"/>
        <v>0</v>
      </c>
      <c r="AW79" s="53">
        <f t="shared" si="30"/>
        <v>0</v>
      </c>
      <c r="AX79" s="54">
        <v>0</v>
      </c>
      <c r="AY79" s="54">
        <v>0</v>
      </c>
      <c r="AZ79" s="58">
        <f t="shared" si="31"/>
        <v>0</v>
      </c>
      <c r="BA79" s="59">
        <f t="shared" si="32"/>
        <v>0</v>
      </c>
      <c r="BB79" s="87">
        <f t="shared" si="33"/>
        <v>90.088090838415113</v>
      </c>
      <c r="BC79" s="93" t="str">
        <f t="shared" si="34"/>
        <v>A</v>
      </c>
    </row>
    <row r="80" spans="1:55" s="102" customFormat="1" ht="15" customHeight="1" x14ac:dyDescent="0.25">
      <c r="A80" s="96" t="s">
        <v>313</v>
      </c>
      <c r="B80" s="76">
        <v>0</v>
      </c>
      <c r="C80" s="76">
        <v>2</v>
      </c>
      <c r="D80" s="75">
        <v>0</v>
      </c>
      <c r="E80" s="75">
        <v>2</v>
      </c>
      <c r="F80" s="75">
        <v>0</v>
      </c>
      <c r="G80" s="75"/>
      <c r="H80" s="75"/>
      <c r="I80" s="1"/>
      <c r="J80" s="1"/>
      <c r="K80" s="1"/>
      <c r="L80" s="78"/>
      <c r="M80" s="78"/>
      <c r="N80" s="52">
        <f t="shared" si="19"/>
        <v>1</v>
      </c>
      <c r="O80" s="53">
        <f t="shared" si="20"/>
        <v>1.6666666666666667</v>
      </c>
      <c r="P80" s="76">
        <v>3</v>
      </c>
      <c r="Q80" s="76">
        <v>1</v>
      </c>
      <c r="R80" s="75">
        <v>3</v>
      </c>
      <c r="S80" s="75">
        <v>2</v>
      </c>
      <c r="T80" s="75">
        <v>3</v>
      </c>
      <c r="U80" s="75"/>
      <c r="V80" s="2"/>
      <c r="W80" s="1"/>
      <c r="X80" s="1"/>
      <c r="Y80" s="1"/>
      <c r="Z80" s="63"/>
      <c r="AA80" s="63"/>
      <c r="AB80" s="52">
        <f t="shared" si="21"/>
        <v>2.75</v>
      </c>
      <c r="AC80" s="53">
        <f t="shared" si="22"/>
        <v>6.8750000000000009</v>
      </c>
      <c r="AD80" s="98">
        <v>100</v>
      </c>
      <c r="AE80" s="98"/>
      <c r="AF80" s="75"/>
      <c r="AG80" s="75"/>
      <c r="AH80" s="75"/>
      <c r="AI80" s="86"/>
      <c r="AJ80" s="54">
        <f t="shared" si="23"/>
        <v>100</v>
      </c>
      <c r="AK80" s="55">
        <f t="shared" si="24"/>
        <v>30</v>
      </c>
      <c r="AL80" s="20">
        <v>76.819718858045505</v>
      </c>
      <c r="AM80" s="53">
        <f t="shared" si="25"/>
        <v>7.6819718858045505</v>
      </c>
      <c r="AN80" s="66">
        <v>0.79487179487179482</v>
      </c>
      <c r="AO80" s="53">
        <f t="shared" si="26"/>
        <v>3.974358974358974</v>
      </c>
      <c r="AP80" s="54">
        <v>77</v>
      </c>
      <c r="AQ80" s="75">
        <v>25</v>
      </c>
      <c r="AR80" s="56">
        <f t="shared" si="27"/>
        <v>82.75</v>
      </c>
      <c r="AS80" s="57">
        <f t="shared" si="28"/>
        <v>8.2750000000000004</v>
      </c>
      <c r="AT80" s="54">
        <v>0</v>
      </c>
      <c r="AU80" s="54">
        <v>0</v>
      </c>
      <c r="AV80" s="56">
        <f t="shared" si="29"/>
        <v>0</v>
      </c>
      <c r="AW80" s="53">
        <f t="shared" si="30"/>
        <v>0</v>
      </c>
      <c r="AX80" s="54">
        <v>0</v>
      </c>
      <c r="AY80" s="54">
        <v>0</v>
      </c>
      <c r="AZ80" s="58">
        <f t="shared" si="31"/>
        <v>0</v>
      </c>
      <c r="BA80" s="59">
        <f t="shared" si="32"/>
        <v>0</v>
      </c>
      <c r="BB80" s="87">
        <f t="shared" si="33"/>
        <v>89.958457733584908</v>
      </c>
      <c r="BC80" s="93" t="str">
        <f t="shared" si="34"/>
        <v>B</v>
      </c>
    </row>
    <row r="81" spans="1:55" s="102" customFormat="1" ht="15" customHeight="1" x14ac:dyDescent="0.25">
      <c r="A81" s="96" t="s">
        <v>408</v>
      </c>
      <c r="B81" s="76">
        <v>0</v>
      </c>
      <c r="C81" s="76">
        <v>0</v>
      </c>
      <c r="D81" s="75">
        <v>2</v>
      </c>
      <c r="E81" s="75">
        <v>2</v>
      </c>
      <c r="F81" s="75">
        <v>0</v>
      </c>
      <c r="G81" s="75"/>
      <c r="H81" s="75"/>
      <c r="I81" s="1"/>
      <c r="J81" s="1"/>
      <c r="K81" s="1"/>
      <c r="L81" s="78"/>
      <c r="M81" s="78"/>
      <c r="N81" s="52">
        <f t="shared" si="19"/>
        <v>1</v>
      </c>
      <c r="O81" s="53">
        <f t="shared" si="20"/>
        <v>1.6666666666666667</v>
      </c>
      <c r="P81" s="76">
        <v>3</v>
      </c>
      <c r="Q81" s="76">
        <v>0</v>
      </c>
      <c r="R81" s="75">
        <v>2</v>
      </c>
      <c r="S81" s="75">
        <v>2</v>
      </c>
      <c r="T81" s="75">
        <v>3</v>
      </c>
      <c r="U81" s="75"/>
      <c r="V81" s="2"/>
      <c r="W81" s="1"/>
      <c r="X81" s="1"/>
      <c r="Y81" s="1"/>
      <c r="Z81" s="63"/>
      <c r="AA81" s="63"/>
      <c r="AB81" s="52">
        <f t="shared" si="21"/>
        <v>2.5</v>
      </c>
      <c r="AC81" s="53">
        <f t="shared" si="22"/>
        <v>6.25</v>
      </c>
      <c r="AD81" s="98">
        <v>100</v>
      </c>
      <c r="AE81" s="98"/>
      <c r="AF81" s="75"/>
      <c r="AG81" s="75"/>
      <c r="AH81" s="75"/>
      <c r="AI81" s="86"/>
      <c r="AJ81" s="54">
        <f t="shared" si="23"/>
        <v>100</v>
      </c>
      <c r="AK81" s="55">
        <f t="shared" si="24"/>
        <v>30</v>
      </c>
      <c r="AL81" s="20">
        <v>88.45418405854646</v>
      </c>
      <c r="AM81" s="53">
        <f t="shared" si="25"/>
        <v>8.8454184058546463</v>
      </c>
      <c r="AN81" s="66">
        <v>0.76923076923076927</v>
      </c>
      <c r="AO81" s="53">
        <f t="shared" si="26"/>
        <v>3.8461538461538463</v>
      </c>
      <c r="AP81" s="54">
        <v>71</v>
      </c>
      <c r="AQ81" s="75">
        <v>25</v>
      </c>
      <c r="AR81" s="56">
        <f t="shared" si="27"/>
        <v>78.25</v>
      </c>
      <c r="AS81" s="57">
        <f t="shared" si="28"/>
        <v>7.8250000000000002</v>
      </c>
      <c r="AT81" s="54">
        <v>0</v>
      </c>
      <c r="AU81" s="54">
        <v>0</v>
      </c>
      <c r="AV81" s="56">
        <f t="shared" si="29"/>
        <v>0</v>
      </c>
      <c r="AW81" s="53">
        <f t="shared" si="30"/>
        <v>0</v>
      </c>
      <c r="AX81" s="54">
        <v>0</v>
      </c>
      <c r="AY81" s="54">
        <v>0</v>
      </c>
      <c r="AZ81" s="58">
        <f t="shared" si="31"/>
        <v>0</v>
      </c>
      <c r="BA81" s="59">
        <f t="shared" si="32"/>
        <v>0</v>
      </c>
      <c r="BB81" s="87">
        <f t="shared" si="33"/>
        <v>89.897290644115628</v>
      </c>
      <c r="BC81" s="93" t="str">
        <f t="shared" si="34"/>
        <v>B</v>
      </c>
    </row>
    <row r="82" spans="1:55" s="102" customFormat="1" ht="15" customHeight="1" x14ac:dyDescent="0.25">
      <c r="A82" s="96" t="s">
        <v>308</v>
      </c>
      <c r="B82" s="76">
        <v>0</v>
      </c>
      <c r="C82" s="76">
        <v>1</v>
      </c>
      <c r="D82" s="75">
        <v>1</v>
      </c>
      <c r="E82" s="75">
        <v>1</v>
      </c>
      <c r="F82" s="75">
        <v>1</v>
      </c>
      <c r="G82" s="75"/>
      <c r="H82" s="75"/>
      <c r="I82" s="1"/>
      <c r="J82" s="1"/>
      <c r="K82" s="1"/>
      <c r="L82" s="78"/>
      <c r="M82" s="78"/>
      <c r="N82" s="52">
        <f t="shared" si="19"/>
        <v>1</v>
      </c>
      <c r="O82" s="53">
        <f t="shared" si="20"/>
        <v>1.6666666666666667</v>
      </c>
      <c r="P82" s="76">
        <v>3</v>
      </c>
      <c r="Q82" s="76">
        <v>2</v>
      </c>
      <c r="R82" s="75">
        <v>3</v>
      </c>
      <c r="S82" s="75">
        <v>2</v>
      </c>
      <c r="T82" s="75">
        <v>3</v>
      </c>
      <c r="U82" s="75"/>
      <c r="V82" s="2"/>
      <c r="W82" s="1"/>
      <c r="X82" s="1"/>
      <c r="Y82" s="1"/>
      <c r="Z82" s="63"/>
      <c r="AA82" s="63"/>
      <c r="AB82" s="52">
        <f t="shared" si="21"/>
        <v>2.75</v>
      </c>
      <c r="AC82" s="53">
        <f t="shared" si="22"/>
        <v>6.8750000000000009</v>
      </c>
      <c r="AD82" s="98">
        <v>100</v>
      </c>
      <c r="AE82" s="98"/>
      <c r="AF82" s="75"/>
      <c r="AG82" s="75"/>
      <c r="AH82" s="75"/>
      <c r="AI82" s="86"/>
      <c r="AJ82" s="54">
        <f t="shared" si="23"/>
        <v>100</v>
      </c>
      <c r="AK82" s="55">
        <f t="shared" si="24"/>
        <v>30</v>
      </c>
      <c r="AL82" s="20">
        <v>99.918699186991873</v>
      </c>
      <c r="AM82" s="53">
        <f t="shared" si="25"/>
        <v>9.9918699186991873</v>
      </c>
      <c r="AN82" s="66">
        <v>0.80645161290322576</v>
      </c>
      <c r="AO82" s="53">
        <f t="shared" si="26"/>
        <v>4.032258064516129</v>
      </c>
      <c r="AP82" s="54">
        <v>78</v>
      </c>
      <c r="AQ82" s="75">
        <v>0</v>
      </c>
      <c r="AR82" s="56">
        <f t="shared" si="27"/>
        <v>58.5</v>
      </c>
      <c r="AS82" s="57">
        <f t="shared" si="28"/>
        <v>5.8500000000000005</v>
      </c>
      <c r="AT82" s="54">
        <v>0</v>
      </c>
      <c r="AU82" s="54">
        <v>0</v>
      </c>
      <c r="AV82" s="56">
        <f t="shared" si="29"/>
        <v>0</v>
      </c>
      <c r="AW82" s="53">
        <f t="shared" si="30"/>
        <v>0</v>
      </c>
      <c r="AX82" s="54">
        <v>0</v>
      </c>
      <c r="AY82" s="54">
        <v>0</v>
      </c>
      <c r="AZ82" s="58">
        <f t="shared" si="31"/>
        <v>0</v>
      </c>
      <c r="BA82" s="59">
        <f t="shared" si="32"/>
        <v>0</v>
      </c>
      <c r="BB82" s="87">
        <f t="shared" si="33"/>
        <v>89.870453307510743</v>
      </c>
      <c r="BC82" s="93" t="str">
        <f t="shared" si="34"/>
        <v>B</v>
      </c>
    </row>
    <row r="83" spans="1:55" s="102" customFormat="1" ht="15" customHeight="1" x14ac:dyDescent="0.25">
      <c r="A83" s="96" t="s">
        <v>326</v>
      </c>
      <c r="B83" s="76">
        <v>0</v>
      </c>
      <c r="C83" s="76">
        <v>3</v>
      </c>
      <c r="D83" s="75">
        <v>1</v>
      </c>
      <c r="E83" s="75">
        <v>2</v>
      </c>
      <c r="F83" s="75">
        <v>0</v>
      </c>
      <c r="G83" s="75"/>
      <c r="H83" s="75"/>
      <c r="I83" s="1"/>
      <c r="J83" s="1"/>
      <c r="K83" s="1"/>
      <c r="L83" s="78"/>
      <c r="M83" s="78"/>
      <c r="N83" s="52">
        <f t="shared" si="19"/>
        <v>1.5</v>
      </c>
      <c r="O83" s="53">
        <f t="shared" si="20"/>
        <v>2.5</v>
      </c>
      <c r="P83" s="76">
        <v>3</v>
      </c>
      <c r="Q83" s="76">
        <v>3</v>
      </c>
      <c r="R83" s="75">
        <v>2</v>
      </c>
      <c r="S83" s="75">
        <v>0</v>
      </c>
      <c r="T83" s="75">
        <v>2</v>
      </c>
      <c r="U83" s="75"/>
      <c r="V83" s="2"/>
      <c r="W83" s="1"/>
      <c r="X83" s="1"/>
      <c r="Y83" s="1"/>
      <c r="Z83" s="63"/>
      <c r="AA83" s="63"/>
      <c r="AB83" s="52">
        <f t="shared" si="21"/>
        <v>2.5</v>
      </c>
      <c r="AC83" s="53">
        <f t="shared" si="22"/>
        <v>6.25</v>
      </c>
      <c r="AD83" s="98">
        <v>97.545454545454547</v>
      </c>
      <c r="AE83" s="98"/>
      <c r="AF83" s="75"/>
      <c r="AG83" s="75"/>
      <c r="AH83" s="75"/>
      <c r="AI83" s="107"/>
      <c r="AJ83" s="54">
        <f t="shared" si="23"/>
        <v>97.545454545454547</v>
      </c>
      <c r="AK83" s="55">
        <f t="shared" si="24"/>
        <v>29.263636363636362</v>
      </c>
      <c r="AL83" s="20">
        <v>98.410878434406314</v>
      </c>
      <c r="AM83" s="53">
        <f t="shared" si="25"/>
        <v>9.8410878434406328</v>
      </c>
      <c r="AN83" s="66">
        <v>0.60526315789473684</v>
      </c>
      <c r="AO83" s="53">
        <f t="shared" si="26"/>
        <v>3.0263157894736841</v>
      </c>
      <c r="AP83" s="54">
        <v>100</v>
      </c>
      <c r="AQ83" s="75">
        <v>0</v>
      </c>
      <c r="AR83" s="56">
        <f t="shared" si="27"/>
        <v>75</v>
      </c>
      <c r="AS83" s="57">
        <f t="shared" si="28"/>
        <v>7.5</v>
      </c>
      <c r="AT83" s="54">
        <v>0</v>
      </c>
      <c r="AU83" s="54">
        <v>0</v>
      </c>
      <c r="AV83" s="56">
        <f t="shared" si="29"/>
        <v>0</v>
      </c>
      <c r="AW83" s="53">
        <f t="shared" si="30"/>
        <v>0</v>
      </c>
      <c r="AX83" s="54">
        <v>0</v>
      </c>
      <c r="AY83" s="54">
        <v>0</v>
      </c>
      <c r="AZ83" s="58">
        <f t="shared" si="31"/>
        <v>0</v>
      </c>
      <c r="BA83" s="59">
        <f t="shared" si="32"/>
        <v>0</v>
      </c>
      <c r="BB83" s="87">
        <f t="shared" si="33"/>
        <v>89.816984610077967</v>
      </c>
      <c r="BC83" s="93" t="str">
        <f t="shared" si="34"/>
        <v>B</v>
      </c>
    </row>
    <row r="84" spans="1:55" s="102" customFormat="1" ht="15" customHeight="1" x14ac:dyDescent="0.25">
      <c r="A84" s="96" t="s">
        <v>390</v>
      </c>
      <c r="B84" s="76">
        <v>0</v>
      </c>
      <c r="C84" s="76">
        <v>1</v>
      </c>
      <c r="D84" s="75">
        <v>0</v>
      </c>
      <c r="E84" s="75">
        <v>1</v>
      </c>
      <c r="F84" s="75">
        <v>1</v>
      </c>
      <c r="G84" s="75"/>
      <c r="H84" s="75"/>
      <c r="I84" s="1"/>
      <c r="J84" s="1"/>
      <c r="K84" s="1"/>
      <c r="L84" s="78"/>
      <c r="M84" s="78"/>
      <c r="N84" s="52">
        <f t="shared" si="19"/>
        <v>0.75</v>
      </c>
      <c r="O84" s="53">
        <f t="shared" si="20"/>
        <v>1.25</v>
      </c>
      <c r="P84" s="76">
        <v>3</v>
      </c>
      <c r="Q84" s="76">
        <v>2</v>
      </c>
      <c r="R84" s="75">
        <v>3</v>
      </c>
      <c r="S84" s="75">
        <v>3</v>
      </c>
      <c r="T84" s="75">
        <v>2</v>
      </c>
      <c r="U84" s="75"/>
      <c r="V84" s="2"/>
      <c r="W84" s="1"/>
      <c r="X84" s="1"/>
      <c r="Y84" s="1"/>
      <c r="Z84" s="63"/>
      <c r="AA84" s="63"/>
      <c r="AB84" s="52">
        <f t="shared" si="21"/>
        <v>2.75</v>
      </c>
      <c r="AC84" s="53">
        <f t="shared" si="22"/>
        <v>6.8750000000000009</v>
      </c>
      <c r="AD84" s="98">
        <v>100</v>
      </c>
      <c r="AE84" s="98"/>
      <c r="AF84" s="75"/>
      <c r="AG84" s="75"/>
      <c r="AH84" s="75"/>
      <c r="AI84" s="86"/>
      <c r="AJ84" s="54">
        <f t="shared" si="23"/>
        <v>100</v>
      </c>
      <c r="AK84" s="55">
        <f t="shared" si="24"/>
        <v>30</v>
      </c>
      <c r="AL84" s="20">
        <v>100</v>
      </c>
      <c r="AM84" s="53">
        <f t="shared" si="25"/>
        <v>10</v>
      </c>
      <c r="AN84" s="66">
        <v>0.64102564102564108</v>
      </c>
      <c r="AO84" s="53">
        <f t="shared" si="26"/>
        <v>3.2051282051282057</v>
      </c>
      <c r="AP84" s="54">
        <v>60</v>
      </c>
      <c r="AQ84" s="75">
        <v>25</v>
      </c>
      <c r="AR84" s="56">
        <f t="shared" si="27"/>
        <v>70</v>
      </c>
      <c r="AS84" s="57">
        <f t="shared" si="28"/>
        <v>7</v>
      </c>
      <c r="AT84" s="54">
        <v>0</v>
      </c>
      <c r="AU84" s="54">
        <v>0</v>
      </c>
      <c r="AV84" s="56">
        <f t="shared" si="29"/>
        <v>0</v>
      </c>
      <c r="AW84" s="53">
        <f t="shared" si="30"/>
        <v>0</v>
      </c>
      <c r="AX84" s="54">
        <v>0</v>
      </c>
      <c r="AY84" s="54">
        <v>0</v>
      </c>
      <c r="AZ84" s="58">
        <f t="shared" si="31"/>
        <v>0</v>
      </c>
      <c r="BA84" s="59">
        <f t="shared" si="32"/>
        <v>0</v>
      </c>
      <c r="BB84" s="87">
        <f t="shared" si="33"/>
        <v>89.738658777120307</v>
      </c>
      <c r="BC84" s="93" t="str">
        <f t="shared" si="34"/>
        <v>B</v>
      </c>
    </row>
    <row r="85" spans="1:55" s="102" customFormat="1" ht="15" customHeight="1" x14ac:dyDescent="0.25">
      <c r="A85" s="96" t="s">
        <v>349</v>
      </c>
      <c r="B85" s="76">
        <v>0</v>
      </c>
      <c r="C85" s="76">
        <v>3</v>
      </c>
      <c r="D85" s="75">
        <v>3</v>
      </c>
      <c r="E85" s="75">
        <v>2</v>
      </c>
      <c r="F85" s="75">
        <v>0</v>
      </c>
      <c r="G85" s="75"/>
      <c r="H85" s="75"/>
      <c r="I85" s="1"/>
      <c r="J85" s="1"/>
      <c r="K85" s="1"/>
      <c r="L85" s="78"/>
      <c r="M85" s="78"/>
      <c r="N85" s="52">
        <f t="shared" si="19"/>
        <v>2</v>
      </c>
      <c r="O85" s="53">
        <f t="shared" si="20"/>
        <v>3.3333333333333335</v>
      </c>
      <c r="P85" s="76">
        <v>3</v>
      </c>
      <c r="Q85" s="76">
        <v>3</v>
      </c>
      <c r="R85" s="75">
        <v>3</v>
      </c>
      <c r="S85" s="75">
        <v>2</v>
      </c>
      <c r="T85" s="75">
        <v>1</v>
      </c>
      <c r="U85" s="75"/>
      <c r="V85" s="2"/>
      <c r="W85" s="1"/>
      <c r="X85" s="1"/>
      <c r="Y85" s="1"/>
      <c r="Z85" s="63"/>
      <c r="AA85" s="63"/>
      <c r="AB85" s="52">
        <f t="shared" si="21"/>
        <v>2.75</v>
      </c>
      <c r="AC85" s="53">
        <f t="shared" si="22"/>
        <v>6.8750000000000009</v>
      </c>
      <c r="AD85" s="98">
        <v>92.636363636363626</v>
      </c>
      <c r="AE85" s="98"/>
      <c r="AF85" s="75"/>
      <c r="AG85" s="75"/>
      <c r="AH85" s="75"/>
      <c r="AI85" s="86"/>
      <c r="AJ85" s="54">
        <f t="shared" si="23"/>
        <v>92.636363636363626</v>
      </c>
      <c r="AK85" s="55">
        <f t="shared" si="24"/>
        <v>27.790909090909086</v>
      </c>
      <c r="AL85" s="20">
        <v>73.069352974426678</v>
      </c>
      <c r="AM85" s="53">
        <f t="shared" si="25"/>
        <v>7.306935297442668</v>
      </c>
      <c r="AN85" s="66">
        <v>0.74193548387096775</v>
      </c>
      <c r="AO85" s="53">
        <f t="shared" si="26"/>
        <v>3.709677419354839</v>
      </c>
      <c r="AP85" s="54">
        <v>89</v>
      </c>
      <c r="AQ85" s="75">
        <v>25</v>
      </c>
      <c r="AR85" s="56">
        <f t="shared" si="27"/>
        <v>91.75</v>
      </c>
      <c r="AS85" s="57">
        <f t="shared" si="28"/>
        <v>9.1750000000000007</v>
      </c>
      <c r="AT85" s="54">
        <v>0</v>
      </c>
      <c r="AU85" s="54">
        <v>0</v>
      </c>
      <c r="AV85" s="56">
        <f t="shared" si="29"/>
        <v>0</v>
      </c>
      <c r="AW85" s="53">
        <f t="shared" si="30"/>
        <v>0</v>
      </c>
      <c r="AX85" s="54">
        <v>0</v>
      </c>
      <c r="AY85" s="54">
        <v>0</v>
      </c>
      <c r="AZ85" s="58">
        <f t="shared" si="31"/>
        <v>0</v>
      </c>
      <c r="BA85" s="59">
        <f t="shared" si="32"/>
        <v>0</v>
      </c>
      <c r="BB85" s="87">
        <f t="shared" si="33"/>
        <v>89.524392524676813</v>
      </c>
      <c r="BC85" s="93" t="str">
        <f t="shared" si="34"/>
        <v>B</v>
      </c>
    </row>
    <row r="86" spans="1:55" s="102" customFormat="1" ht="15" customHeight="1" x14ac:dyDescent="0.25">
      <c r="A86" s="96" t="s">
        <v>315</v>
      </c>
      <c r="B86" s="76">
        <v>0</v>
      </c>
      <c r="C86" s="76">
        <v>2</v>
      </c>
      <c r="D86" s="75">
        <v>1</v>
      </c>
      <c r="E86" s="75">
        <v>0</v>
      </c>
      <c r="F86" s="75">
        <v>1</v>
      </c>
      <c r="G86" s="75"/>
      <c r="H86" s="75"/>
      <c r="I86" s="1"/>
      <c r="J86" s="1"/>
      <c r="K86" s="1"/>
      <c r="L86" s="78"/>
      <c r="M86" s="78"/>
      <c r="N86" s="52">
        <f t="shared" si="19"/>
        <v>1</v>
      </c>
      <c r="O86" s="53">
        <f t="shared" si="20"/>
        <v>1.6666666666666667</v>
      </c>
      <c r="P86" s="76">
        <v>3</v>
      </c>
      <c r="Q86" s="76">
        <v>2</v>
      </c>
      <c r="R86" s="75">
        <v>3</v>
      </c>
      <c r="S86" s="75">
        <v>2</v>
      </c>
      <c r="T86" s="75">
        <v>3</v>
      </c>
      <c r="U86" s="75"/>
      <c r="V86" s="2"/>
      <c r="W86" s="1"/>
      <c r="X86" s="1"/>
      <c r="Y86" s="1"/>
      <c r="Z86" s="63"/>
      <c r="AA86" s="63"/>
      <c r="AB86" s="52">
        <f t="shared" si="21"/>
        <v>2.75</v>
      </c>
      <c r="AC86" s="53">
        <f t="shared" si="22"/>
        <v>6.8750000000000009</v>
      </c>
      <c r="AD86" s="98">
        <v>94.27272727272728</v>
      </c>
      <c r="AE86" s="98"/>
      <c r="AF86" s="75"/>
      <c r="AG86" s="75"/>
      <c r="AH86" s="75"/>
      <c r="AI86" s="86"/>
      <c r="AJ86" s="54">
        <f t="shared" si="23"/>
        <v>94.27272727272728</v>
      </c>
      <c r="AK86" s="55">
        <f t="shared" si="24"/>
        <v>28.281818181818185</v>
      </c>
      <c r="AL86" s="20">
        <v>100</v>
      </c>
      <c r="AM86" s="53">
        <f t="shared" si="25"/>
        <v>10</v>
      </c>
      <c r="AN86" s="66">
        <v>0.70967741935483875</v>
      </c>
      <c r="AO86" s="53">
        <f t="shared" si="26"/>
        <v>3.5483870967741935</v>
      </c>
      <c r="AP86" s="54">
        <v>70</v>
      </c>
      <c r="AQ86" s="75">
        <v>25</v>
      </c>
      <c r="AR86" s="56">
        <f t="shared" si="27"/>
        <v>77.5</v>
      </c>
      <c r="AS86" s="57">
        <f t="shared" si="28"/>
        <v>7.75</v>
      </c>
      <c r="AT86" s="54">
        <v>0</v>
      </c>
      <c r="AU86" s="54">
        <v>0</v>
      </c>
      <c r="AV86" s="56">
        <f t="shared" si="29"/>
        <v>0</v>
      </c>
      <c r="AW86" s="53">
        <f t="shared" si="30"/>
        <v>0</v>
      </c>
      <c r="AX86" s="54">
        <v>0</v>
      </c>
      <c r="AY86" s="54">
        <v>0</v>
      </c>
      <c r="AZ86" s="58">
        <f t="shared" si="31"/>
        <v>0</v>
      </c>
      <c r="BA86" s="59">
        <f t="shared" si="32"/>
        <v>0</v>
      </c>
      <c r="BB86" s="87">
        <f t="shared" si="33"/>
        <v>89.418264531167765</v>
      </c>
      <c r="BC86" s="93" t="str">
        <f t="shared" si="34"/>
        <v>B</v>
      </c>
    </row>
    <row r="87" spans="1:55" s="102" customFormat="1" ht="15" customHeight="1" x14ac:dyDescent="0.25">
      <c r="A87" s="96" t="s">
        <v>258</v>
      </c>
      <c r="B87" s="76">
        <v>0</v>
      </c>
      <c r="C87" s="76">
        <v>0</v>
      </c>
      <c r="D87" s="75">
        <v>1</v>
      </c>
      <c r="E87" s="75">
        <v>0</v>
      </c>
      <c r="F87" s="75">
        <v>0</v>
      </c>
      <c r="G87" s="75"/>
      <c r="H87" s="75"/>
      <c r="I87" s="1"/>
      <c r="J87" s="1"/>
      <c r="K87" s="1"/>
      <c r="L87" s="78"/>
      <c r="M87" s="78"/>
      <c r="N87" s="52">
        <f t="shared" si="19"/>
        <v>0.25</v>
      </c>
      <c r="O87" s="53">
        <f t="shared" si="20"/>
        <v>0.41666666666666669</v>
      </c>
      <c r="P87" s="76">
        <v>3</v>
      </c>
      <c r="Q87" s="76">
        <v>2</v>
      </c>
      <c r="R87" s="75">
        <v>3</v>
      </c>
      <c r="S87" s="75">
        <v>3</v>
      </c>
      <c r="T87" s="75">
        <v>3</v>
      </c>
      <c r="U87" s="75"/>
      <c r="V87" s="2"/>
      <c r="W87" s="1"/>
      <c r="X87" s="1"/>
      <c r="Y87" s="1"/>
      <c r="Z87" s="63"/>
      <c r="AA87" s="63"/>
      <c r="AB87" s="52">
        <f t="shared" si="21"/>
        <v>3</v>
      </c>
      <c r="AC87" s="53">
        <f t="shared" si="22"/>
        <v>7.5000000000000009</v>
      </c>
      <c r="AD87" s="98">
        <v>97.545454545454547</v>
      </c>
      <c r="AE87" s="98"/>
      <c r="AF87" s="75"/>
      <c r="AG87" s="75"/>
      <c r="AH87" s="75"/>
      <c r="AI87" s="86"/>
      <c r="AJ87" s="54">
        <f t="shared" si="23"/>
        <v>97.545454545454547</v>
      </c>
      <c r="AK87" s="55">
        <f t="shared" si="24"/>
        <v>29.263636363636362</v>
      </c>
      <c r="AL87" s="20">
        <v>99.947089947089921</v>
      </c>
      <c r="AM87" s="53">
        <f t="shared" si="25"/>
        <v>9.9947089947089918</v>
      </c>
      <c r="AN87" s="66">
        <v>0.87096774193548387</v>
      </c>
      <c r="AO87" s="53">
        <f t="shared" si="26"/>
        <v>4.354838709677419</v>
      </c>
      <c r="AP87" s="54">
        <v>54</v>
      </c>
      <c r="AQ87" s="75">
        <v>25</v>
      </c>
      <c r="AR87" s="56">
        <f t="shared" si="27"/>
        <v>65.5</v>
      </c>
      <c r="AS87" s="57">
        <f t="shared" si="28"/>
        <v>6.5500000000000007</v>
      </c>
      <c r="AT87" s="54">
        <v>0</v>
      </c>
      <c r="AU87" s="54">
        <v>0</v>
      </c>
      <c r="AV87" s="56">
        <f t="shared" si="29"/>
        <v>0</v>
      </c>
      <c r="AW87" s="53">
        <f t="shared" si="30"/>
        <v>0</v>
      </c>
      <c r="AX87" s="54">
        <v>0</v>
      </c>
      <c r="AY87" s="54">
        <v>0</v>
      </c>
      <c r="AZ87" s="58">
        <f t="shared" si="31"/>
        <v>0</v>
      </c>
      <c r="BA87" s="59">
        <f t="shared" si="32"/>
        <v>0</v>
      </c>
      <c r="BB87" s="87">
        <f t="shared" si="33"/>
        <v>89.353616514906832</v>
      </c>
      <c r="BC87" s="93" t="str">
        <f t="shared" si="34"/>
        <v>B</v>
      </c>
    </row>
    <row r="88" spans="1:55" s="102" customFormat="1" ht="15" customHeight="1" x14ac:dyDescent="0.25">
      <c r="A88" s="96" t="s">
        <v>362</v>
      </c>
      <c r="B88" s="76">
        <v>0</v>
      </c>
      <c r="C88" s="76">
        <v>2</v>
      </c>
      <c r="D88" s="75">
        <v>3</v>
      </c>
      <c r="E88" s="75">
        <v>3</v>
      </c>
      <c r="F88" s="75">
        <v>2</v>
      </c>
      <c r="G88" s="75"/>
      <c r="H88" s="75"/>
      <c r="I88" s="1"/>
      <c r="J88" s="1"/>
      <c r="K88" s="1"/>
      <c r="L88" s="78"/>
      <c r="M88" s="78"/>
      <c r="N88" s="52">
        <f t="shared" si="19"/>
        <v>2.5</v>
      </c>
      <c r="O88" s="53">
        <f t="shared" si="20"/>
        <v>4.166666666666667</v>
      </c>
      <c r="P88" s="76">
        <v>3</v>
      </c>
      <c r="Q88" s="76">
        <v>2</v>
      </c>
      <c r="R88" s="75">
        <v>3</v>
      </c>
      <c r="S88" s="75">
        <v>1.5</v>
      </c>
      <c r="T88" s="75">
        <v>3</v>
      </c>
      <c r="U88" s="75"/>
      <c r="V88" s="2"/>
      <c r="W88" s="1"/>
      <c r="X88" s="1"/>
      <c r="Y88" s="1"/>
      <c r="Z88" s="63"/>
      <c r="AA88" s="63"/>
      <c r="AB88" s="52">
        <f t="shared" si="21"/>
        <v>2.75</v>
      </c>
      <c r="AC88" s="53">
        <f t="shared" si="22"/>
        <v>6.8750000000000009</v>
      </c>
      <c r="AD88" s="98">
        <v>87.72727272727272</v>
      </c>
      <c r="AE88" s="98"/>
      <c r="AF88" s="75"/>
      <c r="AG88" s="75"/>
      <c r="AH88" s="75"/>
      <c r="AI88" s="86"/>
      <c r="AJ88" s="54">
        <f t="shared" si="23"/>
        <v>87.72727272727272</v>
      </c>
      <c r="AK88" s="55">
        <f t="shared" si="24"/>
        <v>26.318181818181817</v>
      </c>
      <c r="AL88" s="20">
        <v>100</v>
      </c>
      <c r="AM88" s="53">
        <f t="shared" si="25"/>
        <v>10</v>
      </c>
      <c r="AN88" s="66">
        <v>0.92105263157894735</v>
      </c>
      <c r="AO88" s="53">
        <f t="shared" si="26"/>
        <v>4.6052631578947372</v>
      </c>
      <c r="AP88" s="54">
        <v>80</v>
      </c>
      <c r="AQ88" s="75">
        <v>0</v>
      </c>
      <c r="AR88" s="56">
        <f t="shared" si="27"/>
        <v>60</v>
      </c>
      <c r="AS88" s="57">
        <f t="shared" si="28"/>
        <v>6</v>
      </c>
      <c r="AT88" s="54">
        <v>0</v>
      </c>
      <c r="AU88" s="54">
        <v>0</v>
      </c>
      <c r="AV88" s="56">
        <f t="shared" si="29"/>
        <v>0</v>
      </c>
      <c r="AW88" s="53">
        <f t="shared" si="30"/>
        <v>0</v>
      </c>
      <c r="AX88" s="54">
        <v>0</v>
      </c>
      <c r="AY88" s="54">
        <v>0</v>
      </c>
      <c r="AZ88" s="58">
        <f t="shared" si="31"/>
        <v>0</v>
      </c>
      <c r="BA88" s="59">
        <f t="shared" si="32"/>
        <v>0</v>
      </c>
      <c r="BB88" s="87">
        <f t="shared" si="33"/>
        <v>89.177094834989575</v>
      </c>
      <c r="BC88" s="93" t="str">
        <f t="shared" si="34"/>
        <v>B</v>
      </c>
    </row>
    <row r="89" spans="1:55" s="102" customFormat="1" ht="15" customHeight="1" x14ac:dyDescent="0.25">
      <c r="A89" s="96" t="s">
        <v>246</v>
      </c>
      <c r="B89" s="76">
        <v>0</v>
      </c>
      <c r="C89" s="76">
        <v>1</v>
      </c>
      <c r="D89" s="75">
        <v>0</v>
      </c>
      <c r="E89" s="75">
        <v>1</v>
      </c>
      <c r="F89" s="75">
        <v>0</v>
      </c>
      <c r="G89" s="75"/>
      <c r="H89" s="75"/>
      <c r="I89" s="1"/>
      <c r="J89" s="1"/>
      <c r="K89" s="1"/>
      <c r="L89" s="78"/>
      <c r="M89" s="78"/>
      <c r="N89" s="52">
        <f t="shared" si="19"/>
        <v>0.5</v>
      </c>
      <c r="O89" s="53">
        <f t="shared" si="20"/>
        <v>0.83333333333333337</v>
      </c>
      <c r="P89" s="76">
        <v>3</v>
      </c>
      <c r="Q89" s="76">
        <v>3</v>
      </c>
      <c r="R89" s="75">
        <v>2</v>
      </c>
      <c r="S89" s="75">
        <v>3</v>
      </c>
      <c r="T89" s="75">
        <v>3</v>
      </c>
      <c r="U89" s="75"/>
      <c r="V89" s="2"/>
      <c r="W89" s="1"/>
      <c r="X89" s="1"/>
      <c r="Y89" s="1"/>
      <c r="Z89" s="63"/>
      <c r="AA89" s="63"/>
      <c r="AB89" s="52">
        <f t="shared" si="21"/>
        <v>3</v>
      </c>
      <c r="AC89" s="53">
        <f t="shared" si="22"/>
        <v>7.5000000000000009</v>
      </c>
      <c r="AD89" s="98">
        <v>99.181818181818187</v>
      </c>
      <c r="AE89" s="98"/>
      <c r="AF89" s="75"/>
      <c r="AG89" s="75"/>
      <c r="AH89" s="75"/>
      <c r="AI89" s="86"/>
      <c r="AJ89" s="54">
        <f t="shared" si="23"/>
        <v>99.181818181818187</v>
      </c>
      <c r="AK89" s="55">
        <f t="shared" si="24"/>
        <v>29.754545454545454</v>
      </c>
      <c r="AL89" s="20">
        <v>99.865789134081794</v>
      </c>
      <c r="AM89" s="53">
        <f t="shared" si="25"/>
        <v>9.986578913408179</v>
      </c>
      <c r="AN89" s="66">
        <v>0.79487179487179482</v>
      </c>
      <c r="AO89" s="53">
        <f t="shared" si="26"/>
        <v>3.974358974358974</v>
      </c>
      <c r="AP89" s="54">
        <v>76</v>
      </c>
      <c r="AQ89" s="75">
        <v>0</v>
      </c>
      <c r="AR89" s="56">
        <f t="shared" si="27"/>
        <v>57</v>
      </c>
      <c r="AS89" s="57">
        <f t="shared" si="28"/>
        <v>5.7</v>
      </c>
      <c r="AT89" s="54">
        <v>0</v>
      </c>
      <c r="AU89" s="54">
        <v>0</v>
      </c>
      <c r="AV89" s="56">
        <f t="shared" si="29"/>
        <v>0</v>
      </c>
      <c r="AW89" s="53">
        <f t="shared" si="30"/>
        <v>0</v>
      </c>
      <c r="AX89" s="54">
        <v>0</v>
      </c>
      <c r="AY89" s="54">
        <v>0</v>
      </c>
      <c r="AZ89" s="58">
        <f t="shared" si="31"/>
        <v>0</v>
      </c>
      <c r="BA89" s="59">
        <f t="shared" si="32"/>
        <v>0</v>
      </c>
      <c r="BB89" s="87">
        <f t="shared" si="33"/>
        <v>88.844333347147597</v>
      </c>
      <c r="BC89" s="93" t="str">
        <f t="shared" si="34"/>
        <v>B</v>
      </c>
    </row>
    <row r="90" spans="1:55" s="102" customFormat="1" ht="15" customHeight="1" x14ac:dyDescent="0.25">
      <c r="A90" s="96" t="s">
        <v>235</v>
      </c>
      <c r="B90" s="76">
        <v>0</v>
      </c>
      <c r="C90" s="76">
        <v>3</v>
      </c>
      <c r="D90" s="75">
        <v>0</v>
      </c>
      <c r="E90" s="75">
        <v>0</v>
      </c>
      <c r="F90" s="75">
        <v>0</v>
      </c>
      <c r="G90" s="75"/>
      <c r="H90" s="75"/>
      <c r="I90" s="1"/>
      <c r="J90" s="1"/>
      <c r="K90" s="1"/>
      <c r="L90" s="78"/>
      <c r="M90" s="78"/>
      <c r="N90" s="52">
        <f t="shared" si="19"/>
        <v>0.75</v>
      </c>
      <c r="O90" s="53">
        <f t="shared" si="20"/>
        <v>1.25</v>
      </c>
      <c r="P90" s="76">
        <v>2</v>
      </c>
      <c r="Q90" s="76">
        <v>3</v>
      </c>
      <c r="R90" s="75">
        <v>3</v>
      </c>
      <c r="S90" s="75">
        <v>3</v>
      </c>
      <c r="T90" s="75">
        <v>0</v>
      </c>
      <c r="U90" s="75"/>
      <c r="V90" s="2"/>
      <c r="W90" s="1"/>
      <c r="X90" s="1"/>
      <c r="Y90" s="1"/>
      <c r="Z90" s="63"/>
      <c r="AA90" s="63"/>
      <c r="AB90" s="52">
        <f t="shared" si="21"/>
        <v>2.75</v>
      </c>
      <c r="AC90" s="53">
        <f t="shared" si="22"/>
        <v>6.8750000000000009</v>
      </c>
      <c r="AD90" s="98">
        <v>92.636363636363626</v>
      </c>
      <c r="AE90" s="98"/>
      <c r="AF90" s="75"/>
      <c r="AG90" s="75"/>
      <c r="AH90" s="75"/>
      <c r="AI90" s="86"/>
      <c r="AJ90" s="54">
        <f t="shared" si="23"/>
        <v>92.636363636363626</v>
      </c>
      <c r="AK90" s="55">
        <f t="shared" si="24"/>
        <v>27.790909090909086</v>
      </c>
      <c r="AL90" s="20">
        <v>94.460367317198731</v>
      </c>
      <c r="AM90" s="53">
        <f t="shared" si="25"/>
        <v>9.4460367317198735</v>
      </c>
      <c r="AN90" s="66">
        <v>0.87096774193548387</v>
      </c>
      <c r="AO90" s="53">
        <f t="shared" si="26"/>
        <v>4.354838709677419</v>
      </c>
      <c r="AP90" s="54">
        <v>73</v>
      </c>
      <c r="AQ90" s="75">
        <v>25</v>
      </c>
      <c r="AR90" s="56">
        <f t="shared" si="27"/>
        <v>79.75</v>
      </c>
      <c r="AS90" s="57">
        <f t="shared" si="28"/>
        <v>7.9750000000000005</v>
      </c>
      <c r="AT90" s="54">
        <v>0</v>
      </c>
      <c r="AU90" s="54">
        <v>0</v>
      </c>
      <c r="AV90" s="56">
        <f t="shared" si="29"/>
        <v>0</v>
      </c>
      <c r="AW90" s="53">
        <f t="shared" si="30"/>
        <v>0</v>
      </c>
      <c r="AX90" s="54">
        <v>0</v>
      </c>
      <c r="AY90" s="54">
        <v>0</v>
      </c>
      <c r="AZ90" s="58">
        <f t="shared" si="31"/>
        <v>0</v>
      </c>
      <c r="BA90" s="59">
        <f t="shared" si="32"/>
        <v>0</v>
      </c>
      <c r="BB90" s="87">
        <f t="shared" si="33"/>
        <v>88.756591588163644</v>
      </c>
      <c r="BC90" s="93" t="str">
        <f t="shared" si="34"/>
        <v>B</v>
      </c>
    </row>
    <row r="91" spans="1:55" s="102" customFormat="1" ht="15" customHeight="1" x14ac:dyDescent="0.25">
      <c r="A91" s="96" t="s">
        <v>277</v>
      </c>
      <c r="B91" s="76">
        <v>0</v>
      </c>
      <c r="C91" s="76">
        <v>1</v>
      </c>
      <c r="D91" s="75">
        <v>1</v>
      </c>
      <c r="E91" s="75">
        <v>0</v>
      </c>
      <c r="F91" s="75">
        <v>2</v>
      </c>
      <c r="G91" s="75"/>
      <c r="H91" s="75"/>
      <c r="I91" s="1"/>
      <c r="J91" s="1"/>
      <c r="K91" s="1"/>
      <c r="L91" s="78"/>
      <c r="M91" s="78"/>
      <c r="N91" s="52">
        <f t="shared" si="19"/>
        <v>1</v>
      </c>
      <c r="O91" s="53">
        <f t="shared" si="20"/>
        <v>1.6666666666666667</v>
      </c>
      <c r="P91" s="76">
        <v>3</v>
      </c>
      <c r="Q91" s="76">
        <v>2</v>
      </c>
      <c r="R91" s="75">
        <v>3</v>
      </c>
      <c r="S91" s="75">
        <v>1</v>
      </c>
      <c r="T91" s="75">
        <v>2</v>
      </c>
      <c r="U91" s="75"/>
      <c r="V91" s="2"/>
      <c r="W91" s="1"/>
      <c r="X91" s="1"/>
      <c r="Y91" s="1"/>
      <c r="Z91" s="63"/>
      <c r="AA91" s="63"/>
      <c r="AB91" s="52">
        <f t="shared" si="21"/>
        <v>2.5</v>
      </c>
      <c r="AC91" s="53">
        <f t="shared" si="22"/>
        <v>6.25</v>
      </c>
      <c r="AD91" s="98">
        <v>100</v>
      </c>
      <c r="AE91" s="98"/>
      <c r="AF91" s="75"/>
      <c r="AG91" s="75"/>
      <c r="AH91" s="75"/>
      <c r="AI91" s="86"/>
      <c r="AJ91" s="54">
        <f t="shared" si="23"/>
        <v>100</v>
      </c>
      <c r="AK91" s="55">
        <f t="shared" si="24"/>
        <v>30</v>
      </c>
      <c r="AL91" s="20">
        <v>91.229992216945959</v>
      </c>
      <c r="AM91" s="53">
        <f t="shared" si="25"/>
        <v>9.1229992216945952</v>
      </c>
      <c r="AN91" s="66">
        <v>0.89473684210526316</v>
      </c>
      <c r="AO91" s="53">
        <f t="shared" si="26"/>
        <v>4.4736842105263159</v>
      </c>
      <c r="AP91" s="54">
        <v>49</v>
      </c>
      <c r="AQ91" s="75">
        <v>25</v>
      </c>
      <c r="AR91" s="56">
        <f t="shared" si="27"/>
        <v>61.75</v>
      </c>
      <c r="AS91" s="57">
        <f t="shared" si="28"/>
        <v>6.1750000000000007</v>
      </c>
      <c r="AT91" s="54">
        <v>0</v>
      </c>
      <c r="AU91" s="54">
        <v>0</v>
      </c>
      <c r="AV91" s="56">
        <f t="shared" si="29"/>
        <v>0</v>
      </c>
      <c r="AW91" s="53">
        <f t="shared" si="30"/>
        <v>0</v>
      </c>
      <c r="AX91" s="54">
        <v>0</v>
      </c>
      <c r="AY91" s="54">
        <v>0</v>
      </c>
      <c r="AZ91" s="58">
        <f t="shared" si="31"/>
        <v>0</v>
      </c>
      <c r="BA91" s="59">
        <f t="shared" si="32"/>
        <v>0</v>
      </c>
      <c r="BB91" s="87">
        <f t="shared" si="33"/>
        <v>88.751307844442408</v>
      </c>
      <c r="BC91" s="93" t="str">
        <f t="shared" si="34"/>
        <v>B</v>
      </c>
    </row>
    <row r="92" spans="1:55" s="102" customFormat="1" ht="15" customHeight="1" x14ac:dyDescent="0.25">
      <c r="A92" s="96" t="s">
        <v>434</v>
      </c>
      <c r="B92" s="76">
        <v>0</v>
      </c>
      <c r="C92" s="76">
        <v>0</v>
      </c>
      <c r="D92" s="75">
        <v>0</v>
      </c>
      <c r="E92" s="75">
        <v>0</v>
      </c>
      <c r="F92" s="75">
        <v>2</v>
      </c>
      <c r="G92" s="75"/>
      <c r="H92" s="75"/>
      <c r="I92" s="1"/>
      <c r="J92" s="1"/>
      <c r="K92" s="1"/>
      <c r="L92" s="78"/>
      <c r="M92" s="78"/>
      <c r="N92" s="52">
        <f t="shared" si="19"/>
        <v>0.5</v>
      </c>
      <c r="O92" s="53">
        <f t="shared" si="20"/>
        <v>0.83333333333333337</v>
      </c>
      <c r="P92" s="76">
        <v>3</v>
      </c>
      <c r="Q92" s="76">
        <v>2</v>
      </c>
      <c r="R92" s="75">
        <v>3</v>
      </c>
      <c r="S92" s="75">
        <v>2</v>
      </c>
      <c r="T92" s="75">
        <v>3</v>
      </c>
      <c r="U92" s="75"/>
      <c r="V92" s="2"/>
      <c r="W92" s="1"/>
      <c r="X92" s="1"/>
      <c r="Y92" s="1"/>
      <c r="Z92" s="63"/>
      <c r="AA92" s="63"/>
      <c r="AB92" s="52">
        <f t="shared" si="21"/>
        <v>2.75</v>
      </c>
      <c r="AC92" s="53">
        <f t="shared" si="22"/>
        <v>6.8750000000000009</v>
      </c>
      <c r="AD92" s="98">
        <v>100</v>
      </c>
      <c r="AE92" s="98"/>
      <c r="AF92" s="75"/>
      <c r="AG92" s="75"/>
      <c r="AH92" s="75"/>
      <c r="AI92" s="86"/>
      <c r="AJ92" s="54">
        <f t="shared" si="23"/>
        <v>100</v>
      </c>
      <c r="AK92" s="55">
        <f t="shared" si="24"/>
        <v>30</v>
      </c>
      <c r="AL92" s="20">
        <v>95.25316455696202</v>
      </c>
      <c r="AM92" s="53">
        <f t="shared" si="25"/>
        <v>9.5253164556962027</v>
      </c>
      <c r="AN92" s="66">
        <v>0.46153846153846156</v>
      </c>
      <c r="AO92" s="53">
        <f t="shared" si="26"/>
        <v>2.3076923076923079</v>
      </c>
      <c r="AP92" s="54">
        <v>75</v>
      </c>
      <c r="AQ92" s="75">
        <v>25</v>
      </c>
      <c r="AR92" s="56">
        <f t="shared" si="27"/>
        <v>81.25</v>
      </c>
      <c r="AS92" s="57">
        <f t="shared" si="28"/>
        <v>8.125</v>
      </c>
      <c r="AT92" s="54">
        <v>0</v>
      </c>
      <c r="AU92" s="54">
        <v>0</v>
      </c>
      <c r="AV92" s="56">
        <f t="shared" si="29"/>
        <v>0</v>
      </c>
      <c r="AW92" s="53">
        <f t="shared" si="30"/>
        <v>0</v>
      </c>
      <c r="AX92" s="54">
        <v>0</v>
      </c>
      <c r="AY92" s="54">
        <v>0</v>
      </c>
      <c r="AZ92" s="58">
        <f t="shared" si="31"/>
        <v>0</v>
      </c>
      <c r="BA92" s="59">
        <f t="shared" si="32"/>
        <v>0</v>
      </c>
      <c r="BB92" s="87">
        <f t="shared" si="33"/>
        <v>88.717449379572074</v>
      </c>
      <c r="BC92" s="93" t="str">
        <f t="shared" si="34"/>
        <v>B</v>
      </c>
    </row>
    <row r="93" spans="1:55" s="102" customFormat="1" ht="15" customHeight="1" x14ac:dyDescent="0.25">
      <c r="A93" s="96" t="s">
        <v>294</v>
      </c>
      <c r="B93" s="76">
        <v>0</v>
      </c>
      <c r="C93" s="76">
        <v>2</v>
      </c>
      <c r="D93" s="75">
        <v>1</v>
      </c>
      <c r="E93" s="75">
        <v>2</v>
      </c>
      <c r="F93" s="75">
        <v>1</v>
      </c>
      <c r="G93" s="75"/>
      <c r="H93" s="75"/>
      <c r="I93" s="1"/>
      <c r="J93" s="1"/>
      <c r="K93" s="1"/>
      <c r="L93" s="78"/>
      <c r="M93" s="78"/>
      <c r="N93" s="52">
        <f t="shared" si="19"/>
        <v>1.5</v>
      </c>
      <c r="O93" s="53">
        <f t="shared" si="20"/>
        <v>2.5</v>
      </c>
      <c r="P93" s="76">
        <v>3</v>
      </c>
      <c r="Q93" s="76">
        <v>2</v>
      </c>
      <c r="R93" s="75">
        <v>3</v>
      </c>
      <c r="S93" s="75">
        <v>1</v>
      </c>
      <c r="T93" s="75">
        <v>3</v>
      </c>
      <c r="U93" s="75"/>
      <c r="V93" s="2"/>
      <c r="W93" s="1"/>
      <c r="X93" s="1"/>
      <c r="Y93" s="1"/>
      <c r="Z93" s="63"/>
      <c r="AA93" s="63"/>
      <c r="AB93" s="52">
        <f t="shared" si="21"/>
        <v>2.75</v>
      </c>
      <c r="AC93" s="53">
        <f t="shared" si="22"/>
        <v>6.8750000000000009</v>
      </c>
      <c r="AD93" s="98">
        <v>97.545454545454547</v>
      </c>
      <c r="AE93" s="98"/>
      <c r="AF93" s="75"/>
      <c r="AG93" s="75"/>
      <c r="AH93" s="75"/>
      <c r="AI93" s="86"/>
      <c r="AJ93" s="54">
        <f t="shared" si="23"/>
        <v>97.545454545454547</v>
      </c>
      <c r="AK93" s="55">
        <f t="shared" si="24"/>
        <v>29.263636363636362</v>
      </c>
      <c r="AL93" s="20">
        <v>88.802754117572348</v>
      </c>
      <c r="AM93" s="53">
        <f t="shared" si="25"/>
        <v>8.8802754117572356</v>
      </c>
      <c r="AN93" s="66">
        <v>0.61290322580645162</v>
      </c>
      <c r="AO93" s="53">
        <f t="shared" si="26"/>
        <v>3.0645161290322585</v>
      </c>
      <c r="AP93" s="54">
        <v>61</v>
      </c>
      <c r="AQ93" s="75">
        <v>25</v>
      </c>
      <c r="AR93" s="56">
        <f t="shared" si="27"/>
        <v>70.75</v>
      </c>
      <c r="AS93" s="57">
        <f t="shared" si="28"/>
        <v>7.0750000000000002</v>
      </c>
      <c r="AT93" s="54">
        <v>0</v>
      </c>
      <c r="AU93" s="54">
        <v>0</v>
      </c>
      <c r="AV93" s="56">
        <f t="shared" si="29"/>
        <v>0</v>
      </c>
      <c r="AW93" s="53">
        <f t="shared" si="30"/>
        <v>0</v>
      </c>
      <c r="AX93" s="54">
        <v>0</v>
      </c>
      <c r="AY93" s="54">
        <v>0</v>
      </c>
      <c r="AZ93" s="58">
        <f t="shared" si="31"/>
        <v>0</v>
      </c>
      <c r="BA93" s="59">
        <f t="shared" si="32"/>
        <v>0</v>
      </c>
      <c r="BB93" s="87">
        <f t="shared" si="33"/>
        <v>88.705273699116717</v>
      </c>
      <c r="BC93" s="93" t="str">
        <f t="shared" si="34"/>
        <v>B</v>
      </c>
    </row>
    <row r="94" spans="1:55" s="102" customFormat="1" ht="15" customHeight="1" x14ac:dyDescent="0.25">
      <c r="A94" s="96" t="s">
        <v>310</v>
      </c>
      <c r="B94" s="76">
        <v>0</v>
      </c>
      <c r="C94" s="76">
        <v>3</v>
      </c>
      <c r="D94" s="75">
        <v>3</v>
      </c>
      <c r="E94" s="75">
        <v>0</v>
      </c>
      <c r="F94" s="75">
        <v>1</v>
      </c>
      <c r="G94" s="75"/>
      <c r="H94" s="75"/>
      <c r="I94" s="1"/>
      <c r="J94" s="1"/>
      <c r="K94" s="1"/>
      <c r="L94" s="78"/>
      <c r="M94" s="78"/>
      <c r="N94" s="52">
        <f t="shared" si="19"/>
        <v>1.75</v>
      </c>
      <c r="O94" s="53">
        <f t="shared" si="20"/>
        <v>2.916666666666667</v>
      </c>
      <c r="P94" s="76">
        <v>3</v>
      </c>
      <c r="Q94" s="76">
        <v>2</v>
      </c>
      <c r="R94" s="75">
        <v>3</v>
      </c>
      <c r="S94" s="75">
        <v>2</v>
      </c>
      <c r="T94" s="75">
        <v>3</v>
      </c>
      <c r="U94" s="75"/>
      <c r="V94" s="2"/>
      <c r="W94" s="1"/>
      <c r="X94" s="1"/>
      <c r="Y94" s="1"/>
      <c r="Z94" s="63"/>
      <c r="AA94" s="63"/>
      <c r="AB94" s="52">
        <f t="shared" si="21"/>
        <v>2.75</v>
      </c>
      <c r="AC94" s="53">
        <f t="shared" si="22"/>
        <v>6.8750000000000009</v>
      </c>
      <c r="AD94" s="98">
        <v>92.363636363636374</v>
      </c>
      <c r="AE94" s="98"/>
      <c r="AF94" s="75"/>
      <c r="AG94" s="75"/>
      <c r="AH94" s="75"/>
      <c r="AI94" s="86"/>
      <c r="AJ94" s="54">
        <f t="shared" si="23"/>
        <v>92.363636363636374</v>
      </c>
      <c r="AK94" s="55">
        <f t="shared" si="24"/>
        <v>27.709090909090911</v>
      </c>
      <c r="AL94" s="20">
        <v>99.468870970026444</v>
      </c>
      <c r="AM94" s="53">
        <f t="shared" si="25"/>
        <v>9.9468870970026444</v>
      </c>
      <c r="AN94" s="66">
        <v>0.74193548387096775</v>
      </c>
      <c r="AO94" s="53">
        <f t="shared" si="26"/>
        <v>3.709677419354839</v>
      </c>
      <c r="AP94" s="54">
        <v>86</v>
      </c>
      <c r="AQ94" s="75">
        <v>0</v>
      </c>
      <c r="AR94" s="56">
        <f t="shared" si="27"/>
        <v>64.5</v>
      </c>
      <c r="AS94" s="57">
        <f t="shared" si="28"/>
        <v>6.45</v>
      </c>
      <c r="AT94" s="54">
        <v>0</v>
      </c>
      <c r="AU94" s="54">
        <v>0</v>
      </c>
      <c r="AV94" s="56">
        <f t="shared" si="29"/>
        <v>0</v>
      </c>
      <c r="AW94" s="53">
        <f t="shared" si="30"/>
        <v>0</v>
      </c>
      <c r="AX94" s="54">
        <v>0</v>
      </c>
      <c r="AY94" s="54">
        <v>0</v>
      </c>
      <c r="AZ94" s="58">
        <f t="shared" si="31"/>
        <v>0</v>
      </c>
      <c r="BA94" s="59">
        <f t="shared" si="32"/>
        <v>0</v>
      </c>
      <c r="BB94" s="87">
        <f t="shared" si="33"/>
        <v>88.626649372484707</v>
      </c>
      <c r="BC94" s="93" t="str">
        <f t="shared" si="34"/>
        <v>B</v>
      </c>
    </row>
    <row r="95" spans="1:55" s="102" customFormat="1" ht="15" customHeight="1" x14ac:dyDescent="0.25">
      <c r="A95" s="96" t="s">
        <v>241</v>
      </c>
      <c r="B95" s="76">
        <v>0</v>
      </c>
      <c r="C95" s="76">
        <v>2</v>
      </c>
      <c r="D95" s="75">
        <v>1</v>
      </c>
      <c r="E95" s="75">
        <v>2</v>
      </c>
      <c r="F95" s="75">
        <v>0</v>
      </c>
      <c r="G95" s="75"/>
      <c r="H95" s="75"/>
      <c r="I95" s="1"/>
      <c r="J95" s="1"/>
      <c r="K95" s="1"/>
      <c r="L95" s="78"/>
      <c r="M95" s="78"/>
      <c r="N95" s="52">
        <f t="shared" si="19"/>
        <v>1.25</v>
      </c>
      <c r="O95" s="53">
        <f t="shared" si="20"/>
        <v>2.0833333333333335</v>
      </c>
      <c r="P95" s="76">
        <v>3</v>
      </c>
      <c r="Q95" s="76">
        <v>2</v>
      </c>
      <c r="R95" s="75">
        <v>3</v>
      </c>
      <c r="S95" s="75">
        <v>2</v>
      </c>
      <c r="T95" s="75">
        <v>2</v>
      </c>
      <c r="U95" s="75"/>
      <c r="V95" s="2"/>
      <c r="W95" s="1"/>
      <c r="X95" s="1"/>
      <c r="Y95" s="1"/>
      <c r="Z95" s="63"/>
      <c r="AA95" s="63"/>
      <c r="AB95" s="52">
        <f t="shared" si="21"/>
        <v>2.5</v>
      </c>
      <c r="AC95" s="53">
        <f t="shared" si="22"/>
        <v>6.25</v>
      </c>
      <c r="AD95" s="98">
        <v>88.181818181818187</v>
      </c>
      <c r="AE95" s="98"/>
      <c r="AF95" s="75"/>
      <c r="AG95" s="75"/>
      <c r="AH95" s="75"/>
      <c r="AI95" s="86"/>
      <c r="AJ95" s="54">
        <f t="shared" si="23"/>
        <v>88.181818181818187</v>
      </c>
      <c r="AK95" s="55">
        <f t="shared" si="24"/>
        <v>26.454545454545457</v>
      </c>
      <c r="AL95" s="20">
        <v>91.160809371666673</v>
      </c>
      <c r="AM95" s="53">
        <f t="shared" si="25"/>
        <v>9.116080937166668</v>
      </c>
      <c r="AN95" s="66">
        <v>0.89743589743589747</v>
      </c>
      <c r="AO95" s="53">
        <f t="shared" si="26"/>
        <v>4.4871794871794881</v>
      </c>
      <c r="AP95" s="54">
        <v>89</v>
      </c>
      <c r="AQ95" s="75">
        <v>25</v>
      </c>
      <c r="AR95" s="56">
        <f t="shared" si="27"/>
        <v>91.75</v>
      </c>
      <c r="AS95" s="57">
        <f t="shared" si="28"/>
        <v>9.1750000000000007</v>
      </c>
      <c r="AT95" s="54">
        <v>0</v>
      </c>
      <c r="AU95" s="54">
        <v>0</v>
      </c>
      <c r="AV95" s="56">
        <f t="shared" si="29"/>
        <v>0</v>
      </c>
      <c r="AW95" s="53">
        <f t="shared" si="30"/>
        <v>0</v>
      </c>
      <c r="AX95" s="54">
        <v>0</v>
      </c>
      <c r="AY95" s="54">
        <v>0</v>
      </c>
      <c r="AZ95" s="58">
        <f t="shared" si="31"/>
        <v>0</v>
      </c>
      <c r="BA95" s="59">
        <f t="shared" si="32"/>
        <v>0</v>
      </c>
      <c r="BB95" s="87">
        <f t="shared" si="33"/>
        <v>88.563291095730676</v>
      </c>
      <c r="BC95" s="93" t="str">
        <f t="shared" si="34"/>
        <v>B</v>
      </c>
    </row>
    <row r="96" spans="1:55" s="102" customFormat="1" ht="15" customHeight="1" x14ac:dyDescent="0.25">
      <c r="A96" s="96" t="s">
        <v>359</v>
      </c>
      <c r="B96" s="76">
        <v>0</v>
      </c>
      <c r="C96" s="76">
        <v>2</v>
      </c>
      <c r="D96" s="75">
        <v>1</v>
      </c>
      <c r="E96" s="75">
        <v>0</v>
      </c>
      <c r="F96" s="75">
        <v>1</v>
      </c>
      <c r="G96" s="75"/>
      <c r="H96" s="75"/>
      <c r="I96" s="1"/>
      <c r="J96" s="1"/>
      <c r="K96" s="1"/>
      <c r="L96" s="78"/>
      <c r="M96" s="78"/>
      <c r="N96" s="52">
        <f t="shared" si="19"/>
        <v>1</v>
      </c>
      <c r="O96" s="53">
        <f t="shared" si="20"/>
        <v>1.6666666666666667</v>
      </c>
      <c r="P96" s="76">
        <v>3</v>
      </c>
      <c r="Q96" s="76">
        <v>2</v>
      </c>
      <c r="R96" s="75">
        <v>3</v>
      </c>
      <c r="S96" s="75">
        <v>2</v>
      </c>
      <c r="T96" s="75">
        <v>3</v>
      </c>
      <c r="U96" s="75"/>
      <c r="V96" s="2"/>
      <c r="W96" s="1"/>
      <c r="X96" s="1"/>
      <c r="Y96" s="1"/>
      <c r="Z96" s="63"/>
      <c r="AA96" s="63"/>
      <c r="AB96" s="52">
        <f t="shared" si="21"/>
        <v>2.75</v>
      </c>
      <c r="AC96" s="53">
        <f t="shared" si="22"/>
        <v>6.8750000000000009</v>
      </c>
      <c r="AD96" s="98">
        <v>95.545454545454547</v>
      </c>
      <c r="AE96" s="98"/>
      <c r="AF96" s="75"/>
      <c r="AG96" s="75"/>
      <c r="AH96" s="75"/>
      <c r="AI96" s="86"/>
      <c r="AJ96" s="54">
        <f t="shared" si="23"/>
        <v>95.545454545454547</v>
      </c>
      <c r="AK96" s="55">
        <f t="shared" si="24"/>
        <v>28.663636363636364</v>
      </c>
      <c r="AL96" s="20">
        <v>98.877973472950544</v>
      </c>
      <c r="AM96" s="53">
        <f t="shared" si="25"/>
        <v>9.887797347295054</v>
      </c>
      <c r="AN96" s="66">
        <v>0.67741935483870963</v>
      </c>
      <c r="AO96" s="53">
        <f t="shared" si="26"/>
        <v>3.387096774193548</v>
      </c>
      <c r="AP96" s="54">
        <v>60</v>
      </c>
      <c r="AQ96" s="75">
        <v>25</v>
      </c>
      <c r="AR96" s="56">
        <f t="shared" si="27"/>
        <v>70</v>
      </c>
      <c r="AS96" s="57">
        <f t="shared" si="28"/>
        <v>7</v>
      </c>
      <c r="AT96" s="54">
        <v>0</v>
      </c>
      <c r="AU96" s="54">
        <v>0</v>
      </c>
      <c r="AV96" s="56">
        <f t="shared" si="29"/>
        <v>0</v>
      </c>
      <c r="AW96" s="53">
        <f t="shared" si="30"/>
        <v>0</v>
      </c>
      <c r="AX96" s="54">
        <v>0</v>
      </c>
      <c r="AY96" s="54">
        <v>0</v>
      </c>
      <c r="AZ96" s="58">
        <f t="shared" si="31"/>
        <v>0</v>
      </c>
      <c r="BA96" s="59">
        <f t="shared" si="32"/>
        <v>0</v>
      </c>
      <c r="BB96" s="87">
        <f t="shared" si="33"/>
        <v>88.431072541217887</v>
      </c>
      <c r="BC96" s="93" t="str">
        <f t="shared" si="34"/>
        <v>B</v>
      </c>
    </row>
    <row r="97" spans="1:55" s="102" customFormat="1" ht="15" customHeight="1" x14ac:dyDescent="0.25">
      <c r="A97" s="96" t="s">
        <v>316</v>
      </c>
      <c r="B97" s="76">
        <v>0</v>
      </c>
      <c r="C97" s="76">
        <v>2</v>
      </c>
      <c r="D97" s="75">
        <v>0</v>
      </c>
      <c r="E97" s="75">
        <v>1</v>
      </c>
      <c r="F97" s="75">
        <v>1</v>
      </c>
      <c r="G97" s="75"/>
      <c r="H97" s="75"/>
      <c r="I97" s="1"/>
      <c r="J97" s="1"/>
      <c r="K97" s="1"/>
      <c r="L97" s="78"/>
      <c r="M97" s="78"/>
      <c r="N97" s="52">
        <f t="shared" si="19"/>
        <v>1</v>
      </c>
      <c r="O97" s="53">
        <f t="shared" si="20"/>
        <v>1.6666666666666667</v>
      </c>
      <c r="P97" s="76">
        <v>3</v>
      </c>
      <c r="Q97" s="76">
        <v>2</v>
      </c>
      <c r="R97" s="75">
        <v>3</v>
      </c>
      <c r="S97" s="75">
        <v>2</v>
      </c>
      <c r="T97" s="75">
        <v>3</v>
      </c>
      <c r="U97" s="75"/>
      <c r="V97" s="2"/>
      <c r="W97" s="1"/>
      <c r="X97" s="1"/>
      <c r="Y97" s="1"/>
      <c r="Z97" s="63"/>
      <c r="AA97" s="63"/>
      <c r="AB97" s="52">
        <f t="shared" si="21"/>
        <v>2.75</v>
      </c>
      <c r="AC97" s="53">
        <f t="shared" si="22"/>
        <v>6.8750000000000009</v>
      </c>
      <c r="AD97" s="98">
        <v>100</v>
      </c>
      <c r="AE97" s="98"/>
      <c r="AF97" s="75"/>
      <c r="AG97" s="75"/>
      <c r="AH97" s="75"/>
      <c r="AI97" s="86"/>
      <c r="AJ97" s="54">
        <f t="shared" si="23"/>
        <v>100</v>
      </c>
      <c r="AK97" s="55">
        <f t="shared" si="24"/>
        <v>30</v>
      </c>
      <c r="AL97" s="20">
        <v>84.49344393945033</v>
      </c>
      <c r="AM97" s="53">
        <f t="shared" si="25"/>
        <v>8.449344393945033</v>
      </c>
      <c r="AN97" s="66">
        <v>0.61538461538461542</v>
      </c>
      <c r="AO97" s="53">
        <f t="shared" si="26"/>
        <v>3.0769230769230771</v>
      </c>
      <c r="AP97" s="54">
        <v>65</v>
      </c>
      <c r="AQ97" s="75">
        <v>25</v>
      </c>
      <c r="AR97" s="56">
        <f t="shared" si="27"/>
        <v>73.75</v>
      </c>
      <c r="AS97" s="57">
        <f t="shared" si="28"/>
        <v>7.375</v>
      </c>
      <c r="AT97" s="54">
        <v>0</v>
      </c>
      <c r="AU97" s="54">
        <v>0</v>
      </c>
      <c r="AV97" s="56">
        <f t="shared" si="29"/>
        <v>0</v>
      </c>
      <c r="AW97" s="53">
        <f t="shared" si="30"/>
        <v>0</v>
      </c>
      <c r="AX97" s="54">
        <v>0</v>
      </c>
      <c r="AY97" s="54">
        <v>0</v>
      </c>
      <c r="AZ97" s="58">
        <f t="shared" si="31"/>
        <v>0</v>
      </c>
      <c r="BA97" s="59">
        <f t="shared" si="32"/>
        <v>0</v>
      </c>
      <c r="BB97" s="87">
        <f t="shared" si="33"/>
        <v>88.373744826976591</v>
      </c>
      <c r="BC97" s="93" t="str">
        <f t="shared" si="34"/>
        <v>B</v>
      </c>
    </row>
    <row r="98" spans="1:55" s="102" customFormat="1" ht="15" customHeight="1" x14ac:dyDescent="0.25">
      <c r="A98" s="96" t="s">
        <v>288</v>
      </c>
      <c r="B98" s="76">
        <v>0</v>
      </c>
      <c r="C98" s="76">
        <v>0</v>
      </c>
      <c r="D98" s="75">
        <v>0</v>
      </c>
      <c r="E98" s="75">
        <v>0</v>
      </c>
      <c r="F98" s="75">
        <v>0</v>
      </c>
      <c r="G98" s="75"/>
      <c r="H98" s="75"/>
      <c r="I98" s="1"/>
      <c r="J98" s="1"/>
      <c r="K98" s="1"/>
      <c r="L98" s="78"/>
      <c r="M98" s="78"/>
      <c r="N98" s="52">
        <f t="shared" si="19"/>
        <v>0</v>
      </c>
      <c r="O98" s="53">
        <f t="shared" si="20"/>
        <v>0</v>
      </c>
      <c r="P98" s="76">
        <v>3</v>
      </c>
      <c r="Q98" s="76">
        <v>3</v>
      </c>
      <c r="R98" s="75">
        <v>3</v>
      </c>
      <c r="S98" s="75">
        <v>3</v>
      </c>
      <c r="T98" s="75">
        <v>0</v>
      </c>
      <c r="U98" s="75"/>
      <c r="V98" s="2"/>
      <c r="W98" s="1"/>
      <c r="X98" s="1"/>
      <c r="Y98" s="1"/>
      <c r="Z98" s="63"/>
      <c r="AA98" s="63"/>
      <c r="AB98" s="52">
        <f t="shared" si="21"/>
        <v>3</v>
      </c>
      <c r="AC98" s="53">
        <f t="shared" si="22"/>
        <v>7.5000000000000009</v>
      </c>
      <c r="AD98" s="98">
        <v>100</v>
      </c>
      <c r="AE98" s="98"/>
      <c r="AF98" s="75"/>
      <c r="AG98" s="75"/>
      <c r="AH98" s="75"/>
      <c r="AI98" s="86"/>
      <c r="AJ98" s="54">
        <f t="shared" si="23"/>
        <v>100</v>
      </c>
      <c r="AK98" s="55">
        <f t="shared" si="24"/>
        <v>30</v>
      </c>
      <c r="AL98" s="20">
        <v>91.718486193658535</v>
      </c>
      <c r="AM98" s="53">
        <f t="shared" si="25"/>
        <v>9.1718486193658535</v>
      </c>
      <c r="AN98" s="66">
        <v>0.82051282051282048</v>
      </c>
      <c r="AO98" s="53">
        <f t="shared" si="26"/>
        <v>4.1025641025641022</v>
      </c>
      <c r="AP98" s="54">
        <v>87</v>
      </c>
      <c r="AQ98" s="75">
        <v>0</v>
      </c>
      <c r="AR98" s="56">
        <f t="shared" si="27"/>
        <v>65.25</v>
      </c>
      <c r="AS98" s="57">
        <f t="shared" si="28"/>
        <v>6.5250000000000004</v>
      </c>
      <c r="AT98" s="54">
        <v>0</v>
      </c>
      <c r="AU98" s="54">
        <v>0</v>
      </c>
      <c r="AV98" s="56">
        <f t="shared" si="29"/>
        <v>0</v>
      </c>
      <c r="AW98" s="53">
        <f t="shared" si="30"/>
        <v>0</v>
      </c>
      <c r="AX98" s="54">
        <v>0</v>
      </c>
      <c r="AY98" s="54">
        <v>0</v>
      </c>
      <c r="AZ98" s="58">
        <f t="shared" si="31"/>
        <v>0</v>
      </c>
      <c r="BA98" s="59">
        <f t="shared" si="32"/>
        <v>0</v>
      </c>
      <c r="BB98" s="87">
        <f t="shared" si="33"/>
        <v>88.152942649123005</v>
      </c>
      <c r="BC98" s="93" t="str">
        <f t="shared" si="34"/>
        <v>B</v>
      </c>
    </row>
    <row r="99" spans="1:55" s="102" customFormat="1" ht="15" customHeight="1" x14ac:dyDescent="0.25">
      <c r="A99" s="96" t="s">
        <v>367</v>
      </c>
      <c r="B99" s="76">
        <v>0</v>
      </c>
      <c r="C99" s="76">
        <v>3</v>
      </c>
      <c r="D99" s="75">
        <v>2</v>
      </c>
      <c r="E99" s="75">
        <v>0</v>
      </c>
      <c r="F99" s="75">
        <v>0</v>
      </c>
      <c r="G99" s="75"/>
      <c r="H99" s="75"/>
      <c r="I99" s="1"/>
      <c r="J99" s="1"/>
      <c r="K99" s="1"/>
      <c r="L99" s="78"/>
      <c r="M99" s="78"/>
      <c r="N99" s="52">
        <f t="shared" si="19"/>
        <v>1.25</v>
      </c>
      <c r="O99" s="53">
        <f t="shared" si="20"/>
        <v>2.0833333333333335</v>
      </c>
      <c r="P99" s="76">
        <v>3</v>
      </c>
      <c r="Q99" s="76">
        <v>2</v>
      </c>
      <c r="R99" s="75">
        <v>3</v>
      </c>
      <c r="S99" s="75">
        <v>3</v>
      </c>
      <c r="T99" s="75">
        <v>2</v>
      </c>
      <c r="U99" s="75"/>
      <c r="V99" s="2"/>
      <c r="W99" s="1"/>
      <c r="X99" s="1"/>
      <c r="Y99" s="1"/>
      <c r="Z99" s="63"/>
      <c r="AA99" s="63"/>
      <c r="AB99" s="52">
        <f t="shared" si="21"/>
        <v>2.75</v>
      </c>
      <c r="AC99" s="53">
        <f t="shared" si="22"/>
        <v>6.8750000000000009</v>
      </c>
      <c r="AD99" s="98">
        <v>95.090909090909093</v>
      </c>
      <c r="AE99" s="98"/>
      <c r="AF99" s="75"/>
      <c r="AG99" s="75"/>
      <c r="AH99" s="75"/>
      <c r="AI99" s="86"/>
      <c r="AJ99" s="54">
        <f t="shared" si="23"/>
        <v>95.090909090909093</v>
      </c>
      <c r="AK99" s="55">
        <f t="shared" si="24"/>
        <v>28.527272727272727</v>
      </c>
      <c r="AL99" s="20">
        <v>100</v>
      </c>
      <c r="AM99" s="53">
        <f t="shared" si="25"/>
        <v>10</v>
      </c>
      <c r="AN99" s="66">
        <v>0.73684210526315785</v>
      </c>
      <c r="AO99" s="53">
        <f t="shared" si="26"/>
        <v>3.6842105263157889</v>
      </c>
      <c r="AP99" s="54">
        <v>81</v>
      </c>
      <c r="AQ99" s="75">
        <v>0</v>
      </c>
      <c r="AR99" s="56">
        <f t="shared" si="27"/>
        <v>60.75</v>
      </c>
      <c r="AS99" s="57">
        <f t="shared" si="28"/>
        <v>6.0750000000000002</v>
      </c>
      <c r="AT99" s="54">
        <v>0</v>
      </c>
      <c r="AU99" s="54">
        <v>0</v>
      </c>
      <c r="AV99" s="56">
        <f t="shared" si="29"/>
        <v>0</v>
      </c>
      <c r="AW99" s="53">
        <f t="shared" si="30"/>
        <v>0</v>
      </c>
      <c r="AX99" s="54">
        <v>0</v>
      </c>
      <c r="AY99" s="54">
        <v>0</v>
      </c>
      <c r="AZ99" s="58">
        <f t="shared" si="31"/>
        <v>0</v>
      </c>
      <c r="BA99" s="59">
        <f t="shared" si="32"/>
        <v>0</v>
      </c>
      <c r="BB99" s="87">
        <f t="shared" si="33"/>
        <v>88.068948595264388</v>
      </c>
      <c r="BC99" s="93" t="str">
        <f t="shared" si="34"/>
        <v>B</v>
      </c>
    </row>
    <row r="100" spans="1:55" s="102" customFormat="1" ht="15" customHeight="1" x14ac:dyDescent="0.25">
      <c r="A100" s="96" t="s">
        <v>435</v>
      </c>
      <c r="B100" s="76">
        <v>0</v>
      </c>
      <c r="C100" s="76">
        <v>3</v>
      </c>
      <c r="D100" s="75">
        <v>1</v>
      </c>
      <c r="E100" s="75">
        <v>2</v>
      </c>
      <c r="F100" s="75">
        <v>1</v>
      </c>
      <c r="G100" s="75"/>
      <c r="H100" s="75"/>
      <c r="I100" s="1"/>
      <c r="J100" s="1"/>
      <c r="K100" s="1"/>
      <c r="L100" s="78"/>
      <c r="M100" s="78"/>
      <c r="N100" s="52">
        <f t="shared" si="19"/>
        <v>1.75</v>
      </c>
      <c r="O100" s="53">
        <f t="shared" si="20"/>
        <v>2.916666666666667</v>
      </c>
      <c r="P100" s="76">
        <v>0</v>
      </c>
      <c r="Q100" s="76">
        <v>3</v>
      </c>
      <c r="R100" s="75">
        <v>3</v>
      </c>
      <c r="S100" s="75">
        <v>0</v>
      </c>
      <c r="T100" s="75">
        <v>2</v>
      </c>
      <c r="U100" s="75"/>
      <c r="V100" s="2"/>
      <c r="W100" s="1"/>
      <c r="X100" s="1"/>
      <c r="Y100" s="1"/>
      <c r="Z100" s="63"/>
      <c r="AA100" s="63"/>
      <c r="AB100" s="52">
        <f t="shared" si="21"/>
        <v>2</v>
      </c>
      <c r="AC100" s="53">
        <f t="shared" si="22"/>
        <v>5</v>
      </c>
      <c r="AD100" s="98">
        <v>98.363636363636374</v>
      </c>
      <c r="AE100" s="98"/>
      <c r="AF100" s="75"/>
      <c r="AG100" s="75"/>
      <c r="AH100" s="75"/>
      <c r="AI100" s="86"/>
      <c r="AJ100" s="54">
        <f t="shared" si="23"/>
        <v>98.363636363636374</v>
      </c>
      <c r="AK100" s="55">
        <f t="shared" si="24"/>
        <v>29.509090909090911</v>
      </c>
      <c r="AL100" s="20">
        <v>99.312169312169303</v>
      </c>
      <c r="AM100" s="53">
        <f t="shared" si="25"/>
        <v>9.9312169312169303</v>
      </c>
      <c r="AN100" s="66">
        <v>0.78947368421052633</v>
      </c>
      <c r="AO100" s="53">
        <f t="shared" si="26"/>
        <v>3.9473684210526319</v>
      </c>
      <c r="AP100" s="54">
        <v>76</v>
      </c>
      <c r="AQ100" s="75">
        <v>0</v>
      </c>
      <c r="AR100" s="56">
        <f t="shared" si="27"/>
        <v>57</v>
      </c>
      <c r="AS100" s="57">
        <f t="shared" si="28"/>
        <v>5.7</v>
      </c>
      <c r="AT100" s="54">
        <v>0</v>
      </c>
      <c r="AU100" s="54">
        <v>0</v>
      </c>
      <c r="AV100" s="56">
        <f t="shared" si="29"/>
        <v>0</v>
      </c>
      <c r="AW100" s="53">
        <f t="shared" si="30"/>
        <v>0</v>
      </c>
      <c r="AX100" s="54">
        <v>0</v>
      </c>
      <c r="AY100" s="54">
        <v>0</v>
      </c>
      <c r="AZ100" s="58">
        <f t="shared" si="31"/>
        <v>0</v>
      </c>
      <c r="BA100" s="59">
        <f t="shared" si="32"/>
        <v>0</v>
      </c>
      <c r="BB100" s="87">
        <f t="shared" si="33"/>
        <v>87.698989120041759</v>
      </c>
      <c r="BC100" s="93" t="str">
        <f t="shared" si="34"/>
        <v>B</v>
      </c>
    </row>
    <row r="101" spans="1:55" s="102" customFormat="1" ht="15" customHeight="1" x14ac:dyDescent="0.25">
      <c r="A101" s="109" t="s">
        <v>230</v>
      </c>
      <c r="B101" s="110">
        <v>0</v>
      </c>
      <c r="C101" s="110">
        <v>2</v>
      </c>
      <c r="D101" s="111">
        <v>1</v>
      </c>
      <c r="E101" s="111">
        <v>1</v>
      </c>
      <c r="F101" s="111">
        <v>1</v>
      </c>
      <c r="G101" s="111"/>
      <c r="H101" s="111"/>
      <c r="I101" s="112"/>
      <c r="J101" s="112"/>
      <c r="K101" s="112"/>
      <c r="L101" s="113"/>
      <c r="M101" s="113"/>
      <c r="N101" s="114">
        <f t="shared" si="19"/>
        <v>1.25</v>
      </c>
      <c r="O101" s="115">
        <f t="shared" si="20"/>
        <v>2.0833333333333335</v>
      </c>
      <c r="P101" s="110">
        <v>3</v>
      </c>
      <c r="Q101" s="110">
        <v>3</v>
      </c>
      <c r="R101" s="111">
        <v>3</v>
      </c>
      <c r="S101" s="111">
        <v>3</v>
      </c>
      <c r="T101" s="111">
        <v>2</v>
      </c>
      <c r="U101" s="111"/>
      <c r="V101" s="116"/>
      <c r="W101" s="112"/>
      <c r="X101" s="112"/>
      <c r="Y101" s="112"/>
      <c r="Z101" s="117"/>
      <c r="AA101" s="117"/>
      <c r="AB101" s="114">
        <f t="shared" si="21"/>
        <v>3</v>
      </c>
      <c r="AC101" s="115">
        <f t="shared" si="22"/>
        <v>7.5000000000000009</v>
      </c>
      <c r="AD101" s="118">
        <v>87.545454545454547</v>
      </c>
      <c r="AE101" s="118"/>
      <c r="AF101" s="111"/>
      <c r="AG101" s="111"/>
      <c r="AH101" s="111"/>
      <c r="AI101" s="119"/>
      <c r="AJ101" s="120">
        <f t="shared" si="23"/>
        <v>87.545454545454547</v>
      </c>
      <c r="AK101" s="55">
        <f t="shared" si="24"/>
        <v>26.263636363636362</v>
      </c>
      <c r="AL101" s="20">
        <v>97.058026148935213</v>
      </c>
      <c r="AM101" s="53">
        <f t="shared" si="25"/>
        <v>9.7058026148935213</v>
      </c>
      <c r="AN101" s="66">
        <v>0.87096774193548387</v>
      </c>
      <c r="AO101" s="53">
        <f t="shared" si="26"/>
        <v>4.354838709677419</v>
      </c>
      <c r="AP101" s="54">
        <v>60</v>
      </c>
      <c r="AQ101" s="75">
        <v>25</v>
      </c>
      <c r="AR101" s="56">
        <f t="shared" si="27"/>
        <v>70</v>
      </c>
      <c r="AS101" s="57">
        <f t="shared" si="28"/>
        <v>7</v>
      </c>
      <c r="AT101" s="54">
        <v>0</v>
      </c>
      <c r="AU101" s="54">
        <v>0</v>
      </c>
      <c r="AV101" s="56">
        <f t="shared" si="29"/>
        <v>0</v>
      </c>
      <c r="AW101" s="53">
        <f t="shared" si="30"/>
        <v>0</v>
      </c>
      <c r="AX101" s="54">
        <v>0</v>
      </c>
      <c r="AY101" s="54">
        <v>0</v>
      </c>
      <c r="AZ101" s="58">
        <f t="shared" si="31"/>
        <v>0</v>
      </c>
      <c r="BA101" s="59">
        <f t="shared" si="32"/>
        <v>0</v>
      </c>
      <c r="BB101" s="87">
        <f t="shared" si="33"/>
        <v>87.550170802370204</v>
      </c>
      <c r="BC101" s="93" t="str">
        <f t="shared" si="34"/>
        <v>B</v>
      </c>
    </row>
    <row r="102" spans="1:55" s="102" customFormat="1" ht="15" customHeight="1" x14ac:dyDescent="0.25">
      <c r="A102" s="96" t="s">
        <v>266</v>
      </c>
      <c r="B102" s="76">
        <v>0</v>
      </c>
      <c r="C102" s="76">
        <v>1</v>
      </c>
      <c r="D102" s="75">
        <v>0</v>
      </c>
      <c r="E102" s="75">
        <v>1</v>
      </c>
      <c r="F102" s="75">
        <v>1</v>
      </c>
      <c r="G102" s="75"/>
      <c r="H102" s="75"/>
      <c r="I102" s="1"/>
      <c r="J102" s="1"/>
      <c r="K102" s="1"/>
      <c r="L102" s="78"/>
      <c r="M102" s="78"/>
      <c r="N102" s="52">
        <f t="shared" si="19"/>
        <v>0.75</v>
      </c>
      <c r="O102" s="53">
        <f t="shared" si="20"/>
        <v>1.25</v>
      </c>
      <c r="P102" s="76">
        <v>3</v>
      </c>
      <c r="Q102" s="76">
        <v>3</v>
      </c>
      <c r="R102" s="75">
        <v>3</v>
      </c>
      <c r="S102" s="75">
        <v>3</v>
      </c>
      <c r="T102" s="75">
        <v>3</v>
      </c>
      <c r="U102" s="75"/>
      <c r="V102" s="2"/>
      <c r="W102" s="1"/>
      <c r="X102" s="1"/>
      <c r="Y102" s="1"/>
      <c r="Z102" s="63"/>
      <c r="AA102" s="63"/>
      <c r="AB102" s="52">
        <f t="shared" si="21"/>
        <v>3</v>
      </c>
      <c r="AC102" s="53">
        <f t="shared" si="22"/>
        <v>7.5000000000000009</v>
      </c>
      <c r="AD102" s="98">
        <v>99.181818181818187</v>
      </c>
      <c r="AE102" s="98"/>
      <c r="AF102" s="75"/>
      <c r="AG102" s="75"/>
      <c r="AH102" s="75"/>
      <c r="AI102" s="86"/>
      <c r="AJ102" s="54">
        <f t="shared" si="23"/>
        <v>99.181818181818187</v>
      </c>
      <c r="AK102" s="55">
        <f t="shared" si="24"/>
        <v>29.754545454545454</v>
      </c>
      <c r="AL102" s="20">
        <v>100</v>
      </c>
      <c r="AM102" s="53">
        <f t="shared" si="25"/>
        <v>10</v>
      </c>
      <c r="AN102" s="66">
        <v>0</v>
      </c>
      <c r="AO102" s="53">
        <f t="shared" si="26"/>
        <v>0</v>
      </c>
      <c r="AP102" s="54">
        <v>77</v>
      </c>
      <c r="AQ102" s="75">
        <v>25</v>
      </c>
      <c r="AR102" s="56">
        <f t="shared" si="27"/>
        <v>82.75</v>
      </c>
      <c r="AS102" s="57">
        <f t="shared" si="28"/>
        <v>8.2750000000000004</v>
      </c>
      <c r="AT102" s="54">
        <v>0</v>
      </c>
      <c r="AU102" s="54">
        <v>0</v>
      </c>
      <c r="AV102" s="56">
        <f t="shared" si="29"/>
        <v>0</v>
      </c>
      <c r="AW102" s="53">
        <f t="shared" si="30"/>
        <v>0</v>
      </c>
      <c r="AX102" s="54">
        <v>0</v>
      </c>
      <c r="AY102" s="54">
        <v>0</v>
      </c>
      <c r="AZ102" s="58">
        <f t="shared" si="31"/>
        <v>0</v>
      </c>
      <c r="BA102" s="59">
        <f t="shared" si="32"/>
        <v>0</v>
      </c>
      <c r="BB102" s="87">
        <f t="shared" si="33"/>
        <v>87.353146853146839</v>
      </c>
      <c r="BC102" s="93" t="str">
        <f t="shared" si="34"/>
        <v>B</v>
      </c>
    </row>
    <row r="103" spans="1:55" s="102" customFormat="1" ht="15" customHeight="1" x14ac:dyDescent="0.25">
      <c r="A103" s="96" t="s">
        <v>314</v>
      </c>
      <c r="B103" s="76">
        <v>0</v>
      </c>
      <c r="C103" s="76">
        <v>2</v>
      </c>
      <c r="D103" s="75">
        <v>1</v>
      </c>
      <c r="E103" s="75">
        <v>0</v>
      </c>
      <c r="F103" s="75">
        <v>0</v>
      </c>
      <c r="G103" s="75"/>
      <c r="H103" s="75"/>
      <c r="I103" s="1"/>
      <c r="J103" s="1"/>
      <c r="K103" s="1"/>
      <c r="L103" s="78"/>
      <c r="M103" s="78"/>
      <c r="N103" s="52">
        <f t="shared" si="19"/>
        <v>0.75</v>
      </c>
      <c r="O103" s="53">
        <f t="shared" si="20"/>
        <v>1.25</v>
      </c>
      <c r="P103" s="76">
        <v>3</v>
      </c>
      <c r="Q103" s="76">
        <v>3</v>
      </c>
      <c r="R103" s="75">
        <v>3</v>
      </c>
      <c r="S103" s="75">
        <v>2</v>
      </c>
      <c r="T103" s="75">
        <v>2</v>
      </c>
      <c r="U103" s="75"/>
      <c r="V103" s="2"/>
      <c r="W103" s="1"/>
      <c r="X103" s="1"/>
      <c r="Y103" s="1"/>
      <c r="Z103" s="63"/>
      <c r="AA103" s="63"/>
      <c r="AB103" s="52">
        <f t="shared" si="21"/>
        <v>2.75</v>
      </c>
      <c r="AC103" s="53">
        <f t="shared" si="22"/>
        <v>6.8750000000000009</v>
      </c>
      <c r="AD103" s="98">
        <v>99.181818181818187</v>
      </c>
      <c r="AE103" s="98"/>
      <c r="AF103" s="75"/>
      <c r="AG103" s="75"/>
      <c r="AH103" s="75"/>
      <c r="AI103" s="86"/>
      <c r="AJ103" s="54">
        <f t="shared" si="23"/>
        <v>99.181818181818187</v>
      </c>
      <c r="AK103" s="55">
        <f t="shared" si="24"/>
        <v>29.754545454545454</v>
      </c>
      <c r="AL103" s="20">
        <v>69.470233010596289</v>
      </c>
      <c r="AM103" s="53">
        <f t="shared" si="25"/>
        <v>6.9470233010596294</v>
      </c>
      <c r="AN103" s="66">
        <v>0.61290322580645162</v>
      </c>
      <c r="AO103" s="53">
        <f t="shared" si="26"/>
        <v>3.0645161290322585</v>
      </c>
      <c r="AP103" s="54">
        <v>85</v>
      </c>
      <c r="AQ103" s="75">
        <v>25</v>
      </c>
      <c r="AR103" s="56">
        <f t="shared" si="27"/>
        <v>88.75</v>
      </c>
      <c r="AS103" s="57">
        <f t="shared" si="28"/>
        <v>8.875</v>
      </c>
      <c r="AT103" s="54">
        <v>0</v>
      </c>
      <c r="AU103" s="54">
        <v>0</v>
      </c>
      <c r="AV103" s="56">
        <f t="shared" si="29"/>
        <v>0</v>
      </c>
      <c r="AW103" s="53">
        <f t="shared" si="30"/>
        <v>0</v>
      </c>
      <c r="AX103" s="54">
        <v>0</v>
      </c>
      <c r="AY103" s="54">
        <v>0</v>
      </c>
      <c r="AZ103" s="58">
        <f t="shared" si="31"/>
        <v>0</v>
      </c>
      <c r="BA103" s="59">
        <f t="shared" si="32"/>
        <v>0</v>
      </c>
      <c r="BB103" s="87">
        <f t="shared" si="33"/>
        <v>87.332438284057432</v>
      </c>
      <c r="BC103" s="93" t="str">
        <f t="shared" si="34"/>
        <v>B</v>
      </c>
    </row>
    <row r="104" spans="1:55" s="102" customFormat="1" ht="15" customHeight="1" x14ac:dyDescent="0.25">
      <c r="A104" s="96" t="s">
        <v>307</v>
      </c>
      <c r="B104" s="76">
        <v>0</v>
      </c>
      <c r="C104" s="76">
        <v>1</v>
      </c>
      <c r="D104" s="75">
        <v>1</v>
      </c>
      <c r="E104" s="75">
        <v>2</v>
      </c>
      <c r="F104" s="75">
        <v>2</v>
      </c>
      <c r="G104" s="75"/>
      <c r="H104" s="75"/>
      <c r="I104" s="1"/>
      <c r="J104" s="1"/>
      <c r="K104" s="1"/>
      <c r="L104" s="78"/>
      <c r="M104" s="78"/>
      <c r="N104" s="52">
        <f t="shared" si="19"/>
        <v>1.5</v>
      </c>
      <c r="O104" s="53">
        <f t="shared" si="20"/>
        <v>2.5</v>
      </c>
      <c r="P104" s="76">
        <v>3</v>
      </c>
      <c r="Q104" s="76">
        <v>2</v>
      </c>
      <c r="R104" s="75">
        <v>3</v>
      </c>
      <c r="S104" s="75">
        <v>2</v>
      </c>
      <c r="T104" s="75">
        <v>2</v>
      </c>
      <c r="U104" s="75"/>
      <c r="V104" s="2"/>
      <c r="W104" s="1"/>
      <c r="X104" s="1"/>
      <c r="Y104" s="1"/>
      <c r="Z104" s="63"/>
      <c r="AA104" s="63"/>
      <c r="AB104" s="52">
        <f t="shared" si="21"/>
        <v>2.5</v>
      </c>
      <c r="AC104" s="53">
        <f t="shared" si="22"/>
        <v>6.25</v>
      </c>
      <c r="AD104" s="98">
        <v>100</v>
      </c>
      <c r="AE104" s="98"/>
      <c r="AF104" s="75"/>
      <c r="AG104" s="75"/>
      <c r="AH104" s="75"/>
      <c r="AI104" s="86"/>
      <c r="AJ104" s="54">
        <f t="shared" si="23"/>
        <v>100</v>
      </c>
      <c r="AK104" s="55">
        <f t="shared" si="24"/>
        <v>30</v>
      </c>
      <c r="AL104" s="20">
        <v>68.915367153993046</v>
      </c>
      <c r="AM104" s="53">
        <f t="shared" si="25"/>
        <v>6.8915367153993046</v>
      </c>
      <c r="AN104" s="66">
        <v>0.70967741935483875</v>
      </c>
      <c r="AO104" s="53">
        <f t="shared" si="26"/>
        <v>3.5483870967741935</v>
      </c>
      <c r="AP104" s="54">
        <v>67</v>
      </c>
      <c r="AQ104" s="75">
        <v>25</v>
      </c>
      <c r="AR104" s="56">
        <f t="shared" si="27"/>
        <v>75.25</v>
      </c>
      <c r="AS104" s="57">
        <f t="shared" si="28"/>
        <v>7.5250000000000004</v>
      </c>
      <c r="AT104" s="54">
        <v>0</v>
      </c>
      <c r="AU104" s="54">
        <v>0</v>
      </c>
      <c r="AV104" s="56">
        <f t="shared" si="29"/>
        <v>0</v>
      </c>
      <c r="AW104" s="53">
        <f t="shared" si="30"/>
        <v>0</v>
      </c>
      <c r="AX104" s="54">
        <v>0</v>
      </c>
      <c r="AY104" s="54">
        <v>0</v>
      </c>
      <c r="AZ104" s="58">
        <f t="shared" si="31"/>
        <v>0</v>
      </c>
      <c r="BA104" s="59">
        <f t="shared" si="32"/>
        <v>0</v>
      </c>
      <c r="BB104" s="87">
        <f t="shared" si="33"/>
        <v>87.253728941805377</v>
      </c>
      <c r="BC104" s="93" t="str">
        <f t="shared" si="34"/>
        <v>B</v>
      </c>
    </row>
    <row r="105" spans="1:55" s="102" customFormat="1" ht="15" customHeight="1" x14ac:dyDescent="0.25">
      <c r="A105" s="96" t="s">
        <v>397</v>
      </c>
      <c r="B105" s="76">
        <v>0</v>
      </c>
      <c r="C105" s="76">
        <v>2</v>
      </c>
      <c r="D105" s="75">
        <v>2</v>
      </c>
      <c r="E105" s="75">
        <v>1</v>
      </c>
      <c r="F105" s="75">
        <v>1</v>
      </c>
      <c r="G105" s="75"/>
      <c r="H105" s="75"/>
      <c r="I105" s="1"/>
      <c r="J105" s="1"/>
      <c r="K105" s="1"/>
      <c r="L105" s="78"/>
      <c r="M105" s="78"/>
      <c r="N105" s="52">
        <f t="shared" si="19"/>
        <v>1.5</v>
      </c>
      <c r="O105" s="53">
        <f t="shared" si="20"/>
        <v>2.5</v>
      </c>
      <c r="P105" s="76">
        <v>3</v>
      </c>
      <c r="Q105" s="76">
        <v>2</v>
      </c>
      <c r="R105" s="75">
        <v>2</v>
      </c>
      <c r="S105" s="75">
        <v>2</v>
      </c>
      <c r="T105" s="75">
        <v>0</v>
      </c>
      <c r="U105" s="75"/>
      <c r="V105" s="2"/>
      <c r="W105" s="1"/>
      <c r="X105" s="1"/>
      <c r="Y105" s="1"/>
      <c r="Z105" s="63"/>
      <c r="AA105" s="63"/>
      <c r="AB105" s="52">
        <f t="shared" si="21"/>
        <v>2.25</v>
      </c>
      <c r="AC105" s="53">
        <f t="shared" ref="AC105:AC136" si="35">IF(ISNA(AB105),0,((AB105/AC$7)*AC$6)*100)</f>
        <v>5.625</v>
      </c>
      <c r="AD105" s="98">
        <v>100</v>
      </c>
      <c r="AE105" s="98"/>
      <c r="AF105" s="75"/>
      <c r="AG105" s="75"/>
      <c r="AH105" s="75"/>
      <c r="AI105" s="86"/>
      <c r="AJ105" s="54">
        <f t="shared" si="23"/>
        <v>100</v>
      </c>
      <c r="AK105" s="55">
        <f t="shared" si="24"/>
        <v>30</v>
      </c>
      <c r="AL105" s="20">
        <v>85.389925710759144</v>
      </c>
      <c r="AM105" s="53">
        <f t="shared" ref="AM105:AM136" si="36">IF(ISNA(AL105),0,AL105/AL$6*AM$6*100)</f>
        <v>8.5389925710759158</v>
      </c>
      <c r="AN105" s="66">
        <v>0.5161290322580645</v>
      </c>
      <c r="AO105" s="53">
        <f t="shared" ref="AO105:AO136" si="37">IF(ISNA(AN105),0,AN105*AO$6*100)</f>
        <v>2.5806451612903225</v>
      </c>
      <c r="AP105" s="54">
        <v>66</v>
      </c>
      <c r="AQ105" s="75">
        <v>25</v>
      </c>
      <c r="AR105" s="56">
        <f t="shared" si="27"/>
        <v>74.5</v>
      </c>
      <c r="AS105" s="57">
        <f t="shared" si="28"/>
        <v>7.45</v>
      </c>
      <c r="AT105" s="54">
        <v>0</v>
      </c>
      <c r="AU105" s="54">
        <v>0</v>
      </c>
      <c r="AV105" s="56">
        <f t="shared" si="29"/>
        <v>0</v>
      </c>
      <c r="AW105" s="53">
        <f t="shared" si="30"/>
        <v>0</v>
      </c>
      <c r="AX105" s="54">
        <v>0</v>
      </c>
      <c r="AY105" s="54">
        <v>0</v>
      </c>
      <c r="AZ105" s="58">
        <f t="shared" si="31"/>
        <v>0</v>
      </c>
      <c r="BA105" s="59">
        <f t="shared" si="32"/>
        <v>0</v>
      </c>
      <c r="BB105" s="87">
        <f t="shared" si="33"/>
        <v>87.22251958825575</v>
      </c>
      <c r="BC105" s="93" t="str">
        <f t="shared" si="34"/>
        <v>B</v>
      </c>
    </row>
    <row r="106" spans="1:55" s="102" customFormat="1" ht="15" customHeight="1" x14ac:dyDescent="0.25">
      <c r="A106" s="96" t="s">
        <v>344</v>
      </c>
      <c r="B106" s="76">
        <v>0</v>
      </c>
      <c r="C106" s="76">
        <v>3</v>
      </c>
      <c r="D106" s="75">
        <v>1</v>
      </c>
      <c r="E106" s="75">
        <v>1</v>
      </c>
      <c r="F106" s="75">
        <v>3</v>
      </c>
      <c r="G106" s="75"/>
      <c r="H106" s="75"/>
      <c r="I106" s="1"/>
      <c r="J106" s="1"/>
      <c r="K106" s="1"/>
      <c r="L106" s="78"/>
      <c r="M106" s="78"/>
      <c r="N106" s="52">
        <f t="shared" si="19"/>
        <v>2</v>
      </c>
      <c r="O106" s="53">
        <f t="shared" si="20"/>
        <v>3.3333333333333335</v>
      </c>
      <c r="P106" s="76">
        <v>3</v>
      </c>
      <c r="Q106" s="76">
        <v>2</v>
      </c>
      <c r="R106" s="75">
        <v>2</v>
      </c>
      <c r="S106" s="75">
        <v>2</v>
      </c>
      <c r="T106" s="75">
        <v>2</v>
      </c>
      <c r="U106" s="75"/>
      <c r="V106" s="2"/>
      <c r="W106" s="1"/>
      <c r="X106" s="1"/>
      <c r="Y106" s="1"/>
      <c r="Z106" s="63"/>
      <c r="AA106" s="63"/>
      <c r="AB106" s="52">
        <f t="shared" si="21"/>
        <v>2.25</v>
      </c>
      <c r="AC106" s="53">
        <f t="shared" si="35"/>
        <v>5.625</v>
      </c>
      <c r="AD106" s="98">
        <v>98.363636363636374</v>
      </c>
      <c r="AE106" s="98"/>
      <c r="AF106" s="75"/>
      <c r="AG106" s="75"/>
      <c r="AH106" s="75"/>
      <c r="AI106" s="86"/>
      <c r="AJ106" s="54">
        <f t="shared" si="23"/>
        <v>98.363636363636374</v>
      </c>
      <c r="AK106" s="55">
        <f t="shared" si="24"/>
        <v>29.509090909090911</v>
      </c>
      <c r="AL106" s="20">
        <v>99.947089947089921</v>
      </c>
      <c r="AM106" s="53">
        <f t="shared" si="36"/>
        <v>9.9947089947089918</v>
      </c>
      <c r="AN106" s="66">
        <v>0.5161290322580645</v>
      </c>
      <c r="AO106" s="53">
        <f t="shared" si="37"/>
        <v>2.5806451612903225</v>
      </c>
      <c r="AP106" s="54">
        <v>74</v>
      </c>
      <c r="AQ106" s="75">
        <v>0</v>
      </c>
      <c r="AR106" s="56">
        <f t="shared" si="27"/>
        <v>55.5</v>
      </c>
      <c r="AS106" s="57">
        <f t="shared" si="28"/>
        <v>5.5500000000000007</v>
      </c>
      <c r="AT106" s="54">
        <v>0</v>
      </c>
      <c r="AU106" s="54">
        <v>0</v>
      </c>
      <c r="AV106" s="56">
        <f t="shared" si="29"/>
        <v>0</v>
      </c>
      <c r="AW106" s="53">
        <f t="shared" si="30"/>
        <v>0</v>
      </c>
      <c r="AX106" s="54">
        <v>0</v>
      </c>
      <c r="AY106" s="54">
        <v>0</v>
      </c>
      <c r="AZ106" s="58">
        <f t="shared" si="31"/>
        <v>0</v>
      </c>
      <c r="BA106" s="59">
        <f t="shared" si="32"/>
        <v>0</v>
      </c>
      <c r="BB106" s="87">
        <f t="shared" si="33"/>
        <v>87.065812920651624</v>
      </c>
      <c r="BC106" s="93" t="str">
        <f t="shared" si="34"/>
        <v>B</v>
      </c>
    </row>
    <row r="107" spans="1:55" s="102" customFormat="1" ht="15.75" customHeight="1" x14ac:dyDescent="0.25">
      <c r="A107" s="96" t="s">
        <v>332</v>
      </c>
      <c r="B107" s="76">
        <v>0</v>
      </c>
      <c r="C107" s="76">
        <v>3</v>
      </c>
      <c r="D107" s="75">
        <v>1</v>
      </c>
      <c r="E107" s="75">
        <v>0</v>
      </c>
      <c r="F107" s="75">
        <v>1</v>
      </c>
      <c r="G107" s="75"/>
      <c r="H107" s="75"/>
      <c r="I107" s="1"/>
      <c r="J107" s="1"/>
      <c r="K107" s="1"/>
      <c r="L107" s="78"/>
      <c r="M107" s="78"/>
      <c r="N107" s="52">
        <f t="shared" si="19"/>
        <v>1.25</v>
      </c>
      <c r="O107" s="53">
        <f t="shared" si="20"/>
        <v>2.0833333333333335</v>
      </c>
      <c r="P107" s="76">
        <v>3</v>
      </c>
      <c r="Q107" s="76">
        <v>3</v>
      </c>
      <c r="R107" s="75">
        <v>3</v>
      </c>
      <c r="S107" s="75">
        <v>0</v>
      </c>
      <c r="T107" s="75">
        <v>2</v>
      </c>
      <c r="U107" s="75"/>
      <c r="V107" s="2"/>
      <c r="W107" s="1"/>
      <c r="X107" s="1"/>
      <c r="Y107" s="1"/>
      <c r="Z107" s="63"/>
      <c r="AA107" s="63"/>
      <c r="AB107" s="52">
        <f t="shared" si="21"/>
        <v>2.75</v>
      </c>
      <c r="AC107" s="53">
        <f t="shared" si="35"/>
        <v>6.8750000000000009</v>
      </c>
      <c r="AD107" s="98">
        <v>95.090909090909093</v>
      </c>
      <c r="AE107" s="98"/>
      <c r="AF107" s="75"/>
      <c r="AG107" s="75"/>
      <c r="AH107" s="75"/>
      <c r="AI107" s="86"/>
      <c r="AJ107" s="54">
        <f t="shared" si="23"/>
        <v>95.090909090909093</v>
      </c>
      <c r="AK107" s="55">
        <f t="shared" si="24"/>
        <v>28.527272727272727</v>
      </c>
      <c r="AL107" s="20">
        <v>100</v>
      </c>
      <c r="AM107" s="53">
        <f t="shared" si="36"/>
        <v>10</v>
      </c>
      <c r="AN107" s="66">
        <v>0.74358974358974361</v>
      </c>
      <c r="AO107" s="53">
        <f t="shared" si="37"/>
        <v>3.7179487179487181</v>
      </c>
      <c r="AP107" s="54">
        <v>67</v>
      </c>
      <c r="AQ107" s="75">
        <v>0</v>
      </c>
      <c r="AR107" s="56">
        <f t="shared" si="27"/>
        <v>50.25</v>
      </c>
      <c r="AS107" s="57">
        <f t="shared" si="28"/>
        <v>5.0250000000000004</v>
      </c>
      <c r="AT107" s="54">
        <v>0</v>
      </c>
      <c r="AU107" s="54">
        <v>0</v>
      </c>
      <c r="AV107" s="56">
        <f t="shared" si="29"/>
        <v>0</v>
      </c>
      <c r="AW107" s="53">
        <f t="shared" si="30"/>
        <v>0</v>
      </c>
      <c r="AX107" s="54">
        <v>0</v>
      </c>
      <c r="AY107" s="54">
        <v>0</v>
      </c>
      <c r="AZ107" s="58">
        <f t="shared" si="31"/>
        <v>0</v>
      </c>
      <c r="BA107" s="59">
        <f t="shared" si="32"/>
        <v>0</v>
      </c>
      <c r="BB107" s="87">
        <f t="shared" si="33"/>
        <v>86.505468890084259</v>
      </c>
      <c r="BC107" s="93" t="str">
        <f t="shared" si="34"/>
        <v>B</v>
      </c>
    </row>
    <row r="108" spans="1:55" s="102" customFormat="1" ht="15.75" customHeight="1" x14ac:dyDescent="0.25">
      <c r="A108" s="96" t="s">
        <v>348</v>
      </c>
      <c r="B108" s="76">
        <v>0</v>
      </c>
      <c r="C108" s="76">
        <v>3</v>
      </c>
      <c r="D108" s="75">
        <v>0</v>
      </c>
      <c r="E108" s="75">
        <v>2</v>
      </c>
      <c r="F108" s="75">
        <v>0</v>
      </c>
      <c r="G108" s="75"/>
      <c r="H108" s="75"/>
      <c r="I108" s="1"/>
      <c r="J108" s="1"/>
      <c r="K108" s="1"/>
      <c r="L108" s="78"/>
      <c r="M108" s="78"/>
      <c r="N108" s="52">
        <f t="shared" si="19"/>
        <v>1.25</v>
      </c>
      <c r="O108" s="53">
        <f t="shared" si="20"/>
        <v>2.0833333333333335</v>
      </c>
      <c r="P108" s="76">
        <v>3</v>
      </c>
      <c r="Q108" s="76">
        <v>2</v>
      </c>
      <c r="R108" s="75">
        <v>3</v>
      </c>
      <c r="S108" s="75">
        <v>2</v>
      </c>
      <c r="T108" s="75">
        <v>3</v>
      </c>
      <c r="U108" s="75"/>
      <c r="V108" s="2"/>
      <c r="W108" s="1"/>
      <c r="X108" s="1"/>
      <c r="Y108" s="1"/>
      <c r="Z108" s="63"/>
      <c r="AA108" s="63"/>
      <c r="AB108" s="52">
        <f t="shared" si="21"/>
        <v>2.75</v>
      </c>
      <c r="AC108" s="53">
        <f t="shared" si="35"/>
        <v>6.8750000000000009</v>
      </c>
      <c r="AD108" s="98">
        <v>98.363636363636374</v>
      </c>
      <c r="AE108" s="98"/>
      <c r="AF108" s="75"/>
      <c r="AG108" s="75"/>
      <c r="AH108" s="75"/>
      <c r="AI108" s="86"/>
      <c r="AJ108" s="54">
        <f t="shared" si="23"/>
        <v>98.363636363636374</v>
      </c>
      <c r="AK108" s="55">
        <f t="shared" si="24"/>
        <v>29.509090909090911</v>
      </c>
      <c r="AL108" s="20">
        <v>100</v>
      </c>
      <c r="AM108" s="53">
        <f t="shared" si="36"/>
        <v>10</v>
      </c>
      <c r="AN108" s="66">
        <v>0.69230769230769229</v>
      </c>
      <c r="AO108" s="53">
        <f t="shared" si="37"/>
        <v>3.4615384615384617</v>
      </c>
      <c r="AP108" s="54">
        <v>56</v>
      </c>
      <c r="AQ108" s="75">
        <v>0</v>
      </c>
      <c r="AR108" s="56">
        <f t="shared" si="27"/>
        <v>42</v>
      </c>
      <c r="AS108" s="57">
        <f t="shared" si="28"/>
        <v>4.2</v>
      </c>
      <c r="AT108" s="54">
        <v>0</v>
      </c>
      <c r="AU108" s="54">
        <v>0</v>
      </c>
      <c r="AV108" s="56">
        <f t="shared" si="29"/>
        <v>0</v>
      </c>
      <c r="AW108" s="53">
        <f t="shared" si="30"/>
        <v>0</v>
      </c>
      <c r="AX108" s="54">
        <v>0</v>
      </c>
      <c r="AY108" s="54">
        <v>0</v>
      </c>
      <c r="AZ108" s="58">
        <f t="shared" si="31"/>
        <v>0</v>
      </c>
      <c r="BA108" s="59">
        <f t="shared" si="32"/>
        <v>0</v>
      </c>
      <c r="BB108" s="87">
        <f t="shared" si="33"/>
        <v>86.352250313788772</v>
      </c>
      <c r="BC108" s="93" t="str">
        <f t="shared" si="34"/>
        <v>B</v>
      </c>
    </row>
    <row r="109" spans="1:55" s="102" customFormat="1" ht="15" customHeight="1" x14ac:dyDescent="0.25">
      <c r="A109" s="96" t="s">
        <v>357</v>
      </c>
      <c r="B109" s="76">
        <v>0</v>
      </c>
      <c r="C109" s="76">
        <v>2</v>
      </c>
      <c r="D109" s="75">
        <v>1</v>
      </c>
      <c r="E109" s="75">
        <v>1</v>
      </c>
      <c r="F109" s="75">
        <v>1</v>
      </c>
      <c r="G109" s="75"/>
      <c r="H109" s="75"/>
      <c r="I109" s="1"/>
      <c r="J109" s="1"/>
      <c r="K109" s="1"/>
      <c r="L109" s="78"/>
      <c r="M109" s="78"/>
      <c r="N109" s="52">
        <f t="shared" si="19"/>
        <v>1.25</v>
      </c>
      <c r="O109" s="53">
        <f t="shared" si="20"/>
        <v>2.0833333333333335</v>
      </c>
      <c r="P109" s="76">
        <v>3</v>
      </c>
      <c r="Q109" s="76">
        <v>3</v>
      </c>
      <c r="R109" s="75">
        <v>3</v>
      </c>
      <c r="S109" s="75">
        <v>3</v>
      </c>
      <c r="T109" s="75">
        <v>3</v>
      </c>
      <c r="U109" s="75"/>
      <c r="V109" s="2"/>
      <c r="W109" s="1"/>
      <c r="X109" s="1"/>
      <c r="Y109" s="1"/>
      <c r="Z109" s="63"/>
      <c r="AA109" s="63"/>
      <c r="AB109" s="52">
        <f t="shared" si="21"/>
        <v>3</v>
      </c>
      <c r="AC109" s="53">
        <f t="shared" si="35"/>
        <v>7.5000000000000009</v>
      </c>
      <c r="AD109" s="98">
        <v>97.181818181818187</v>
      </c>
      <c r="AE109" s="98"/>
      <c r="AF109" s="75"/>
      <c r="AG109" s="75"/>
      <c r="AH109" s="75"/>
      <c r="AI109" s="86"/>
      <c r="AJ109" s="54">
        <f t="shared" si="23"/>
        <v>97.181818181818187</v>
      </c>
      <c r="AK109" s="55">
        <f t="shared" si="24"/>
        <v>29.154545454545456</v>
      </c>
      <c r="AL109" s="20">
        <v>83.333333333333329</v>
      </c>
      <c r="AM109" s="53">
        <f t="shared" si="36"/>
        <v>8.3333333333333321</v>
      </c>
      <c r="AN109" s="66">
        <v>0.78947368421052633</v>
      </c>
      <c r="AO109" s="53">
        <f t="shared" si="37"/>
        <v>3.9473684210526319</v>
      </c>
      <c r="AP109" s="54">
        <v>68</v>
      </c>
      <c r="AQ109" s="75">
        <v>0</v>
      </c>
      <c r="AR109" s="56">
        <f t="shared" si="27"/>
        <v>51</v>
      </c>
      <c r="AS109" s="57">
        <f t="shared" si="28"/>
        <v>5.1000000000000005</v>
      </c>
      <c r="AT109" s="54">
        <v>0</v>
      </c>
      <c r="AU109" s="54">
        <v>0</v>
      </c>
      <c r="AV109" s="56">
        <f t="shared" si="29"/>
        <v>0</v>
      </c>
      <c r="AW109" s="53">
        <f t="shared" si="30"/>
        <v>0</v>
      </c>
      <c r="AX109" s="54">
        <v>0</v>
      </c>
      <c r="AY109" s="54">
        <v>0</v>
      </c>
      <c r="AZ109" s="58">
        <f t="shared" si="31"/>
        <v>0</v>
      </c>
      <c r="BA109" s="59">
        <f t="shared" si="32"/>
        <v>0</v>
      </c>
      <c r="BB109" s="87">
        <f t="shared" si="33"/>
        <v>86.336277757330393</v>
      </c>
      <c r="BC109" s="93" t="str">
        <f t="shared" si="34"/>
        <v>B</v>
      </c>
    </row>
    <row r="110" spans="1:55" s="102" customFormat="1" ht="15" customHeight="1" x14ac:dyDescent="0.25">
      <c r="A110" s="96" t="s">
        <v>366</v>
      </c>
      <c r="B110" s="76">
        <v>0</v>
      </c>
      <c r="C110" s="76">
        <v>1</v>
      </c>
      <c r="D110" s="75">
        <v>1</v>
      </c>
      <c r="E110" s="75">
        <v>1</v>
      </c>
      <c r="F110" s="75">
        <v>1</v>
      </c>
      <c r="G110" s="75"/>
      <c r="H110" s="75"/>
      <c r="I110" s="1"/>
      <c r="J110" s="1"/>
      <c r="K110" s="1"/>
      <c r="L110" s="78"/>
      <c r="M110" s="78"/>
      <c r="N110" s="52">
        <f t="shared" si="19"/>
        <v>1</v>
      </c>
      <c r="O110" s="53">
        <f t="shared" si="20"/>
        <v>1.6666666666666667</v>
      </c>
      <c r="P110" s="76">
        <v>3</v>
      </c>
      <c r="Q110" s="76">
        <v>2</v>
      </c>
      <c r="R110" s="75">
        <v>3</v>
      </c>
      <c r="S110" s="75">
        <v>2</v>
      </c>
      <c r="T110" s="75">
        <v>3</v>
      </c>
      <c r="U110" s="75"/>
      <c r="V110" s="2"/>
      <c r="W110" s="1"/>
      <c r="X110" s="1"/>
      <c r="Y110" s="1"/>
      <c r="Z110" s="63"/>
      <c r="AA110" s="63"/>
      <c r="AB110" s="52">
        <f t="shared" si="21"/>
        <v>2.75</v>
      </c>
      <c r="AC110" s="53">
        <f t="shared" si="35"/>
        <v>6.8750000000000009</v>
      </c>
      <c r="AD110" s="98">
        <v>98.363636363636374</v>
      </c>
      <c r="AE110" s="98"/>
      <c r="AF110" s="75"/>
      <c r="AG110" s="75"/>
      <c r="AH110" s="75"/>
      <c r="AI110" s="86"/>
      <c r="AJ110" s="54">
        <f t="shared" si="23"/>
        <v>98.363636363636374</v>
      </c>
      <c r="AK110" s="55">
        <f t="shared" si="24"/>
        <v>29.509090909090911</v>
      </c>
      <c r="AL110" s="20">
        <v>100</v>
      </c>
      <c r="AM110" s="53">
        <f t="shared" si="36"/>
        <v>10</v>
      </c>
      <c r="AN110" s="66">
        <v>0.57894736842105265</v>
      </c>
      <c r="AO110" s="53">
        <f t="shared" si="37"/>
        <v>2.8947368421052633</v>
      </c>
      <c r="AP110" s="54">
        <v>68</v>
      </c>
      <c r="AQ110" s="75">
        <v>0</v>
      </c>
      <c r="AR110" s="56">
        <f t="shared" si="27"/>
        <v>51</v>
      </c>
      <c r="AS110" s="57">
        <f t="shared" si="28"/>
        <v>5.1000000000000005</v>
      </c>
      <c r="AT110" s="54">
        <v>0</v>
      </c>
      <c r="AU110" s="54">
        <v>0</v>
      </c>
      <c r="AV110" s="56">
        <f t="shared" si="29"/>
        <v>0</v>
      </c>
      <c r="AW110" s="53">
        <f t="shared" si="30"/>
        <v>0</v>
      </c>
      <c r="AX110" s="54">
        <v>0</v>
      </c>
      <c r="AY110" s="54">
        <v>0</v>
      </c>
      <c r="AZ110" s="58">
        <f t="shared" si="31"/>
        <v>0</v>
      </c>
      <c r="BA110" s="59">
        <f t="shared" si="32"/>
        <v>0</v>
      </c>
      <c r="BB110" s="87">
        <f t="shared" si="33"/>
        <v>86.22383756594283</v>
      </c>
      <c r="BC110" s="93" t="str">
        <f t="shared" si="34"/>
        <v>B</v>
      </c>
    </row>
    <row r="111" spans="1:55" s="102" customFormat="1" ht="15" customHeight="1" x14ac:dyDescent="0.25">
      <c r="A111" s="96" t="s">
        <v>347</v>
      </c>
      <c r="B111" s="76">
        <v>0</v>
      </c>
      <c r="C111" s="76">
        <v>0</v>
      </c>
      <c r="D111" s="75">
        <v>2</v>
      </c>
      <c r="E111" s="75">
        <v>1</v>
      </c>
      <c r="F111" s="75">
        <v>0</v>
      </c>
      <c r="G111" s="75"/>
      <c r="H111" s="75"/>
      <c r="I111" s="1"/>
      <c r="J111" s="1"/>
      <c r="K111" s="1"/>
      <c r="L111" s="78"/>
      <c r="M111" s="78"/>
      <c r="N111" s="52">
        <f t="shared" si="19"/>
        <v>0.75</v>
      </c>
      <c r="O111" s="53">
        <f t="shared" si="20"/>
        <v>1.25</v>
      </c>
      <c r="P111" s="76">
        <v>3</v>
      </c>
      <c r="Q111" s="76">
        <v>2</v>
      </c>
      <c r="R111" s="75">
        <v>3</v>
      </c>
      <c r="S111" s="75">
        <v>2</v>
      </c>
      <c r="T111" s="75">
        <v>3</v>
      </c>
      <c r="U111" s="75"/>
      <c r="V111" s="2"/>
      <c r="W111" s="1"/>
      <c r="X111" s="1"/>
      <c r="Y111" s="1"/>
      <c r="Z111" s="63"/>
      <c r="AA111" s="63"/>
      <c r="AB111" s="52">
        <f t="shared" si="21"/>
        <v>2.75</v>
      </c>
      <c r="AC111" s="53">
        <f t="shared" si="35"/>
        <v>6.8750000000000009</v>
      </c>
      <c r="AD111" s="98">
        <v>94.72727272727272</v>
      </c>
      <c r="AE111" s="98"/>
      <c r="AF111" s="75"/>
      <c r="AG111" s="75"/>
      <c r="AH111" s="75"/>
      <c r="AI111" s="86"/>
      <c r="AJ111" s="54">
        <f t="shared" si="23"/>
        <v>94.72727272727272</v>
      </c>
      <c r="AK111" s="55">
        <f t="shared" si="24"/>
        <v>28.418181818181814</v>
      </c>
      <c r="AL111" s="20">
        <v>98.037897657217911</v>
      </c>
      <c r="AM111" s="53">
        <f t="shared" si="36"/>
        <v>9.8037897657217918</v>
      </c>
      <c r="AN111" s="66">
        <v>0.87096774193548387</v>
      </c>
      <c r="AO111" s="53">
        <f t="shared" si="37"/>
        <v>4.354838709677419</v>
      </c>
      <c r="AP111" s="54">
        <v>71</v>
      </c>
      <c r="AQ111" s="75">
        <v>0</v>
      </c>
      <c r="AR111" s="56">
        <f t="shared" si="27"/>
        <v>53.25</v>
      </c>
      <c r="AS111" s="57">
        <f t="shared" si="28"/>
        <v>5.3250000000000002</v>
      </c>
      <c r="AT111" s="54">
        <v>0</v>
      </c>
      <c r="AU111" s="54">
        <v>0</v>
      </c>
      <c r="AV111" s="56">
        <f t="shared" si="29"/>
        <v>0</v>
      </c>
      <c r="AW111" s="53">
        <f t="shared" si="30"/>
        <v>0</v>
      </c>
      <c r="AX111" s="54">
        <v>0</v>
      </c>
      <c r="AY111" s="54">
        <v>0</v>
      </c>
      <c r="AZ111" s="58">
        <f t="shared" si="31"/>
        <v>0</v>
      </c>
      <c r="BA111" s="59">
        <f t="shared" si="32"/>
        <v>0</v>
      </c>
      <c r="BB111" s="87">
        <f t="shared" si="33"/>
        <v>86.195092759355433</v>
      </c>
      <c r="BC111" s="93" t="str">
        <f t="shared" si="34"/>
        <v>B</v>
      </c>
    </row>
    <row r="112" spans="1:55" s="102" customFormat="1" ht="15" customHeight="1" x14ac:dyDescent="0.25">
      <c r="A112" s="96" t="s">
        <v>328</v>
      </c>
      <c r="B112" s="76">
        <v>0</v>
      </c>
      <c r="C112" s="76">
        <v>3</v>
      </c>
      <c r="D112" s="75">
        <v>3</v>
      </c>
      <c r="E112" s="75">
        <v>1</v>
      </c>
      <c r="F112" s="75">
        <v>1</v>
      </c>
      <c r="G112" s="75"/>
      <c r="H112" s="75"/>
      <c r="I112" s="1"/>
      <c r="J112" s="1"/>
      <c r="K112" s="1"/>
      <c r="L112" s="78"/>
      <c r="M112" s="78"/>
      <c r="N112" s="52">
        <f t="shared" si="19"/>
        <v>2</v>
      </c>
      <c r="O112" s="53">
        <f t="shared" si="20"/>
        <v>3.3333333333333335</v>
      </c>
      <c r="P112" s="76">
        <v>3</v>
      </c>
      <c r="Q112" s="76">
        <v>3</v>
      </c>
      <c r="R112" s="75">
        <v>3</v>
      </c>
      <c r="S112" s="75">
        <v>0</v>
      </c>
      <c r="T112" s="75">
        <v>3</v>
      </c>
      <c r="U112" s="75"/>
      <c r="V112" s="2"/>
      <c r="W112" s="1"/>
      <c r="X112" s="1"/>
      <c r="Y112" s="1"/>
      <c r="Z112" s="63"/>
      <c r="AA112" s="63"/>
      <c r="AB112" s="52">
        <f t="shared" si="21"/>
        <v>3</v>
      </c>
      <c r="AC112" s="53">
        <f t="shared" si="35"/>
        <v>7.5000000000000009</v>
      </c>
      <c r="AD112" s="98">
        <v>96.72727272727272</v>
      </c>
      <c r="AE112" s="98"/>
      <c r="AF112" s="75"/>
      <c r="AG112" s="75"/>
      <c r="AH112" s="75"/>
      <c r="AI112" s="86"/>
      <c r="AJ112" s="54">
        <f t="shared" si="23"/>
        <v>96.72727272727272</v>
      </c>
      <c r="AK112" s="55">
        <f t="shared" si="24"/>
        <v>29.018181818181816</v>
      </c>
      <c r="AL112" s="20">
        <v>32.593330780763303</v>
      </c>
      <c r="AM112" s="53">
        <f t="shared" si="36"/>
        <v>3.2593330780763305</v>
      </c>
      <c r="AN112" s="66">
        <v>0.74193548387096775</v>
      </c>
      <c r="AO112" s="53">
        <f t="shared" si="37"/>
        <v>3.709677419354839</v>
      </c>
      <c r="AP112" s="54">
        <v>86</v>
      </c>
      <c r="AQ112" s="75">
        <v>25</v>
      </c>
      <c r="AR112" s="56">
        <f t="shared" si="27"/>
        <v>89.5</v>
      </c>
      <c r="AS112" s="57">
        <f t="shared" si="28"/>
        <v>8.9500000000000011</v>
      </c>
      <c r="AT112" s="54">
        <v>0</v>
      </c>
      <c r="AU112" s="54">
        <v>0</v>
      </c>
      <c r="AV112" s="56">
        <f t="shared" si="29"/>
        <v>0</v>
      </c>
      <c r="AW112" s="53">
        <f t="shared" si="30"/>
        <v>0</v>
      </c>
      <c r="AX112" s="54">
        <v>0</v>
      </c>
      <c r="AY112" s="54">
        <v>0</v>
      </c>
      <c r="AZ112" s="58">
        <f t="shared" si="31"/>
        <v>0</v>
      </c>
      <c r="BA112" s="59">
        <f t="shared" si="32"/>
        <v>0</v>
      </c>
      <c r="BB112" s="87">
        <f t="shared" si="33"/>
        <v>85.800808690686651</v>
      </c>
      <c r="BC112" s="93" t="str">
        <f t="shared" si="34"/>
        <v>B</v>
      </c>
    </row>
    <row r="113" spans="1:55" s="102" customFormat="1" ht="15" customHeight="1" x14ac:dyDescent="0.25">
      <c r="A113" s="96" t="s">
        <v>279</v>
      </c>
      <c r="B113" s="76">
        <v>0</v>
      </c>
      <c r="C113" s="76">
        <v>2</v>
      </c>
      <c r="D113" s="75">
        <v>2</v>
      </c>
      <c r="E113" s="75">
        <v>1</v>
      </c>
      <c r="F113" s="75">
        <v>2</v>
      </c>
      <c r="G113" s="75"/>
      <c r="H113" s="75"/>
      <c r="I113" s="1"/>
      <c r="J113" s="1"/>
      <c r="K113" s="1"/>
      <c r="L113" s="78"/>
      <c r="M113" s="78"/>
      <c r="N113" s="52">
        <f t="shared" si="19"/>
        <v>1.75</v>
      </c>
      <c r="O113" s="53">
        <f t="shared" si="20"/>
        <v>2.916666666666667</v>
      </c>
      <c r="P113" s="76">
        <v>0</v>
      </c>
      <c r="Q113" s="76">
        <v>2</v>
      </c>
      <c r="R113" s="75">
        <v>3</v>
      </c>
      <c r="S113" s="75">
        <v>2</v>
      </c>
      <c r="T113" s="75">
        <v>3</v>
      </c>
      <c r="U113" s="75"/>
      <c r="V113" s="2"/>
      <c r="W113" s="1"/>
      <c r="X113" s="1"/>
      <c r="Y113" s="1"/>
      <c r="Z113" s="63"/>
      <c r="AA113" s="63"/>
      <c r="AB113" s="52">
        <f t="shared" si="21"/>
        <v>2.5</v>
      </c>
      <c r="AC113" s="53">
        <f t="shared" si="35"/>
        <v>6.25</v>
      </c>
      <c r="AD113" s="98">
        <v>93.545454545454547</v>
      </c>
      <c r="AE113" s="98"/>
      <c r="AF113" s="75"/>
      <c r="AG113" s="75"/>
      <c r="AH113" s="75"/>
      <c r="AI113" s="86"/>
      <c r="AJ113" s="54">
        <f t="shared" si="23"/>
        <v>93.545454545454547</v>
      </c>
      <c r="AK113" s="55">
        <f t="shared" si="24"/>
        <v>28.063636363636363</v>
      </c>
      <c r="AL113" s="20">
        <v>81.496176926240565</v>
      </c>
      <c r="AM113" s="53">
        <f t="shared" si="36"/>
        <v>8.1496176926240551</v>
      </c>
      <c r="AN113" s="66">
        <v>0.54838709677419351</v>
      </c>
      <c r="AO113" s="53">
        <f t="shared" si="37"/>
        <v>2.741935483870968</v>
      </c>
      <c r="AP113" s="54">
        <v>68</v>
      </c>
      <c r="AQ113" s="75">
        <v>25</v>
      </c>
      <c r="AR113" s="56">
        <f t="shared" si="27"/>
        <v>76</v>
      </c>
      <c r="AS113" s="57">
        <f t="shared" si="28"/>
        <v>7.6000000000000005</v>
      </c>
      <c r="AT113" s="54">
        <v>0</v>
      </c>
      <c r="AU113" s="54">
        <v>0</v>
      </c>
      <c r="AV113" s="56">
        <f t="shared" si="29"/>
        <v>0</v>
      </c>
      <c r="AW113" s="53">
        <f t="shared" si="30"/>
        <v>0</v>
      </c>
      <c r="AX113" s="54">
        <v>0</v>
      </c>
      <c r="AY113" s="54">
        <v>0</v>
      </c>
      <c r="AZ113" s="58">
        <f t="shared" si="31"/>
        <v>0</v>
      </c>
      <c r="BA113" s="59">
        <f t="shared" si="32"/>
        <v>0</v>
      </c>
      <c r="BB113" s="87">
        <f t="shared" si="33"/>
        <v>85.725932625843157</v>
      </c>
      <c r="BC113" s="93" t="str">
        <f t="shared" si="34"/>
        <v>B</v>
      </c>
    </row>
    <row r="114" spans="1:55" s="102" customFormat="1" ht="15" customHeight="1" x14ac:dyDescent="0.25">
      <c r="A114" s="96" t="s">
        <v>271</v>
      </c>
      <c r="B114" s="76">
        <v>0</v>
      </c>
      <c r="C114" s="76">
        <v>2</v>
      </c>
      <c r="D114" s="75">
        <v>2</v>
      </c>
      <c r="E114" s="75">
        <v>1</v>
      </c>
      <c r="F114" s="75">
        <v>0</v>
      </c>
      <c r="G114" s="75"/>
      <c r="H114" s="75"/>
      <c r="I114" s="1"/>
      <c r="J114" s="1"/>
      <c r="K114" s="1"/>
      <c r="L114" s="78"/>
      <c r="M114" s="78"/>
      <c r="N114" s="52">
        <f t="shared" si="19"/>
        <v>1.25</v>
      </c>
      <c r="O114" s="53">
        <f t="shared" si="20"/>
        <v>2.0833333333333335</v>
      </c>
      <c r="P114" s="76">
        <v>3</v>
      </c>
      <c r="Q114" s="76">
        <v>3</v>
      </c>
      <c r="R114" s="75">
        <v>3</v>
      </c>
      <c r="S114" s="75">
        <v>1</v>
      </c>
      <c r="T114" s="75">
        <v>3</v>
      </c>
      <c r="U114" s="75"/>
      <c r="V114" s="2"/>
      <c r="W114" s="1"/>
      <c r="X114" s="1"/>
      <c r="Y114" s="1"/>
      <c r="Z114" s="63"/>
      <c r="AA114" s="63"/>
      <c r="AB114" s="52">
        <f t="shared" si="21"/>
        <v>3</v>
      </c>
      <c r="AC114" s="53">
        <f t="shared" si="35"/>
        <v>7.5000000000000009</v>
      </c>
      <c r="AD114" s="98">
        <v>90.181818181818187</v>
      </c>
      <c r="AE114" s="98"/>
      <c r="AF114" s="75"/>
      <c r="AG114" s="75"/>
      <c r="AH114" s="75"/>
      <c r="AI114" s="86"/>
      <c r="AJ114" s="54">
        <f t="shared" si="23"/>
        <v>90.181818181818187</v>
      </c>
      <c r="AK114" s="55">
        <f t="shared" si="24"/>
        <v>27.054545454545455</v>
      </c>
      <c r="AL114" s="20">
        <v>99.947089947089921</v>
      </c>
      <c r="AM114" s="53">
        <f t="shared" si="36"/>
        <v>9.9947089947089918</v>
      </c>
      <c r="AN114" s="66">
        <v>0.79487179487179482</v>
      </c>
      <c r="AO114" s="53">
        <f t="shared" si="37"/>
        <v>3.974358974358974</v>
      </c>
      <c r="AP114" s="54">
        <v>68</v>
      </c>
      <c r="AQ114" s="75">
        <v>0</v>
      </c>
      <c r="AR114" s="56">
        <f t="shared" si="27"/>
        <v>51</v>
      </c>
      <c r="AS114" s="57">
        <f t="shared" si="28"/>
        <v>5.1000000000000005</v>
      </c>
      <c r="AT114" s="54">
        <v>0</v>
      </c>
      <c r="AU114" s="54">
        <v>0</v>
      </c>
      <c r="AV114" s="56">
        <f t="shared" si="29"/>
        <v>0</v>
      </c>
      <c r="AW114" s="53">
        <f t="shared" si="30"/>
        <v>0</v>
      </c>
      <c r="AX114" s="54">
        <v>0</v>
      </c>
      <c r="AY114" s="54">
        <v>0</v>
      </c>
      <c r="AZ114" s="58">
        <f t="shared" si="31"/>
        <v>0</v>
      </c>
      <c r="BA114" s="59">
        <f t="shared" si="32"/>
        <v>0</v>
      </c>
      <c r="BB114" s="87">
        <f t="shared" si="33"/>
        <v>85.702995010687317</v>
      </c>
      <c r="BC114" s="93" t="str">
        <f t="shared" si="34"/>
        <v>B</v>
      </c>
    </row>
    <row r="115" spans="1:55" s="102" customFormat="1" ht="15" customHeight="1" x14ac:dyDescent="0.25">
      <c r="A115" s="96" t="s">
        <v>248</v>
      </c>
      <c r="B115" s="76">
        <v>0</v>
      </c>
      <c r="C115" s="76">
        <v>3</v>
      </c>
      <c r="D115" s="75">
        <v>0</v>
      </c>
      <c r="E115" s="75">
        <v>2</v>
      </c>
      <c r="F115" s="75">
        <v>1</v>
      </c>
      <c r="G115" s="75"/>
      <c r="H115" s="75"/>
      <c r="I115" s="1"/>
      <c r="J115" s="1"/>
      <c r="K115" s="1"/>
      <c r="L115" s="78"/>
      <c r="M115" s="78"/>
      <c r="N115" s="52">
        <f t="shared" si="19"/>
        <v>1.5</v>
      </c>
      <c r="O115" s="53">
        <f t="shared" si="20"/>
        <v>2.5</v>
      </c>
      <c r="P115" s="76">
        <v>3</v>
      </c>
      <c r="Q115" s="76">
        <v>3</v>
      </c>
      <c r="R115" s="75">
        <v>3</v>
      </c>
      <c r="S115" s="75">
        <v>3</v>
      </c>
      <c r="T115" s="75">
        <v>3</v>
      </c>
      <c r="U115" s="75"/>
      <c r="V115" s="2"/>
      <c r="W115" s="1"/>
      <c r="X115" s="1"/>
      <c r="Y115" s="1"/>
      <c r="Z115" s="63"/>
      <c r="AA115" s="63"/>
      <c r="AB115" s="52">
        <f t="shared" si="21"/>
        <v>3</v>
      </c>
      <c r="AC115" s="53">
        <f t="shared" si="35"/>
        <v>7.5000000000000009</v>
      </c>
      <c r="AD115" s="98">
        <v>90.181818181818187</v>
      </c>
      <c r="AE115" s="98"/>
      <c r="AF115" s="75"/>
      <c r="AG115" s="75"/>
      <c r="AH115" s="75"/>
      <c r="AI115" s="86"/>
      <c r="AJ115" s="54">
        <f t="shared" si="23"/>
        <v>90.181818181818187</v>
      </c>
      <c r="AK115" s="55">
        <f t="shared" si="24"/>
        <v>27.054545454545455</v>
      </c>
      <c r="AL115" s="20">
        <v>93.622536948198601</v>
      </c>
      <c r="AM115" s="53">
        <f t="shared" si="36"/>
        <v>9.3622536948198611</v>
      </c>
      <c r="AN115" s="66">
        <v>0.63157894736842102</v>
      </c>
      <c r="AO115" s="53">
        <f t="shared" si="37"/>
        <v>3.1578947368421053</v>
      </c>
      <c r="AP115" s="54">
        <v>48</v>
      </c>
      <c r="AQ115" s="75">
        <v>25</v>
      </c>
      <c r="AR115" s="56">
        <f t="shared" si="27"/>
        <v>61</v>
      </c>
      <c r="AS115" s="57">
        <f t="shared" si="28"/>
        <v>6.1000000000000005</v>
      </c>
      <c r="AT115" s="54">
        <v>0</v>
      </c>
      <c r="AU115" s="54">
        <v>0</v>
      </c>
      <c r="AV115" s="56">
        <f t="shared" si="29"/>
        <v>0</v>
      </c>
      <c r="AW115" s="53">
        <f t="shared" si="30"/>
        <v>0</v>
      </c>
      <c r="AX115" s="54">
        <v>0</v>
      </c>
      <c r="AY115" s="54">
        <v>0</v>
      </c>
      <c r="AZ115" s="58">
        <f t="shared" si="31"/>
        <v>0</v>
      </c>
      <c r="BA115" s="59">
        <f t="shared" si="32"/>
        <v>0</v>
      </c>
      <c r="BB115" s="87">
        <f t="shared" si="33"/>
        <v>85.653375209549878</v>
      </c>
      <c r="BC115" s="93" t="str">
        <f t="shared" si="34"/>
        <v>B</v>
      </c>
    </row>
    <row r="116" spans="1:55" s="102" customFormat="1" ht="15" customHeight="1" x14ac:dyDescent="0.25">
      <c r="A116" s="96" t="s">
        <v>238</v>
      </c>
      <c r="B116" s="76">
        <v>0</v>
      </c>
      <c r="C116" s="76">
        <v>3</v>
      </c>
      <c r="D116" s="75">
        <v>0</v>
      </c>
      <c r="E116" s="75">
        <v>1</v>
      </c>
      <c r="F116" s="75">
        <v>2</v>
      </c>
      <c r="G116" s="75"/>
      <c r="H116" s="75"/>
      <c r="I116" s="1"/>
      <c r="J116" s="1"/>
      <c r="K116" s="1"/>
      <c r="L116" s="78"/>
      <c r="M116" s="78"/>
      <c r="N116" s="52">
        <f t="shared" si="19"/>
        <v>1.5</v>
      </c>
      <c r="O116" s="53">
        <f t="shared" si="20"/>
        <v>2.5</v>
      </c>
      <c r="P116" s="76">
        <v>3</v>
      </c>
      <c r="Q116" s="76">
        <v>3</v>
      </c>
      <c r="R116" s="75">
        <v>3</v>
      </c>
      <c r="S116" s="75">
        <v>3</v>
      </c>
      <c r="T116" s="75">
        <v>3</v>
      </c>
      <c r="U116" s="75"/>
      <c r="V116" s="2"/>
      <c r="W116" s="1"/>
      <c r="X116" s="1"/>
      <c r="Y116" s="1"/>
      <c r="Z116" s="63"/>
      <c r="AA116" s="63"/>
      <c r="AB116" s="52">
        <f t="shared" si="21"/>
        <v>3</v>
      </c>
      <c r="AC116" s="53">
        <f t="shared" si="35"/>
        <v>7.5000000000000009</v>
      </c>
      <c r="AD116" s="98">
        <v>96.72727272727272</v>
      </c>
      <c r="AE116" s="98"/>
      <c r="AF116" s="75"/>
      <c r="AG116" s="75"/>
      <c r="AH116" s="75"/>
      <c r="AI116" s="86"/>
      <c r="AJ116" s="54">
        <f t="shared" si="23"/>
        <v>96.72727272727272</v>
      </c>
      <c r="AK116" s="55">
        <f t="shared" si="24"/>
        <v>29.018181818181816</v>
      </c>
      <c r="AL116" s="20">
        <v>53.28278053078833</v>
      </c>
      <c r="AM116" s="53">
        <f t="shared" si="36"/>
        <v>5.328278053078833</v>
      </c>
      <c r="AN116" s="66">
        <v>0.64516129032258063</v>
      </c>
      <c r="AO116" s="53">
        <f t="shared" si="37"/>
        <v>3.225806451612903</v>
      </c>
      <c r="AP116" s="54">
        <v>71</v>
      </c>
      <c r="AQ116" s="75">
        <v>25</v>
      </c>
      <c r="AR116" s="56">
        <f t="shared" si="27"/>
        <v>78.25</v>
      </c>
      <c r="AS116" s="57">
        <f t="shared" si="28"/>
        <v>7.8250000000000002</v>
      </c>
      <c r="AT116" s="54">
        <v>0</v>
      </c>
      <c r="AU116" s="54">
        <v>0</v>
      </c>
      <c r="AV116" s="56">
        <f t="shared" si="29"/>
        <v>0</v>
      </c>
      <c r="AW116" s="53">
        <f t="shared" si="30"/>
        <v>0</v>
      </c>
      <c r="AX116" s="54">
        <v>0</v>
      </c>
      <c r="AY116" s="54">
        <v>0</v>
      </c>
      <c r="AZ116" s="58">
        <f t="shared" si="31"/>
        <v>0</v>
      </c>
      <c r="BA116" s="59">
        <f t="shared" si="32"/>
        <v>0</v>
      </c>
      <c r="BB116" s="87">
        <f t="shared" si="33"/>
        <v>85.226563573651617</v>
      </c>
      <c r="BC116" s="93" t="str">
        <f t="shared" si="34"/>
        <v>B</v>
      </c>
    </row>
    <row r="117" spans="1:55" s="102" customFormat="1" ht="15" customHeight="1" x14ac:dyDescent="0.25">
      <c r="A117" s="96" t="s">
        <v>250</v>
      </c>
      <c r="B117" s="76">
        <v>0</v>
      </c>
      <c r="C117" s="76">
        <v>3</v>
      </c>
      <c r="D117" s="75">
        <v>2</v>
      </c>
      <c r="E117" s="75">
        <v>1</v>
      </c>
      <c r="F117" s="75">
        <v>0</v>
      </c>
      <c r="G117" s="75"/>
      <c r="H117" s="75"/>
      <c r="I117" s="1"/>
      <c r="J117" s="1"/>
      <c r="K117" s="1"/>
      <c r="L117" s="78"/>
      <c r="M117" s="78"/>
      <c r="N117" s="52">
        <f t="shared" si="19"/>
        <v>1.5</v>
      </c>
      <c r="O117" s="53">
        <f t="shared" si="20"/>
        <v>2.5</v>
      </c>
      <c r="P117" s="76">
        <v>3</v>
      </c>
      <c r="Q117" s="76">
        <v>2</v>
      </c>
      <c r="R117" s="75">
        <v>3</v>
      </c>
      <c r="S117" s="75">
        <v>2</v>
      </c>
      <c r="T117" s="75">
        <v>3</v>
      </c>
      <c r="U117" s="75"/>
      <c r="V117" s="2"/>
      <c r="W117" s="1"/>
      <c r="X117" s="1"/>
      <c r="Y117" s="1"/>
      <c r="Z117" s="63"/>
      <c r="AA117" s="63"/>
      <c r="AB117" s="52">
        <f t="shared" si="21"/>
        <v>2.75</v>
      </c>
      <c r="AC117" s="53">
        <f t="shared" si="35"/>
        <v>6.8750000000000009</v>
      </c>
      <c r="AD117" s="98">
        <v>98.363636363636374</v>
      </c>
      <c r="AE117" s="98"/>
      <c r="AF117" s="75"/>
      <c r="AG117" s="75"/>
      <c r="AH117" s="75"/>
      <c r="AI117" s="86"/>
      <c r="AJ117" s="54">
        <f t="shared" si="23"/>
        <v>98.363636363636374</v>
      </c>
      <c r="AK117" s="55">
        <f t="shared" si="24"/>
        <v>29.509090909090911</v>
      </c>
      <c r="AL117" s="20">
        <v>99.377984256033017</v>
      </c>
      <c r="AM117" s="53">
        <f t="shared" si="36"/>
        <v>9.937798425603301</v>
      </c>
      <c r="AN117" s="66">
        <v>0.71794871794871795</v>
      </c>
      <c r="AO117" s="53">
        <f t="shared" si="37"/>
        <v>3.5897435897435903</v>
      </c>
      <c r="AP117" s="54">
        <v>39</v>
      </c>
      <c r="AQ117" s="75">
        <v>0</v>
      </c>
      <c r="AR117" s="56">
        <f t="shared" si="27"/>
        <v>29.25</v>
      </c>
      <c r="AS117" s="57">
        <f t="shared" si="28"/>
        <v>2.9250000000000003</v>
      </c>
      <c r="AT117" s="54">
        <v>0</v>
      </c>
      <c r="AU117" s="54">
        <v>0</v>
      </c>
      <c r="AV117" s="56">
        <f t="shared" si="29"/>
        <v>0</v>
      </c>
      <c r="AW117" s="53">
        <f t="shared" si="30"/>
        <v>0</v>
      </c>
      <c r="AX117" s="54">
        <v>0</v>
      </c>
      <c r="AY117" s="54">
        <v>0</v>
      </c>
      <c r="AZ117" s="58">
        <f t="shared" si="31"/>
        <v>0</v>
      </c>
      <c r="BA117" s="59">
        <f t="shared" si="32"/>
        <v>0</v>
      </c>
      <c r="BB117" s="87">
        <f t="shared" si="33"/>
        <v>85.133281422212008</v>
      </c>
      <c r="BC117" s="93" t="str">
        <f t="shared" si="34"/>
        <v>B</v>
      </c>
    </row>
    <row r="118" spans="1:55" s="102" customFormat="1" ht="15" customHeight="1" x14ac:dyDescent="0.25">
      <c r="A118" s="96" t="s">
        <v>331</v>
      </c>
      <c r="B118" s="76">
        <v>0</v>
      </c>
      <c r="C118" s="76">
        <v>1</v>
      </c>
      <c r="D118" s="75">
        <v>2</v>
      </c>
      <c r="E118" s="75">
        <v>0</v>
      </c>
      <c r="F118" s="75">
        <v>1</v>
      </c>
      <c r="G118" s="75"/>
      <c r="H118" s="75"/>
      <c r="I118" s="1"/>
      <c r="J118" s="1"/>
      <c r="K118" s="1"/>
      <c r="L118" s="78"/>
      <c r="M118" s="78"/>
      <c r="N118" s="52">
        <f t="shared" si="19"/>
        <v>1</v>
      </c>
      <c r="O118" s="53">
        <f t="shared" si="20"/>
        <v>1.6666666666666667</v>
      </c>
      <c r="P118" s="76">
        <v>3</v>
      </c>
      <c r="Q118" s="76">
        <v>2</v>
      </c>
      <c r="R118" s="75">
        <v>3</v>
      </c>
      <c r="S118" s="75">
        <v>0</v>
      </c>
      <c r="T118" s="75">
        <v>3</v>
      </c>
      <c r="U118" s="75"/>
      <c r="V118" s="2"/>
      <c r="W118" s="1"/>
      <c r="X118" s="1"/>
      <c r="Y118" s="1"/>
      <c r="Z118" s="63"/>
      <c r="AA118" s="63"/>
      <c r="AB118" s="52">
        <f t="shared" si="21"/>
        <v>2.75</v>
      </c>
      <c r="AC118" s="53">
        <f t="shared" si="35"/>
        <v>6.8750000000000009</v>
      </c>
      <c r="AD118" s="98">
        <v>96</v>
      </c>
      <c r="AE118" s="98"/>
      <c r="AF118" s="75"/>
      <c r="AG118" s="75"/>
      <c r="AH118" s="75"/>
      <c r="AI118" s="86"/>
      <c r="AJ118" s="54">
        <f t="shared" si="23"/>
        <v>96</v>
      </c>
      <c r="AK118" s="55">
        <f t="shared" si="24"/>
        <v>28.799999999999997</v>
      </c>
      <c r="AL118" s="20">
        <v>88.585044293848298</v>
      </c>
      <c r="AM118" s="53">
        <f t="shared" si="36"/>
        <v>8.8585044293848316</v>
      </c>
      <c r="AN118" s="66">
        <v>0.68421052631578949</v>
      </c>
      <c r="AO118" s="53">
        <f t="shared" si="37"/>
        <v>3.4210526315789478</v>
      </c>
      <c r="AP118" s="54">
        <v>76</v>
      </c>
      <c r="AQ118" s="75">
        <v>0</v>
      </c>
      <c r="AR118" s="56">
        <f t="shared" si="27"/>
        <v>57</v>
      </c>
      <c r="AS118" s="57">
        <f t="shared" si="28"/>
        <v>5.7</v>
      </c>
      <c r="AT118" s="54">
        <v>0</v>
      </c>
      <c r="AU118" s="54">
        <v>0</v>
      </c>
      <c r="AV118" s="56">
        <f t="shared" si="29"/>
        <v>0</v>
      </c>
      <c r="AW118" s="53">
        <f t="shared" si="30"/>
        <v>0</v>
      </c>
      <c r="AX118" s="54">
        <v>0</v>
      </c>
      <c r="AY118" s="54">
        <v>0</v>
      </c>
      <c r="AZ118" s="58">
        <f t="shared" si="31"/>
        <v>0</v>
      </c>
      <c r="BA118" s="59">
        <f t="shared" si="32"/>
        <v>0</v>
      </c>
      <c r="BB118" s="87">
        <f t="shared" si="33"/>
        <v>85.109574965585296</v>
      </c>
      <c r="BC118" s="93" t="str">
        <f t="shared" si="34"/>
        <v>B</v>
      </c>
    </row>
    <row r="119" spans="1:55" s="102" customFormat="1" ht="15" customHeight="1" x14ac:dyDescent="0.25">
      <c r="A119" s="96" t="s">
        <v>340</v>
      </c>
      <c r="B119" s="76">
        <v>0</v>
      </c>
      <c r="C119" s="76">
        <v>3</v>
      </c>
      <c r="D119" s="75">
        <v>1</v>
      </c>
      <c r="E119" s="75">
        <v>2</v>
      </c>
      <c r="F119" s="75">
        <v>2</v>
      </c>
      <c r="G119" s="75"/>
      <c r="H119" s="75"/>
      <c r="I119" s="1"/>
      <c r="J119" s="1"/>
      <c r="K119" s="1"/>
      <c r="L119" s="78"/>
      <c r="M119" s="78"/>
      <c r="N119" s="52">
        <f t="shared" si="19"/>
        <v>2</v>
      </c>
      <c r="O119" s="53">
        <f t="shared" si="20"/>
        <v>3.3333333333333335</v>
      </c>
      <c r="P119" s="76">
        <v>0</v>
      </c>
      <c r="Q119" s="76">
        <v>0</v>
      </c>
      <c r="R119" s="75">
        <v>3</v>
      </c>
      <c r="S119" s="75">
        <v>0</v>
      </c>
      <c r="T119" s="75">
        <v>3</v>
      </c>
      <c r="U119" s="75"/>
      <c r="V119" s="2"/>
      <c r="W119" s="1"/>
      <c r="X119" s="1"/>
      <c r="Y119" s="1"/>
      <c r="Z119" s="63"/>
      <c r="AA119" s="63"/>
      <c r="AB119" s="52">
        <f t="shared" si="21"/>
        <v>1.5</v>
      </c>
      <c r="AC119" s="53">
        <f t="shared" si="35"/>
        <v>3.7500000000000004</v>
      </c>
      <c r="AD119" s="98">
        <v>95.909090909090907</v>
      </c>
      <c r="AE119" s="98"/>
      <c r="AF119" s="75"/>
      <c r="AG119" s="75"/>
      <c r="AH119" s="75"/>
      <c r="AI119" s="86"/>
      <c r="AJ119" s="54">
        <f t="shared" si="23"/>
        <v>95.909090909090907</v>
      </c>
      <c r="AK119" s="55">
        <f t="shared" si="24"/>
        <v>28.77272727272727</v>
      </c>
      <c r="AL119" s="20">
        <v>83.280085196666661</v>
      </c>
      <c r="AM119" s="53">
        <f t="shared" si="36"/>
        <v>8.3280085196666676</v>
      </c>
      <c r="AN119" s="66">
        <v>0.63157894736842102</v>
      </c>
      <c r="AO119" s="53">
        <f t="shared" si="37"/>
        <v>3.1578947368421053</v>
      </c>
      <c r="AP119" s="54">
        <v>73</v>
      </c>
      <c r="AQ119" s="75">
        <v>25</v>
      </c>
      <c r="AR119" s="56">
        <f t="shared" si="27"/>
        <v>79.75</v>
      </c>
      <c r="AS119" s="57">
        <f t="shared" si="28"/>
        <v>7.9750000000000005</v>
      </c>
      <c r="AT119" s="54">
        <v>0</v>
      </c>
      <c r="AU119" s="54">
        <v>0</v>
      </c>
      <c r="AV119" s="56">
        <f t="shared" si="29"/>
        <v>0</v>
      </c>
      <c r="AW119" s="53">
        <f t="shared" si="30"/>
        <v>0</v>
      </c>
      <c r="AX119" s="54">
        <v>0</v>
      </c>
      <c r="AY119" s="54">
        <v>0</v>
      </c>
      <c r="AZ119" s="58">
        <f t="shared" si="31"/>
        <v>0</v>
      </c>
      <c r="BA119" s="59">
        <f t="shared" si="32"/>
        <v>0</v>
      </c>
      <c r="BB119" s="87">
        <f t="shared" si="33"/>
        <v>85.103021327029808</v>
      </c>
      <c r="BC119" s="93" t="str">
        <f t="shared" si="34"/>
        <v>B</v>
      </c>
    </row>
    <row r="120" spans="1:55" s="102" customFormat="1" ht="15" customHeight="1" x14ac:dyDescent="0.25">
      <c r="A120" s="96" t="s">
        <v>355</v>
      </c>
      <c r="B120" s="76">
        <v>0</v>
      </c>
      <c r="C120" s="76">
        <v>3</v>
      </c>
      <c r="D120" s="75">
        <v>0</v>
      </c>
      <c r="E120" s="75">
        <v>1</v>
      </c>
      <c r="F120" s="75">
        <v>0</v>
      </c>
      <c r="G120" s="75"/>
      <c r="H120" s="75"/>
      <c r="I120" s="1"/>
      <c r="J120" s="1"/>
      <c r="K120" s="1"/>
      <c r="L120" s="78"/>
      <c r="M120" s="78"/>
      <c r="N120" s="52">
        <f t="shared" si="19"/>
        <v>1</v>
      </c>
      <c r="O120" s="53">
        <f t="shared" si="20"/>
        <v>1.6666666666666667</v>
      </c>
      <c r="P120" s="76">
        <v>3</v>
      </c>
      <c r="Q120" s="76">
        <v>2</v>
      </c>
      <c r="R120" s="75">
        <v>3</v>
      </c>
      <c r="S120" s="75">
        <v>0</v>
      </c>
      <c r="T120" s="75">
        <v>0</v>
      </c>
      <c r="U120" s="75"/>
      <c r="V120" s="2"/>
      <c r="W120" s="1"/>
      <c r="X120" s="1"/>
      <c r="Y120" s="1"/>
      <c r="Z120" s="63"/>
      <c r="AA120" s="63"/>
      <c r="AB120" s="52">
        <f t="shared" si="21"/>
        <v>2</v>
      </c>
      <c r="AC120" s="53">
        <f t="shared" si="35"/>
        <v>5</v>
      </c>
      <c r="AD120" s="98">
        <v>100</v>
      </c>
      <c r="AE120" s="98"/>
      <c r="AF120" s="75"/>
      <c r="AG120" s="75"/>
      <c r="AH120" s="75"/>
      <c r="AI120" s="86"/>
      <c r="AJ120" s="54">
        <f t="shared" si="23"/>
        <v>100</v>
      </c>
      <c r="AK120" s="55">
        <f t="shared" si="24"/>
        <v>30</v>
      </c>
      <c r="AL120" s="20">
        <v>97.6355871153648</v>
      </c>
      <c r="AM120" s="53">
        <f t="shared" si="36"/>
        <v>9.7635587115364793</v>
      </c>
      <c r="AN120" s="66">
        <v>0.79487179487179482</v>
      </c>
      <c r="AO120" s="53">
        <f t="shared" si="37"/>
        <v>3.974358974358974</v>
      </c>
      <c r="AP120" s="54">
        <v>65</v>
      </c>
      <c r="AQ120" s="75">
        <v>0</v>
      </c>
      <c r="AR120" s="56">
        <f t="shared" si="27"/>
        <v>48.75</v>
      </c>
      <c r="AS120" s="57">
        <f t="shared" si="28"/>
        <v>4.875</v>
      </c>
      <c r="AT120" s="54">
        <v>0</v>
      </c>
      <c r="AU120" s="54">
        <v>0</v>
      </c>
      <c r="AV120" s="56">
        <f t="shared" si="29"/>
        <v>0</v>
      </c>
      <c r="AW120" s="53">
        <f t="shared" si="30"/>
        <v>0</v>
      </c>
      <c r="AX120" s="54">
        <v>0</v>
      </c>
      <c r="AY120" s="54">
        <v>0</v>
      </c>
      <c r="AZ120" s="58">
        <f t="shared" si="31"/>
        <v>0</v>
      </c>
      <c r="BA120" s="59">
        <f t="shared" si="32"/>
        <v>0</v>
      </c>
      <c r="BB120" s="87">
        <f t="shared" si="33"/>
        <v>85.045514388557095</v>
      </c>
      <c r="BC120" s="93" t="str">
        <f t="shared" si="34"/>
        <v>B</v>
      </c>
    </row>
    <row r="121" spans="1:55" s="102" customFormat="1" ht="15" customHeight="1" x14ac:dyDescent="0.25">
      <c r="A121" s="96" t="s">
        <v>334</v>
      </c>
      <c r="B121" s="76">
        <v>0</v>
      </c>
      <c r="C121" s="76">
        <v>1</v>
      </c>
      <c r="D121" s="75">
        <v>2</v>
      </c>
      <c r="E121" s="75">
        <v>1</v>
      </c>
      <c r="F121" s="75">
        <v>1</v>
      </c>
      <c r="G121" s="75"/>
      <c r="H121" s="75"/>
      <c r="I121" s="1"/>
      <c r="J121" s="1"/>
      <c r="K121" s="1"/>
      <c r="L121" s="78"/>
      <c r="M121" s="78"/>
      <c r="N121" s="52">
        <f t="shared" si="19"/>
        <v>1.25</v>
      </c>
      <c r="O121" s="53">
        <f t="shared" si="20"/>
        <v>2.0833333333333335</v>
      </c>
      <c r="P121" s="76">
        <v>3</v>
      </c>
      <c r="Q121" s="76">
        <v>3</v>
      </c>
      <c r="R121" s="75">
        <v>3</v>
      </c>
      <c r="S121" s="75">
        <v>0</v>
      </c>
      <c r="T121" s="75">
        <v>3</v>
      </c>
      <c r="U121" s="75"/>
      <c r="V121" s="2"/>
      <c r="W121" s="1"/>
      <c r="X121" s="1"/>
      <c r="Y121" s="1"/>
      <c r="Z121" s="63"/>
      <c r="AA121" s="63"/>
      <c r="AB121" s="52">
        <f t="shared" si="21"/>
        <v>3</v>
      </c>
      <c r="AC121" s="53">
        <f t="shared" si="35"/>
        <v>7.5000000000000009</v>
      </c>
      <c r="AD121" s="98">
        <v>100</v>
      </c>
      <c r="AE121" s="98"/>
      <c r="AF121" s="75"/>
      <c r="AG121" s="75"/>
      <c r="AH121" s="75"/>
      <c r="AI121" s="86"/>
      <c r="AJ121" s="54">
        <f t="shared" si="23"/>
        <v>100</v>
      </c>
      <c r="AK121" s="55">
        <f t="shared" si="24"/>
        <v>30</v>
      </c>
      <c r="AL121" s="20">
        <v>36.781609195402282</v>
      </c>
      <c r="AM121" s="53">
        <f t="shared" si="36"/>
        <v>3.6781609195402285</v>
      </c>
      <c r="AN121" s="66">
        <v>0.74193548387096775</v>
      </c>
      <c r="AO121" s="53">
        <f t="shared" si="37"/>
        <v>3.709677419354839</v>
      </c>
      <c r="AP121" s="54">
        <v>77</v>
      </c>
      <c r="AQ121" s="75">
        <v>25</v>
      </c>
      <c r="AR121" s="56">
        <f t="shared" si="27"/>
        <v>82.75</v>
      </c>
      <c r="AS121" s="57">
        <f t="shared" si="28"/>
        <v>8.2750000000000004</v>
      </c>
      <c r="AT121" s="54">
        <v>0</v>
      </c>
      <c r="AU121" s="54">
        <v>0</v>
      </c>
      <c r="AV121" s="56">
        <f t="shared" si="29"/>
        <v>0</v>
      </c>
      <c r="AW121" s="53">
        <f t="shared" si="30"/>
        <v>0</v>
      </c>
      <c r="AX121" s="54">
        <v>0</v>
      </c>
      <c r="AY121" s="54">
        <v>0</v>
      </c>
      <c r="AZ121" s="58">
        <f t="shared" si="31"/>
        <v>0</v>
      </c>
      <c r="BA121" s="59">
        <f t="shared" si="32"/>
        <v>0</v>
      </c>
      <c r="BB121" s="87">
        <f t="shared" si="33"/>
        <v>84.994110264966764</v>
      </c>
      <c r="BC121" s="93" t="str">
        <f t="shared" si="34"/>
        <v>B</v>
      </c>
    </row>
    <row r="122" spans="1:55" s="102" customFormat="1" ht="15" customHeight="1" x14ac:dyDescent="0.25">
      <c r="A122" s="96" t="s">
        <v>317</v>
      </c>
      <c r="B122" s="76">
        <v>0</v>
      </c>
      <c r="C122" s="76">
        <v>2</v>
      </c>
      <c r="D122" s="75">
        <v>1</v>
      </c>
      <c r="E122" s="75">
        <v>0</v>
      </c>
      <c r="F122" s="75">
        <v>0</v>
      </c>
      <c r="G122" s="75"/>
      <c r="H122" s="75"/>
      <c r="I122" s="1"/>
      <c r="J122" s="1"/>
      <c r="K122" s="1"/>
      <c r="L122" s="78"/>
      <c r="M122" s="78"/>
      <c r="N122" s="52">
        <f t="shared" si="19"/>
        <v>0.75</v>
      </c>
      <c r="O122" s="53">
        <f t="shared" si="20"/>
        <v>1.25</v>
      </c>
      <c r="P122" s="76">
        <v>2</v>
      </c>
      <c r="Q122" s="76">
        <v>2</v>
      </c>
      <c r="R122" s="75">
        <v>3</v>
      </c>
      <c r="S122" s="75">
        <v>2</v>
      </c>
      <c r="T122" s="75">
        <v>2</v>
      </c>
      <c r="U122" s="75"/>
      <c r="V122" s="2"/>
      <c r="W122" s="1"/>
      <c r="X122" s="1"/>
      <c r="Y122" s="1"/>
      <c r="Z122" s="63"/>
      <c r="AA122" s="63"/>
      <c r="AB122" s="52">
        <f t="shared" si="21"/>
        <v>2.25</v>
      </c>
      <c r="AC122" s="53">
        <f t="shared" si="35"/>
        <v>5.625</v>
      </c>
      <c r="AD122" s="98">
        <v>100</v>
      </c>
      <c r="AE122" s="98"/>
      <c r="AF122" s="75"/>
      <c r="AG122" s="75"/>
      <c r="AH122" s="75"/>
      <c r="AI122" s="86"/>
      <c r="AJ122" s="54">
        <f t="shared" si="23"/>
        <v>100</v>
      </c>
      <c r="AK122" s="55">
        <f t="shared" si="24"/>
        <v>30</v>
      </c>
      <c r="AL122" s="20">
        <v>100</v>
      </c>
      <c r="AM122" s="53">
        <f t="shared" si="36"/>
        <v>10</v>
      </c>
      <c r="AN122" s="66">
        <v>0.93548387096774188</v>
      </c>
      <c r="AO122" s="53">
        <f t="shared" si="37"/>
        <v>4.67741935483871</v>
      </c>
      <c r="AP122" s="54">
        <v>49</v>
      </c>
      <c r="AQ122" s="75">
        <v>0</v>
      </c>
      <c r="AR122" s="56">
        <f t="shared" si="27"/>
        <v>36.75</v>
      </c>
      <c r="AS122" s="57">
        <f t="shared" si="28"/>
        <v>3.6750000000000003</v>
      </c>
      <c r="AT122" s="54">
        <v>0</v>
      </c>
      <c r="AU122" s="54">
        <v>0</v>
      </c>
      <c r="AV122" s="56">
        <f t="shared" si="29"/>
        <v>0</v>
      </c>
      <c r="AW122" s="53">
        <f t="shared" si="30"/>
        <v>0</v>
      </c>
      <c r="AX122" s="54">
        <v>0</v>
      </c>
      <c r="AY122" s="54">
        <v>0</v>
      </c>
      <c r="AZ122" s="58">
        <f t="shared" si="31"/>
        <v>0</v>
      </c>
      <c r="BA122" s="59">
        <f t="shared" si="32"/>
        <v>0</v>
      </c>
      <c r="BB122" s="87">
        <f t="shared" si="33"/>
        <v>84.965260545905707</v>
      </c>
      <c r="BC122" s="93" t="str">
        <f t="shared" si="34"/>
        <v>B</v>
      </c>
    </row>
    <row r="123" spans="1:55" s="102" customFormat="1" ht="15" customHeight="1" x14ac:dyDescent="0.25">
      <c r="A123" s="96" t="s">
        <v>324</v>
      </c>
      <c r="B123" s="76">
        <v>0</v>
      </c>
      <c r="C123" s="76">
        <v>3</v>
      </c>
      <c r="D123" s="75">
        <v>0</v>
      </c>
      <c r="E123" s="75">
        <v>1</v>
      </c>
      <c r="F123" s="75">
        <v>1</v>
      </c>
      <c r="G123" s="75"/>
      <c r="H123" s="75"/>
      <c r="I123" s="1"/>
      <c r="J123" s="1"/>
      <c r="K123" s="1"/>
      <c r="L123" s="78"/>
      <c r="M123" s="78"/>
      <c r="N123" s="52">
        <f t="shared" si="19"/>
        <v>1.25</v>
      </c>
      <c r="O123" s="53">
        <f t="shared" si="20"/>
        <v>2.0833333333333335</v>
      </c>
      <c r="P123" s="76">
        <v>3</v>
      </c>
      <c r="Q123" s="76">
        <v>3</v>
      </c>
      <c r="R123" s="75">
        <v>3</v>
      </c>
      <c r="S123" s="75">
        <v>0</v>
      </c>
      <c r="T123" s="75">
        <v>3</v>
      </c>
      <c r="U123" s="75"/>
      <c r="V123" s="2"/>
      <c r="W123" s="1"/>
      <c r="X123" s="1"/>
      <c r="Y123" s="1"/>
      <c r="Z123" s="63"/>
      <c r="AA123" s="63"/>
      <c r="AB123" s="52">
        <f t="shared" si="21"/>
        <v>3</v>
      </c>
      <c r="AC123" s="53">
        <f t="shared" si="35"/>
        <v>7.5000000000000009</v>
      </c>
      <c r="AD123" s="98">
        <v>95.090909090909093</v>
      </c>
      <c r="AE123" s="98"/>
      <c r="AF123" s="75"/>
      <c r="AG123" s="75"/>
      <c r="AH123" s="75"/>
      <c r="AI123" s="86"/>
      <c r="AJ123" s="54">
        <f t="shared" si="23"/>
        <v>95.090909090909093</v>
      </c>
      <c r="AK123" s="55">
        <f t="shared" si="24"/>
        <v>28.527272727272727</v>
      </c>
      <c r="AL123" s="20">
        <v>83.170731707317074</v>
      </c>
      <c r="AM123" s="53">
        <f t="shared" si="36"/>
        <v>8.3170731707317085</v>
      </c>
      <c r="AN123" s="66">
        <v>0.77419354838709675</v>
      </c>
      <c r="AO123" s="53">
        <f t="shared" si="37"/>
        <v>3.870967741935484</v>
      </c>
      <c r="AP123" s="54">
        <v>65</v>
      </c>
      <c r="AQ123" s="75">
        <v>0</v>
      </c>
      <c r="AR123" s="56">
        <f t="shared" si="27"/>
        <v>48.75</v>
      </c>
      <c r="AS123" s="57">
        <f t="shared" si="28"/>
        <v>4.875</v>
      </c>
      <c r="AT123" s="54">
        <v>0</v>
      </c>
      <c r="AU123" s="54">
        <v>0</v>
      </c>
      <c r="AV123" s="56">
        <f t="shared" si="29"/>
        <v>0</v>
      </c>
      <c r="AW123" s="53">
        <f t="shared" si="30"/>
        <v>0</v>
      </c>
      <c r="AX123" s="54">
        <v>0</v>
      </c>
      <c r="AY123" s="54">
        <v>0</v>
      </c>
      <c r="AZ123" s="58">
        <f t="shared" si="31"/>
        <v>0</v>
      </c>
      <c r="BA123" s="59">
        <f t="shared" si="32"/>
        <v>0</v>
      </c>
      <c r="BB123" s="87">
        <f t="shared" si="33"/>
        <v>84.882533805035763</v>
      </c>
      <c r="BC123" s="93" t="str">
        <f t="shared" si="34"/>
        <v>B</v>
      </c>
    </row>
    <row r="124" spans="1:55" s="102" customFormat="1" ht="15" customHeight="1" x14ac:dyDescent="0.25">
      <c r="A124" s="96" t="s">
        <v>312</v>
      </c>
      <c r="B124" s="76">
        <v>0</v>
      </c>
      <c r="C124" s="76">
        <v>2</v>
      </c>
      <c r="D124" s="75">
        <v>1</v>
      </c>
      <c r="E124" s="75">
        <v>0</v>
      </c>
      <c r="F124" s="75">
        <v>0</v>
      </c>
      <c r="G124" s="75"/>
      <c r="H124" s="75"/>
      <c r="I124" s="1"/>
      <c r="J124" s="1"/>
      <c r="K124" s="1"/>
      <c r="L124" s="78"/>
      <c r="M124" s="78"/>
      <c r="N124" s="52">
        <f t="shared" si="19"/>
        <v>0.75</v>
      </c>
      <c r="O124" s="53">
        <f t="shared" si="20"/>
        <v>1.25</v>
      </c>
      <c r="P124" s="76">
        <v>3</v>
      </c>
      <c r="Q124" s="76">
        <v>2</v>
      </c>
      <c r="R124" s="75">
        <v>3</v>
      </c>
      <c r="S124" s="75">
        <v>2</v>
      </c>
      <c r="T124" s="75">
        <v>2</v>
      </c>
      <c r="U124" s="75"/>
      <c r="V124" s="2"/>
      <c r="W124" s="1"/>
      <c r="X124" s="1"/>
      <c r="Y124" s="1"/>
      <c r="Z124" s="63"/>
      <c r="AA124" s="63"/>
      <c r="AB124" s="52">
        <f t="shared" si="21"/>
        <v>2.5</v>
      </c>
      <c r="AC124" s="53">
        <f t="shared" si="35"/>
        <v>6.25</v>
      </c>
      <c r="AD124" s="98">
        <v>96.72727272727272</v>
      </c>
      <c r="AE124" s="98"/>
      <c r="AF124" s="75"/>
      <c r="AG124" s="75"/>
      <c r="AH124" s="75"/>
      <c r="AI124" s="86"/>
      <c r="AJ124" s="54">
        <f t="shared" si="23"/>
        <v>96.72727272727272</v>
      </c>
      <c r="AK124" s="55">
        <f t="shared" si="24"/>
        <v>29.018181818181816</v>
      </c>
      <c r="AL124" s="20">
        <v>76.607147185952115</v>
      </c>
      <c r="AM124" s="53">
        <f t="shared" si="36"/>
        <v>7.6607147185952131</v>
      </c>
      <c r="AN124" s="66">
        <v>0.70967741935483875</v>
      </c>
      <c r="AO124" s="53">
        <f t="shared" si="37"/>
        <v>3.5483870967741935</v>
      </c>
      <c r="AP124" s="54">
        <v>65</v>
      </c>
      <c r="AQ124" s="75">
        <v>25</v>
      </c>
      <c r="AR124" s="56">
        <f t="shared" si="27"/>
        <v>73.75</v>
      </c>
      <c r="AS124" s="57">
        <f t="shared" si="28"/>
        <v>7.375</v>
      </c>
      <c r="AT124" s="54">
        <v>0</v>
      </c>
      <c r="AU124" s="54">
        <v>0</v>
      </c>
      <c r="AV124" s="56">
        <f t="shared" si="29"/>
        <v>0</v>
      </c>
      <c r="AW124" s="53">
        <f t="shared" si="30"/>
        <v>0</v>
      </c>
      <c r="AX124" s="54">
        <v>0</v>
      </c>
      <c r="AY124" s="54">
        <v>0</v>
      </c>
      <c r="AZ124" s="58">
        <f t="shared" si="31"/>
        <v>0</v>
      </c>
      <c r="BA124" s="59">
        <f t="shared" si="32"/>
        <v>0</v>
      </c>
      <c r="BB124" s="87">
        <f t="shared" si="33"/>
        <v>84.772744051617266</v>
      </c>
      <c r="BC124" s="93" t="str">
        <f t="shared" si="34"/>
        <v>B</v>
      </c>
    </row>
    <row r="125" spans="1:55" s="102" customFormat="1" ht="15" customHeight="1" x14ac:dyDescent="0.25">
      <c r="A125" s="96" t="s">
        <v>358</v>
      </c>
      <c r="B125" s="76">
        <v>0</v>
      </c>
      <c r="C125" s="76">
        <v>0</v>
      </c>
      <c r="D125" s="75">
        <v>0</v>
      </c>
      <c r="E125" s="75">
        <v>1</v>
      </c>
      <c r="F125" s="75">
        <v>1</v>
      </c>
      <c r="G125" s="75"/>
      <c r="H125" s="75"/>
      <c r="I125" s="1"/>
      <c r="J125" s="1"/>
      <c r="K125" s="1"/>
      <c r="L125" s="78"/>
      <c r="M125" s="78"/>
      <c r="N125" s="52">
        <f t="shared" si="19"/>
        <v>0.5</v>
      </c>
      <c r="O125" s="53">
        <f t="shared" si="20"/>
        <v>0.83333333333333337</v>
      </c>
      <c r="P125" s="76">
        <v>3</v>
      </c>
      <c r="Q125" s="76">
        <v>2</v>
      </c>
      <c r="R125" s="75">
        <v>3</v>
      </c>
      <c r="S125" s="75">
        <v>2</v>
      </c>
      <c r="T125" s="75">
        <v>3</v>
      </c>
      <c r="U125" s="75"/>
      <c r="V125" s="2"/>
      <c r="W125" s="1"/>
      <c r="X125" s="1"/>
      <c r="Y125" s="1"/>
      <c r="Z125" s="63"/>
      <c r="AA125" s="63"/>
      <c r="AB125" s="52">
        <f t="shared" si="21"/>
        <v>2.75</v>
      </c>
      <c r="AC125" s="53">
        <f t="shared" si="35"/>
        <v>6.8750000000000009</v>
      </c>
      <c r="AD125" s="98">
        <v>100</v>
      </c>
      <c r="AE125" s="98"/>
      <c r="AF125" s="75"/>
      <c r="AG125" s="75"/>
      <c r="AH125" s="75"/>
      <c r="AI125" s="86"/>
      <c r="AJ125" s="54">
        <f t="shared" si="23"/>
        <v>100</v>
      </c>
      <c r="AK125" s="55">
        <f t="shared" si="24"/>
        <v>30</v>
      </c>
      <c r="AL125" s="20">
        <v>100</v>
      </c>
      <c r="AM125" s="53">
        <f t="shared" si="36"/>
        <v>10</v>
      </c>
      <c r="AN125" s="66">
        <v>0.60526315789473684</v>
      </c>
      <c r="AO125" s="53">
        <f t="shared" si="37"/>
        <v>3.0263157894736841</v>
      </c>
      <c r="AP125" s="54">
        <v>58</v>
      </c>
      <c r="AQ125" s="75">
        <v>0</v>
      </c>
      <c r="AR125" s="56">
        <f t="shared" si="27"/>
        <v>43.5</v>
      </c>
      <c r="AS125" s="57">
        <f t="shared" si="28"/>
        <v>4.3500000000000005</v>
      </c>
      <c r="AT125" s="54">
        <v>0</v>
      </c>
      <c r="AU125" s="54">
        <v>0</v>
      </c>
      <c r="AV125" s="56">
        <f t="shared" si="29"/>
        <v>0</v>
      </c>
      <c r="AW125" s="53">
        <f t="shared" si="30"/>
        <v>0</v>
      </c>
      <c r="AX125" s="54">
        <v>0</v>
      </c>
      <c r="AY125" s="54">
        <v>0</v>
      </c>
      <c r="AZ125" s="58">
        <f t="shared" si="31"/>
        <v>0</v>
      </c>
      <c r="BA125" s="59">
        <f t="shared" si="32"/>
        <v>0</v>
      </c>
      <c r="BB125" s="87">
        <f t="shared" si="33"/>
        <v>84.745614035087726</v>
      </c>
      <c r="BC125" s="93" t="str">
        <f t="shared" si="34"/>
        <v>B</v>
      </c>
    </row>
    <row r="126" spans="1:55" s="102" customFormat="1" ht="15" customHeight="1" x14ac:dyDescent="0.25">
      <c r="A126" s="96" t="s">
        <v>227</v>
      </c>
      <c r="B126" s="76">
        <v>0</v>
      </c>
      <c r="C126" s="76">
        <v>2</v>
      </c>
      <c r="D126" s="75">
        <v>1</v>
      </c>
      <c r="E126" s="75">
        <v>1</v>
      </c>
      <c r="F126" s="75">
        <v>2</v>
      </c>
      <c r="G126" s="75"/>
      <c r="H126" s="75"/>
      <c r="I126" s="1"/>
      <c r="J126" s="1"/>
      <c r="K126" s="1"/>
      <c r="L126" s="78"/>
      <c r="M126" s="78"/>
      <c r="N126" s="52">
        <f t="shared" si="19"/>
        <v>1.5</v>
      </c>
      <c r="O126" s="53">
        <f t="shared" si="20"/>
        <v>2.5</v>
      </c>
      <c r="P126" s="76">
        <v>3</v>
      </c>
      <c r="Q126" s="76">
        <v>2</v>
      </c>
      <c r="R126" s="75">
        <v>3</v>
      </c>
      <c r="S126" s="75">
        <v>2</v>
      </c>
      <c r="T126" s="75">
        <v>2</v>
      </c>
      <c r="U126" s="75"/>
      <c r="V126" s="2"/>
      <c r="W126" s="1"/>
      <c r="X126" s="1"/>
      <c r="Y126" s="1"/>
      <c r="Z126" s="63"/>
      <c r="AA126" s="63"/>
      <c r="AB126" s="52">
        <f t="shared" si="21"/>
        <v>2.5</v>
      </c>
      <c r="AC126" s="53">
        <f t="shared" si="35"/>
        <v>6.25</v>
      </c>
      <c r="AD126" s="98">
        <v>98.363636363636374</v>
      </c>
      <c r="AE126" s="98"/>
      <c r="AF126" s="75"/>
      <c r="AG126" s="75"/>
      <c r="AH126" s="75"/>
      <c r="AI126" s="86"/>
      <c r="AJ126" s="54">
        <f t="shared" si="23"/>
        <v>98.363636363636374</v>
      </c>
      <c r="AK126" s="55">
        <f t="shared" si="24"/>
        <v>29.509090909090911</v>
      </c>
      <c r="AL126" s="20">
        <v>68.156614624074763</v>
      </c>
      <c r="AM126" s="53">
        <f t="shared" si="36"/>
        <v>6.8156614624074772</v>
      </c>
      <c r="AN126" s="66">
        <v>0.80645161290322576</v>
      </c>
      <c r="AO126" s="53">
        <f t="shared" si="37"/>
        <v>4.032258064516129</v>
      </c>
      <c r="AP126" s="54">
        <v>76</v>
      </c>
      <c r="AQ126" s="75">
        <v>0</v>
      </c>
      <c r="AR126" s="56">
        <f t="shared" si="27"/>
        <v>57</v>
      </c>
      <c r="AS126" s="57">
        <f t="shared" si="28"/>
        <v>5.7</v>
      </c>
      <c r="AT126" s="54">
        <v>0</v>
      </c>
      <c r="AU126" s="54">
        <v>0</v>
      </c>
      <c r="AV126" s="56">
        <f t="shared" si="29"/>
        <v>0</v>
      </c>
      <c r="AW126" s="53">
        <f t="shared" si="30"/>
        <v>0</v>
      </c>
      <c r="AX126" s="54">
        <v>0</v>
      </c>
      <c r="AY126" s="54">
        <v>0</v>
      </c>
      <c r="AZ126" s="58">
        <f t="shared" si="31"/>
        <v>0</v>
      </c>
      <c r="BA126" s="59">
        <f t="shared" si="32"/>
        <v>0</v>
      </c>
      <c r="BB126" s="87">
        <f t="shared" si="33"/>
        <v>84.318477593868494</v>
      </c>
      <c r="BC126" s="93" t="str">
        <f t="shared" si="34"/>
        <v>B</v>
      </c>
    </row>
    <row r="127" spans="1:55" s="102" customFormat="1" ht="15" customHeight="1" x14ac:dyDescent="0.25">
      <c r="A127" s="96" t="s">
        <v>395</v>
      </c>
      <c r="B127" s="76">
        <v>0</v>
      </c>
      <c r="C127" s="76">
        <v>0</v>
      </c>
      <c r="D127" s="75">
        <v>1</v>
      </c>
      <c r="E127" s="75">
        <v>2</v>
      </c>
      <c r="F127" s="75">
        <v>1</v>
      </c>
      <c r="G127" s="75"/>
      <c r="H127" s="75"/>
      <c r="I127" s="1"/>
      <c r="J127" s="1"/>
      <c r="K127" s="1"/>
      <c r="L127" s="78"/>
      <c r="M127" s="78"/>
      <c r="N127" s="52">
        <f t="shared" si="19"/>
        <v>1</v>
      </c>
      <c r="O127" s="53">
        <f t="shared" si="20"/>
        <v>1.6666666666666667</v>
      </c>
      <c r="P127" s="76">
        <v>3</v>
      </c>
      <c r="Q127" s="76">
        <v>0</v>
      </c>
      <c r="R127" s="75">
        <v>2</v>
      </c>
      <c r="S127" s="75">
        <v>2</v>
      </c>
      <c r="T127" s="75">
        <v>3</v>
      </c>
      <c r="U127" s="75"/>
      <c r="V127" s="2"/>
      <c r="W127" s="1"/>
      <c r="X127" s="1"/>
      <c r="Y127" s="1"/>
      <c r="Z127" s="63"/>
      <c r="AA127" s="63"/>
      <c r="AB127" s="52">
        <f t="shared" si="21"/>
        <v>2.5</v>
      </c>
      <c r="AC127" s="53">
        <f t="shared" si="35"/>
        <v>6.25</v>
      </c>
      <c r="AD127" s="98">
        <v>100</v>
      </c>
      <c r="AE127" s="98"/>
      <c r="AF127" s="75"/>
      <c r="AG127" s="75"/>
      <c r="AH127" s="75"/>
      <c r="AI127" s="86"/>
      <c r="AJ127" s="54">
        <f t="shared" si="23"/>
        <v>100</v>
      </c>
      <c r="AK127" s="55">
        <f t="shared" si="24"/>
        <v>30</v>
      </c>
      <c r="AL127" s="20">
        <v>65.294728341126287</v>
      </c>
      <c r="AM127" s="53">
        <f t="shared" si="36"/>
        <v>6.5294728341126289</v>
      </c>
      <c r="AN127" s="66">
        <v>0.61538461538461542</v>
      </c>
      <c r="AO127" s="53">
        <f t="shared" si="37"/>
        <v>3.0769230769230771</v>
      </c>
      <c r="AP127" s="54">
        <v>63</v>
      </c>
      <c r="AQ127" s="75">
        <v>25</v>
      </c>
      <c r="AR127" s="56">
        <f t="shared" si="27"/>
        <v>72.25</v>
      </c>
      <c r="AS127" s="57">
        <f t="shared" si="28"/>
        <v>7.2250000000000005</v>
      </c>
      <c r="AT127" s="54">
        <v>0</v>
      </c>
      <c r="AU127" s="54">
        <v>0</v>
      </c>
      <c r="AV127" s="56">
        <f t="shared" si="29"/>
        <v>0</v>
      </c>
      <c r="AW127" s="53">
        <f t="shared" si="30"/>
        <v>0</v>
      </c>
      <c r="AX127" s="54">
        <v>0</v>
      </c>
      <c r="AY127" s="54">
        <v>0</v>
      </c>
      <c r="AZ127" s="58">
        <f t="shared" si="31"/>
        <v>0</v>
      </c>
      <c r="BA127" s="59">
        <f t="shared" si="32"/>
        <v>0</v>
      </c>
      <c r="BB127" s="87">
        <f t="shared" si="33"/>
        <v>84.227788581080574</v>
      </c>
      <c r="BC127" s="93" t="str">
        <f t="shared" si="34"/>
        <v>B</v>
      </c>
    </row>
    <row r="128" spans="1:55" s="102" customFormat="1" ht="15" customHeight="1" x14ac:dyDescent="0.25">
      <c r="A128" s="96" t="s">
        <v>382</v>
      </c>
      <c r="B128" s="76">
        <v>0</v>
      </c>
      <c r="C128" s="76">
        <v>0</v>
      </c>
      <c r="D128" s="75">
        <v>0</v>
      </c>
      <c r="E128" s="75">
        <v>2</v>
      </c>
      <c r="F128" s="75">
        <v>0</v>
      </c>
      <c r="G128" s="75"/>
      <c r="H128" s="75"/>
      <c r="I128" s="1"/>
      <c r="J128" s="1"/>
      <c r="K128" s="1"/>
      <c r="L128" s="78"/>
      <c r="M128" s="78"/>
      <c r="N128" s="52">
        <f t="shared" si="19"/>
        <v>0.5</v>
      </c>
      <c r="O128" s="53">
        <f t="shared" si="20"/>
        <v>0.83333333333333337</v>
      </c>
      <c r="P128" s="76">
        <v>3</v>
      </c>
      <c r="Q128" s="76">
        <v>2</v>
      </c>
      <c r="R128" s="75">
        <v>2</v>
      </c>
      <c r="S128" s="75">
        <v>3</v>
      </c>
      <c r="T128" s="75">
        <v>3</v>
      </c>
      <c r="U128" s="75"/>
      <c r="V128" s="2"/>
      <c r="W128" s="1"/>
      <c r="X128" s="1"/>
      <c r="Y128" s="1"/>
      <c r="Z128" s="63"/>
      <c r="AA128" s="63"/>
      <c r="AB128" s="52">
        <f t="shared" si="21"/>
        <v>2.75</v>
      </c>
      <c r="AC128" s="53">
        <f t="shared" si="35"/>
        <v>6.8750000000000009</v>
      </c>
      <c r="AD128" s="98">
        <v>97.545454545454547</v>
      </c>
      <c r="AE128" s="98"/>
      <c r="AF128" s="75"/>
      <c r="AG128" s="75"/>
      <c r="AH128" s="75"/>
      <c r="AI128" s="86"/>
      <c r="AJ128" s="54">
        <f t="shared" si="23"/>
        <v>97.545454545454547</v>
      </c>
      <c r="AK128" s="55">
        <f t="shared" si="24"/>
        <v>29.263636363636362</v>
      </c>
      <c r="AL128" s="20">
        <v>96.747967479674784</v>
      </c>
      <c r="AM128" s="53">
        <f t="shared" si="36"/>
        <v>9.6747967479674788</v>
      </c>
      <c r="AN128" s="66">
        <v>0.76923076923076927</v>
      </c>
      <c r="AO128" s="53">
        <f t="shared" si="37"/>
        <v>3.8461538461538463</v>
      </c>
      <c r="AP128" s="54">
        <v>53</v>
      </c>
      <c r="AQ128" s="75">
        <v>0</v>
      </c>
      <c r="AR128" s="56">
        <f t="shared" si="27"/>
        <v>39.75</v>
      </c>
      <c r="AS128" s="57">
        <f t="shared" si="28"/>
        <v>3.9750000000000001</v>
      </c>
      <c r="AT128" s="54">
        <v>0</v>
      </c>
      <c r="AU128" s="54">
        <v>0</v>
      </c>
      <c r="AV128" s="56">
        <f t="shared" si="29"/>
        <v>0</v>
      </c>
      <c r="AW128" s="53">
        <f t="shared" si="30"/>
        <v>0</v>
      </c>
      <c r="AX128" s="54">
        <v>0</v>
      </c>
      <c r="AY128" s="54">
        <v>0</v>
      </c>
      <c r="AZ128" s="58">
        <f t="shared" si="31"/>
        <v>0</v>
      </c>
      <c r="BA128" s="59">
        <f t="shared" si="32"/>
        <v>0</v>
      </c>
      <c r="BB128" s="87">
        <f t="shared" si="33"/>
        <v>83.796800447832339</v>
      </c>
      <c r="BC128" s="93" t="str">
        <f t="shared" si="34"/>
        <v>B</v>
      </c>
    </row>
    <row r="129" spans="1:55" s="102" customFormat="1" ht="15" customHeight="1" x14ac:dyDescent="0.25">
      <c r="A129" s="96" t="s">
        <v>414</v>
      </c>
      <c r="B129" s="76">
        <v>0</v>
      </c>
      <c r="C129" s="76">
        <v>0</v>
      </c>
      <c r="D129" s="75">
        <v>1</v>
      </c>
      <c r="E129" s="75">
        <v>2</v>
      </c>
      <c r="F129" s="75">
        <v>1</v>
      </c>
      <c r="G129" s="75"/>
      <c r="H129" s="75"/>
      <c r="I129" s="1"/>
      <c r="J129" s="1"/>
      <c r="K129" s="1"/>
      <c r="L129" s="78"/>
      <c r="M129" s="78"/>
      <c r="N129" s="52">
        <f t="shared" si="19"/>
        <v>1</v>
      </c>
      <c r="O129" s="53">
        <f t="shared" si="20"/>
        <v>1.6666666666666667</v>
      </c>
      <c r="P129" s="76">
        <v>3</v>
      </c>
      <c r="Q129" s="76">
        <v>2</v>
      </c>
      <c r="R129" s="75">
        <v>2</v>
      </c>
      <c r="S129" s="75">
        <v>1</v>
      </c>
      <c r="T129" s="75">
        <v>0</v>
      </c>
      <c r="U129" s="75"/>
      <c r="V129" s="2"/>
      <c r="W129" s="1"/>
      <c r="X129" s="1"/>
      <c r="Y129" s="1"/>
      <c r="Z129" s="63"/>
      <c r="AA129" s="63"/>
      <c r="AB129" s="52">
        <f t="shared" si="21"/>
        <v>2</v>
      </c>
      <c r="AC129" s="53">
        <f t="shared" si="35"/>
        <v>5</v>
      </c>
      <c r="AD129" s="98">
        <v>97.545454545454547</v>
      </c>
      <c r="AE129" s="98"/>
      <c r="AF129" s="75"/>
      <c r="AG129" s="75"/>
      <c r="AH129" s="75"/>
      <c r="AI129" s="86"/>
      <c r="AJ129" s="54">
        <f t="shared" si="23"/>
        <v>97.545454545454547</v>
      </c>
      <c r="AK129" s="55">
        <f t="shared" si="24"/>
        <v>29.263636363636362</v>
      </c>
      <c r="AL129" s="20">
        <v>99.296104947913179</v>
      </c>
      <c r="AM129" s="53">
        <f t="shared" si="36"/>
        <v>9.9296104947913193</v>
      </c>
      <c r="AN129" s="66">
        <v>0.77419354838709675</v>
      </c>
      <c r="AO129" s="53">
        <f t="shared" si="37"/>
        <v>3.870967741935484</v>
      </c>
      <c r="AP129" s="54">
        <v>63</v>
      </c>
      <c r="AQ129" s="75">
        <v>0</v>
      </c>
      <c r="AR129" s="56">
        <f t="shared" si="27"/>
        <v>47.25</v>
      </c>
      <c r="AS129" s="57">
        <f t="shared" si="28"/>
        <v>4.7250000000000005</v>
      </c>
      <c r="AT129" s="54">
        <v>0</v>
      </c>
      <c r="AU129" s="54">
        <v>0</v>
      </c>
      <c r="AV129" s="56">
        <f t="shared" si="29"/>
        <v>0</v>
      </c>
      <c r="AW129" s="53">
        <f t="shared" si="30"/>
        <v>0</v>
      </c>
      <c r="AX129" s="54">
        <v>0</v>
      </c>
      <c r="AY129" s="54">
        <v>0</v>
      </c>
      <c r="AZ129" s="58">
        <f t="shared" si="31"/>
        <v>0</v>
      </c>
      <c r="BA129" s="59">
        <f t="shared" si="32"/>
        <v>0</v>
      </c>
      <c r="BB129" s="87">
        <f t="shared" si="33"/>
        <v>83.778278872353582</v>
      </c>
      <c r="BC129" s="93" t="str">
        <f t="shared" si="34"/>
        <v>B</v>
      </c>
    </row>
    <row r="130" spans="1:55" s="102" customFormat="1" ht="15" customHeight="1" x14ac:dyDescent="0.25">
      <c r="A130" s="96" t="s">
        <v>417</v>
      </c>
      <c r="B130" s="76">
        <v>0</v>
      </c>
      <c r="C130" s="76">
        <v>3</v>
      </c>
      <c r="D130" s="75">
        <v>1</v>
      </c>
      <c r="E130" s="75">
        <v>0</v>
      </c>
      <c r="F130" s="75">
        <v>2</v>
      </c>
      <c r="G130" s="75"/>
      <c r="H130" s="75"/>
      <c r="I130" s="1"/>
      <c r="J130" s="1"/>
      <c r="K130" s="1"/>
      <c r="L130" s="78"/>
      <c r="M130" s="78"/>
      <c r="N130" s="52">
        <f t="shared" si="19"/>
        <v>1.5</v>
      </c>
      <c r="O130" s="53">
        <f t="shared" si="20"/>
        <v>2.5</v>
      </c>
      <c r="P130" s="76">
        <v>0</v>
      </c>
      <c r="Q130" s="76">
        <v>0</v>
      </c>
      <c r="R130" s="75">
        <v>3</v>
      </c>
      <c r="S130" s="75">
        <v>0</v>
      </c>
      <c r="T130" s="75">
        <v>3</v>
      </c>
      <c r="U130" s="75"/>
      <c r="V130" s="2"/>
      <c r="W130" s="1"/>
      <c r="X130" s="1"/>
      <c r="Y130" s="1"/>
      <c r="Z130" s="63"/>
      <c r="AA130" s="63"/>
      <c r="AB130" s="52">
        <f t="shared" si="21"/>
        <v>1.5</v>
      </c>
      <c r="AC130" s="53">
        <f t="shared" si="35"/>
        <v>3.7500000000000004</v>
      </c>
      <c r="AD130" s="98">
        <v>100</v>
      </c>
      <c r="AE130" s="98"/>
      <c r="AF130" s="75"/>
      <c r="AG130" s="75"/>
      <c r="AH130" s="75"/>
      <c r="AI130" s="86"/>
      <c r="AJ130" s="54">
        <f t="shared" si="23"/>
        <v>100</v>
      </c>
      <c r="AK130" s="55">
        <f t="shared" si="24"/>
        <v>30</v>
      </c>
      <c r="AL130" s="20">
        <v>75.399361021666664</v>
      </c>
      <c r="AM130" s="53">
        <f t="shared" si="36"/>
        <v>7.5399361021666671</v>
      </c>
      <c r="AN130" s="66">
        <v>0.61290322580645162</v>
      </c>
      <c r="AO130" s="53">
        <f t="shared" si="37"/>
        <v>3.0645161290322585</v>
      </c>
      <c r="AP130" s="54">
        <v>68</v>
      </c>
      <c r="AQ130" s="75">
        <v>25</v>
      </c>
      <c r="AR130" s="56">
        <f t="shared" si="27"/>
        <v>76</v>
      </c>
      <c r="AS130" s="57">
        <f t="shared" si="28"/>
        <v>7.6000000000000005</v>
      </c>
      <c r="AT130" s="54">
        <v>0</v>
      </c>
      <c r="AU130" s="54">
        <v>0</v>
      </c>
      <c r="AV130" s="56">
        <f t="shared" si="29"/>
        <v>0</v>
      </c>
      <c r="AW130" s="53">
        <f t="shared" si="30"/>
        <v>0</v>
      </c>
      <c r="AX130" s="54">
        <v>0</v>
      </c>
      <c r="AY130" s="54">
        <v>0</v>
      </c>
      <c r="AZ130" s="58">
        <f t="shared" si="31"/>
        <v>0</v>
      </c>
      <c r="BA130" s="59">
        <f t="shared" si="32"/>
        <v>0</v>
      </c>
      <c r="BB130" s="87">
        <f t="shared" si="33"/>
        <v>83.776080355690638</v>
      </c>
      <c r="BC130" s="93" t="str">
        <f t="shared" si="34"/>
        <v>B</v>
      </c>
    </row>
    <row r="131" spans="1:55" s="102" customFormat="1" ht="15" customHeight="1" x14ac:dyDescent="0.25">
      <c r="A131" s="96" t="s">
        <v>420</v>
      </c>
      <c r="B131" s="76">
        <v>0</v>
      </c>
      <c r="C131" s="76">
        <v>0</v>
      </c>
      <c r="D131" s="75">
        <v>1</v>
      </c>
      <c r="E131" s="75">
        <v>2</v>
      </c>
      <c r="F131" s="75">
        <v>2</v>
      </c>
      <c r="G131" s="75"/>
      <c r="H131" s="75"/>
      <c r="I131" s="1"/>
      <c r="J131" s="1"/>
      <c r="K131" s="1"/>
      <c r="L131" s="78"/>
      <c r="M131" s="78"/>
      <c r="N131" s="52">
        <f t="shared" si="19"/>
        <v>1.25</v>
      </c>
      <c r="O131" s="53">
        <f t="shared" si="20"/>
        <v>2.0833333333333335</v>
      </c>
      <c r="P131" s="76">
        <v>0</v>
      </c>
      <c r="Q131" s="76">
        <v>0</v>
      </c>
      <c r="R131" s="75">
        <v>3</v>
      </c>
      <c r="S131" s="75">
        <v>0</v>
      </c>
      <c r="T131" s="75">
        <v>3</v>
      </c>
      <c r="U131" s="75"/>
      <c r="V131" s="2"/>
      <c r="W131" s="1"/>
      <c r="X131" s="1"/>
      <c r="Y131" s="1"/>
      <c r="Z131" s="63"/>
      <c r="AA131" s="63"/>
      <c r="AB131" s="52">
        <f t="shared" si="21"/>
        <v>1.5</v>
      </c>
      <c r="AC131" s="53">
        <f t="shared" si="35"/>
        <v>3.7500000000000004</v>
      </c>
      <c r="AD131" s="98">
        <v>100</v>
      </c>
      <c r="AE131" s="98"/>
      <c r="AF131" s="75"/>
      <c r="AG131" s="75"/>
      <c r="AH131" s="75"/>
      <c r="AI131" s="86"/>
      <c r="AJ131" s="54">
        <f t="shared" si="23"/>
        <v>100</v>
      </c>
      <c r="AK131" s="55">
        <f t="shared" si="24"/>
        <v>30</v>
      </c>
      <c r="AL131" s="20">
        <v>66.561181434599149</v>
      </c>
      <c r="AM131" s="53">
        <f t="shared" si="36"/>
        <v>6.6561181434599144</v>
      </c>
      <c r="AN131" s="66">
        <v>0.66666666666666663</v>
      </c>
      <c r="AO131" s="53">
        <f t="shared" si="37"/>
        <v>3.3333333333333335</v>
      </c>
      <c r="AP131" s="54">
        <v>81</v>
      </c>
      <c r="AQ131" s="75">
        <v>25</v>
      </c>
      <c r="AR131" s="56">
        <f t="shared" si="27"/>
        <v>85.75</v>
      </c>
      <c r="AS131" s="57">
        <f t="shared" si="28"/>
        <v>8.5750000000000011</v>
      </c>
      <c r="AT131" s="54">
        <v>0</v>
      </c>
      <c r="AU131" s="54">
        <v>0</v>
      </c>
      <c r="AV131" s="56">
        <f t="shared" si="29"/>
        <v>0</v>
      </c>
      <c r="AW131" s="53">
        <f t="shared" si="30"/>
        <v>0</v>
      </c>
      <c r="AX131" s="54">
        <v>0</v>
      </c>
      <c r="AY131" s="54">
        <v>0</v>
      </c>
      <c r="AZ131" s="58">
        <f t="shared" si="31"/>
        <v>0</v>
      </c>
      <c r="BA131" s="59">
        <f t="shared" si="32"/>
        <v>0</v>
      </c>
      <c r="BB131" s="87">
        <f t="shared" si="33"/>
        <v>83.68889970788706</v>
      </c>
      <c r="BC131" s="93" t="str">
        <f t="shared" si="34"/>
        <v>B</v>
      </c>
    </row>
    <row r="132" spans="1:55" s="102" customFormat="1" ht="15" customHeight="1" x14ac:dyDescent="0.25">
      <c r="A132" s="96" t="s">
        <v>327</v>
      </c>
      <c r="B132" s="76">
        <v>0</v>
      </c>
      <c r="C132" s="76">
        <v>1</v>
      </c>
      <c r="D132" s="75">
        <v>0</v>
      </c>
      <c r="E132" s="75">
        <v>2</v>
      </c>
      <c r="F132" s="75">
        <v>0</v>
      </c>
      <c r="G132" s="75"/>
      <c r="H132" s="75"/>
      <c r="I132" s="1"/>
      <c r="J132" s="1"/>
      <c r="K132" s="1"/>
      <c r="L132" s="78"/>
      <c r="M132" s="78"/>
      <c r="N132" s="52">
        <f t="shared" si="19"/>
        <v>0.75</v>
      </c>
      <c r="O132" s="53">
        <f t="shared" si="20"/>
        <v>1.25</v>
      </c>
      <c r="P132" s="76">
        <v>3</v>
      </c>
      <c r="Q132" s="76">
        <v>2</v>
      </c>
      <c r="R132" s="75">
        <v>0</v>
      </c>
      <c r="S132" s="75">
        <v>0</v>
      </c>
      <c r="T132" s="75">
        <v>2</v>
      </c>
      <c r="U132" s="75"/>
      <c r="V132" s="2"/>
      <c r="W132" s="1"/>
      <c r="X132" s="1"/>
      <c r="Y132" s="1"/>
      <c r="Z132" s="63"/>
      <c r="AA132" s="63"/>
      <c r="AB132" s="52">
        <f t="shared" si="21"/>
        <v>1.75</v>
      </c>
      <c r="AC132" s="53">
        <f t="shared" si="35"/>
        <v>4.375</v>
      </c>
      <c r="AD132" s="98">
        <v>100</v>
      </c>
      <c r="AE132" s="98"/>
      <c r="AF132" s="75"/>
      <c r="AG132" s="75"/>
      <c r="AH132" s="75"/>
      <c r="AI132" s="86"/>
      <c r="AJ132" s="54">
        <f t="shared" si="23"/>
        <v>100</v>
      </c>
      <c r="AK132" s="55">
        <f t="shared" si="24"/>
        <v>30</v>
      </c>
      <c r="AL132" s="20">
        <v>88.726031530856304</v>
      </c>
      <c r="AM132" s="53">
        <f t="shared" si="36"/>
        <v>8.8726031530856311</v>
      </c>
      <c r="AN132" s="66">
        <v>0.82051282051282048</v>
      </c>
      <c r="AO132" s="53">
        <f t="shared" si="37"/>
        <v>4.1025641025641022</v>
      </c>
      <c r="AP132" s="54">
        <v>76</v>
      </c>
      <c r="AQ132" s="75">
        <v>0</v>
      </c>
      <c r="AR132" s="56">
        <f t="shared" si="27"/>
        <v>57</v>
      </c>
      <c r="AS132" s="57">
        <f t="shared" si="28"/>
        <v>5.7</v>
      </c>
      <c r="AT132" s="54">
        <v>0</v>
      </c>
      <c r="AU132" s="54">
        <v>0</v>
      </c>
      <c r="AV132" s="56">
        <f t="shared" si="29"/>
        <v>0</v>
      </c>
      <c r="AW132" s="53">
        <f t="shared" si="30"/>
        <v>0</v>
      </c>
      <c r="AX132" s="54">
        <v>0</v>
      </c>
      <c r="AY132" s="54">
        <v>0</v>
      </c>
      <c r="AZ132" s="58">
        <f t="shared" si="31"/>
        <v>0</v>
      </c>
      <c r="BA132" s="59">
        <f t="shared" si="32"/>
        <v>0</v>
      </c>
      <c r="BB132" s="87">
        <f t="shared" si="33"/>
        <v>83.538718854845754</v>
      </c>
      <c r="BC132" s="93" t="str">
        <f t="shared" si="34"/>
        <v>B</v>
      </c>
    </row>
    <row r="133" spans="1:55" s="102" customFormat="1" ht="15" customHeight="1" x14ac:dyDescent="0.25">
      <c r="A133" s="96" t="s">
        <v>342</v>
      </c>
      <c r="B133" s="76">
        <v>0</v>
      </c>
      <c r="C133" s="76">
        <v>1</v>
      </c>
      <c r="D133" s="75">
        <v>1</v>
      </c>
      <c r="E133" s="75">
        <v>2</v>
      </c>
      <c r="F133" s="75">
        <v>2</v>
      </c>
      <c r="G133" s="75"/>
      <c r="H133" s="75"/>
      <c r="I133" s="1"/>
      <c r="J133" s="1"/>
      <c r="K133" s="1"/>
      <c r="L133" s="78"/>
      <c r="M133" s="78"/>
      <c r="N133" s="52">
        <f t="shared" si="19"/>
        <v>1.5</v>
      </c>
      <c r="O133" s="53">
        <f t="shared" si="20"/>
        <v>2.5</v>
      </c>
      <c r="P133" s="76">
        <v>0</v>
      </c>
      <c r="Q133" s="76">
        <v>2</v>
      </c>
      <c r="R133" s="75">
        <v>3</v>
      </c>
      <c r="S133" s="75">
        <v>0</v>
      </c>
      <c r="T133" s="75">
        <v>3</v>
      </c>
      <c r="U133" s="75"/>
      <c r="V133" s="2"/>
      <c r="W133" s="1"/>
      <c r="X133" s="1"/>
      <c r="Y133" s="1"/>
      <c r="Z133" s="63"/>
      <c r="AA133" s="63"/>
      <c r="AB133" s="52">
        <f t="shared" si="21"/>
        <v>2</v>
      </c>
      <c r="AC133" s="53">
        <f t="shared" si="35"/>
        <v>5</v>
      </c>
      <c r="AD133" s="98">
        <v>95.545454545454547</v>
      </c>
      <c r="AE133" s="98"/>
      <c r="AF133" s="75"/>
      <c r="AG133" s="75"/>
      <c r="AH133" s="75"/>
      <c r="AI133" s="86"/>
      <c r="AJ133" s="54">
        <f t="shared" si="23"/>
        <v>95.545454545454547</v>
      </c>
      <c r="AK133" s="55">
        <f t="shared" si="24"/>
        <v>28.663636363636364</v>
      </c>
      <c r="AL133" s="20">
        <v>73.074689532481557</v>
      </c>
      <c r="AM133" s="53">
        <f t="shared" si="36"/>
        <v>7.307468953248156</v>
      </c>
      <c r="AN133" s="66">
        <v>0.58974358974358976</v>
      </c>
      <c r="AO133" s="53">
        <f t="shared" si="37"/>
        <v>2.9487179487179489</v>
      </c>
      <c r="AP133" s="54">
        <v>70</v>
      </c>
      <c r="AQ133" s="75">
        <v>25</v>
      </c>
      <c r="AR133" s="56">
        <f t="shared" si="27"/>
        <v>77.5</v>
      </c>
      <c r="AS133" s="57">
        <f t="shared" si="28"/>
        <v>7.75</v>
      </c>
      <c r="AT133" s="54">
        <v>0</v>
      </c>
      <c r="AU133" s="54">
        <v>0</v>
      </c>
      <c r="AV133" s="56">
        <f t="shared" si="29"/>
        <v>0</v>
      </c>
      <c r="AW133" s="53">
        <f t="shared" si="30"/>
        <v>0</v>
      </c>
      <c r="AX133" s="54">
        <v>0</v>
      </c>
      <c r="AY133" s="54">
        <v>0</v>
      </c>
      <c r="AZ133" s="58">
        <f t="shared" si="31"/>
        <v>0</v>
      </c>
      <c r="BA133" s="59">
        <f t="shared" si="32"/>
        <v>0</v>
      </c>
      <c r="BB133" s="87">
        <f t="shared" si="33"/>
        <v>83.338189639388403</v>
      </c>
      <c r="BC133" s="93" t="str">
        <f t="shared" si="34"/>
        <v>B</v>
      </c>
    </row>
    <row r="134" spans="1:55" s="102" customFormat="1" ht="17" customHeight="1" x14ac:dyDescent="0.25">
      <c r="A134" s="96" t="s">
        <v>396</v>
      </c>
      <c r="B134" s="76">
        <v>0</v>
      </c>
      <c r="C134" s="76">
        <v>0</v>
      </c>
      <c r="D134" s="75">
        <v>1</v>
      </c>
      <c r="E134" s="75">
        <v>0</v>
      </c>
      <c r="F134" s="75">
        <v>1</v>
      </c>
      <c r="G134" s="75"/>
      <c r="H134" s="75"/>
      <c r="I134" s="1"/>
      <c r="J134" s="1"/>
      <c r="K134" s="1"/>
      <c r="L134" s="78"/>
      <c r="M134" s="78"/>
      <c r="N134" s="52">
        <f t="shared" si="19"/>
        <v>0.5</v>
      </c>
      <c r="O134" s="53">
        <f t="shared" si="20"/>
        <v>0.83333333333333337</v>
      </c>
      <c r="P134" s="76">
        <v>3</v>
      </c>
      <c r="Q134" s="76">
        <v>3</v>
      </c>
      <c r="R134" s="75">
        <v>3</v>
      </c>
      <c r="S134" s="75">
        <v>0</v>
      </c>
      <c r="T134" s="75">
        <v>0</v>
      </c>
      <c r="U134" s="75"/>
      <c r="V134" s="2"/>
      <c r="W134" s="1"/>
      <c r="X134" s="1"/>
      <c r="Y134" s="1"/>
      <c r="Z134" s="63"/>
      <c r="AA134" s="63"/>
      <c r="AB134" s="52">
        <f t="shared" si="21"/>
        <v>2.25</v>
      </c>
      <c r="AC134" s="53">
        <f t="shared" si="35"/>
        <v>5.625</v>
      </c>
      <c r="AD134" s="98">
        <v>94</v>
      </c>
      <c r="AE134" s="98"/>
      <c r="AF134" s="75"/>
      <c r="AG134" s="75"/>
      <c r="AH134" s="75"/>
      <c r="AI134" s="86"/>
      <c r="AJ134" s="54">
        <f t="shared" si="23"/>
        <v>94</v>
      </c>
      <c r="AK134" s="55">
        <f t="shared" si="24"/>
        <v>28.2</v>
      </c>
      <c r="AL134" s="20">
        <v>65.404193141415647</v>
      </c>
      <c r="AM134" s="53">
        <f t="shared" si="36"/>
        <v>6.5404193141415643</v>
      </c>
      <c r="AN134" s="66">
        <v>0.77419354838709675</v>
      </c>
      <c r="AO134" s="53">
        <f t="shared" si="37"/>
        <v>3.870967741935484</v>
      </c>
      <c r="AP134" s="54">
        <v>81</v>
      </c>
      <c r="AQ134" s="75">
        <v>25</v>
      </c>
      <c r="AR134" s="56">
        <f t="shared" si="27"/>
        <v>85.75</v>
      </c>
      <c r="AS134" s="57">
        <f t="shared" si="28"/>
        <v>8.5750000000000011</v>
      </c>
      <c r="AT134" s="54">
        <v>0</v>
      </c>
      <c r="AU134" s="54">
        <v>0</v>
      </c>
      <c r="AV134" s="56">
        <f t="shared" si="29"/>
        <v>0</v>
      </c>
      <c r="AW134" s="53">
        <f t="shared" si="30"/>
        <v>0</v>
      </c>
      <c r="AX134" s="54">
        <v>0</v>
      </c>
      <c r="AY134" s="54">
        <v>0</v>
      </c>
      <c r="AZ134" s="58">
        <f t="shared" si="31"/>
        <v>0</v>
      </c>
      <c r="BA134" s="59">
        <f t="shared" si="32"/>
        <v>0</v>
      </c>
      <c r="BB134" s="87">
        <f t="shared" si="33"/>
        <v>82.530339060631349</v>
      </c>
      <c r="BC134" s="93" t="str">
        <f t="shared" si="34"/>
        <v>B</v>
      </c>
    </row>
    <row r="135" spans="1:55" s="102" customFormat="1" ht="17" customHeight="1" x14ac:dyDescent="0.25">
      <c r="A135" s="96" t="s">
        <v>272</v>
      </c>
      <c r="B135" s="76">
        <v>0</v>
      </c>
      <c r="C135" s="76">
        <v>1</v>
      </c>
      <c r="D135" s="75">
        <v>0</v>
      </c>
      <c r="E135" s="75">
        <v>1</v>
      </c>
      <c r="F135" s="75">
        <v>1</v>
      </c>
      <c r="G135" s="75"/>
      <c r="H135" s="75"/>
      <c r="I135" s="1"/>
      <c r="J135" s="1"/>
      <c r="K135" s="1"/>
      <c r="L135" s="78"/>
      <c r="M135" s="78"/>
      <c r="N135" s="52">
        <f t="shared" si="19"/>
        <v>0.75</v>
      </c>
      <c r="O135" s="53">
        <f t="shared" si="20"/>
        <v>1.25</v>
      </c>
      <c r="P135" s="76">
        <v>3</v>
      </c>
      <c r="Q135" s="76">
        <v>3</v>
      </c>
      <c r="R135" s="75">
        <v>3</v>
      </c>
      <c r="S135" s="75">
        <v>1</v>
      </c>
      <c r="T135" s="75">
        <v>3</v>
      </c>
      <c r="U135" s="75"/>
      <c r="V135" s="2"/>
      <c r="W135" s="1"/>
      <c r="X135" s="1"/>
      <c r="Y135" s="1"/>
      <c r="Z135" s="63"/>
      <c r="AA135" s="63"/>
      <c r="AB135" s="52">
        <f t="shared" si="21"/>
        <v>3</v>
      </c>
      <c r="AC135" s="53">
        <f t="shared" si="35"/>
        <v>7.5000000000000009</v>
      </c>
      <c r="AD135" s="98">
        <v>97.181818181818187</v>
      </c>
      <c r="AE135" s="98"/>
      <c r="AF135" s="75"/>
      <c r="AG135" s="75"/>
      <c r="AH135" s="75"/>
      <c r="AI135" s="86"/>
      <c r="AJ135" s="54">
        <f t="shared" si="23"/>
        <v>97.181818181818187</v>
      </c>
      <c r="AK135" s="55">
        <f t="shared" si="24"/>
        <v>29.154545454545456</v>
      </c>
      <c r="AL135" s="20">
        <v>99.302495549125581</v>
      </c>
      <c r="AM135" s="53">
        <f t="shared" si="36"/>
        <v>9.9302495549125585</v>
      </c>
      <c r="AN135" s="66">
        <v>0.39473684210526316</v>
      </c>
      <c r="AO135" s="53">
        <f t="shared" si="37"/>
        <v>1.9736842105263159</v>
      </c>
      <c r="AP135" s="54">
        <v>51</v>
      </c>
      <c r="AQ135" s="75">
        <v>0</v>
      </c>
      <c r="AR135" s="56">
        <f t="shared" si="27"/>
        <v>38.25</v>
      </c>
      <c r="AS135" s="57">
        <f t="shared" si="28"/>
        <v>3.8250000000000002</v>
      </c>
      <c r="AT135" s="54">
        <v>0</v>
      </c>
      <c r="AU135" s="54">
        <v>0</v>
      </c>
      <c r="AV135" s="56">
        <f t="shared" si="29"/>
        <v>0</v>
      </c>
      <c r="AW135" s="53">
        <f t="shared" si="30"/>
        <v>0</v>
      </c>
      <c r="AX135" s="54">
        <v>0</v>
      </c>
      <c r="AY135" s="54">
        <v>0</v>
      </c>
      <c r="AZ135" s="58">
        <f t="shared" si="31"/>
        <v>0</v>
      </c>
      <c r="BA135" s="59">
        <f t="shared" si="32"/>
        <v>0</v>
      </c>
      <c r="BB135" s="87">
        <f t="shared" si="33"/>
        <v>82.513044953822046</v>
      </c>
      <c r="BC135" s="93" t="str">
        <f t="shared" si="34"/>
        <v>B</v>
      </c>
    </row>
    <row r="136" spans="1:55" s="102" customFormat="1" ht="17" customHeight="1" x14ac:dyDescent="0.25">
      <c r="A136" s="96" t="s">
        <v>371</v>
      </c>
      <c r="B136" s="76">
        <v>0</v>
      </c>
      <c r="C136" s="76">
        <v>3</v>
      </c>
      <c r="D136" s="75">
        <v>1</v>
      </c>
      <c r="E136" s="75">
        <v>0</v>
      </c>
      <c r="F136" s="75">
        <v>0</v>
      </c>
      <c r="G136" s="75"/>
      <c r="H136" s="75"/>
      <c r="I136" s="1"/>
      <c r="J136" s="1"/>
      <c r="K136" s="1"/>
      <c r="L136" s="78"/>
      <c r="M136" s="78"/>
      <c r="N136" s="52">
        <f t="shared" si="19"/>
        <v>1</v>
      </c>
      <c r="O136" s="53">
        <f t="shared" si="20"/>
        <v>1.6666666666666667</v>
      </c>
      <c r="P136" s="76">
        <v>3</v>
      </c>
      <c r="Q136" s="76">
        <v>2</v>
      </c>
      <c r="R136" s="75">
        <v>3</v>
      </c>
      <c r="S136" s="75">
        <v>3</v>
      </c>
      <c r="T136" s="75">
        <v>3</v>
      </c>
      <c r="U136" s="75"/>
      <c r="V136" s="2"/>
      <c r="W136" s="1"/>
      <c r="X136" s="1"/>
      <c r="Y136" s="1"/>
      <c r="Z136" s="63"/>
      <c r="AA136" s="63"/>
      <c r="AB136" s="52">
        <f t="shared" si="21"/>
        <v>3</v>
      </c>
      <c r="AC136" s="53">
        <f t="shared" si="35"/>
        <v>7.5000000000000009</v>
      </c>
      <c r="AD136" s="98">
        <v>91.818181818181813</v>
      </c>
      <c r="AE136" s="98"/>
      <c r="AF136" s="75"/>
      <c r="AG136" s="75"/>
      <c r="AH136" s="75"/>
      <c r="AI136" s="86"/>
      <c r="AJ136" s="54">
        <f t="shared" si="23"/>
        <v>91.818181818181813</v>
      </c>
      <c r="AK136" s="55">
        <f t="shared" si="24"/>
        <v>27.545454545454543</v>
      </c>
      <c r="AL136" s="20">
        <v>80.17858527591423</v>
      </c>
      <c r="AM136" s="53">
        <f t="shared" si="36"/>
        <v>8.0178585275914234</v>
      </c>
      <c r="AN136" s="66">
        <v>0.83870967741935487</v>
      </c>
      <c r="AO136" s="53">
        <f t="shared" si="37"/>
        <v>4.1935483870967749</v>
      </c>
      <c r="AP136" s="54">
        <v>62</v>
      </c>
      <c r="AQ136" s="75">
        <v>0</v>
      </c>
      <c r="AR136" s="56">
        <f t="shared" si="27"/>
        <v>46.5</v>
      </c>
      <c r="AS136" s="57">
        <f t="shared" si="28"/>
        <v>4.6500000000000004</v>
      </c>
      <c r="AT136" s="54">
        <v>0</v>
      </c>
      <c r="AU136" s="54">
        <v>0</v>
      </c>
      <c r="AV136" s="56">
        <f t="shared" si="29"/>
        <v>0</v>
      </c>
      <c r="AW136" s="53">
        <f t="shared" si="30"/>
        <v>0</v>
      </c>
      <c r="AX136" s="54">
        <v>0</v>
      </c>
      <c r="AY136" s="54">
        <v>0</v>
      </c>
      <c r="AZ136" s="58">
        <f t="shared" si="31"/>
        <v>0</v>
      </c>
      <c r="BA136" s="59">
        <f t="shared" si="32"/>
        <v>0</v>
      </c>
      <c r="BB136" s="87">
        <f t="shared" si="33"/>
        <v>82.420812502783704</v>
      </c>
      <c r="BC136" s="93" t="str">
        <f t="shared" si="34"/>
        <v>B</v>
      </c>
    </row>
    <row r="137" spans="1:55" s="102" customFormat="1" ht="15" customHeight="1" x14ac:dyDescent="0.25">
      <c r="A137" s="96" t="s">
        <v>436</v>
      </c>
      <c r="B137" s="76">
        <v>0</v>
      </c>
      <c r="C137" s="76">
        <v>2</v>
      </c>
      <c r="D137" s="75">
        <v>2</v>
      </c>
      <c r="E137" s="75">
        <v>0</v>
      </c>
      <c r="F137" s="75">
        <v>2</v>
      </c>
      <c r="G137" s="75"/>
      <c r="H137" s="75"/>
      <c r="I137" s="1"/>
      <c r="J137" s="1"/>
      <c r="K137" s="1"/>
      <c r="L137" s="78"/>
      <c r="M137" s="78"/>
      <c r="N137" s="52">
        <f t="shared" ref="N137:N200" si="38">IF((SUM(B137:M137)&gt;0),(((SUM(B137:M137))-MIN(B137:M137))/(COUNT(B137:M137)-1)),0)</f>
        <v>1.5</v>
      </c>
      <c r="O137" s="53">
        <f t="shared" ref="O137:O200" si="39">N137/N$7*O$6*100</f>
        <v>2.5</v>
      </c>
      <c r="P137" s="76">
        <v>3</v>
      </c>
      <c r="Q137" s="76">
        <v>2</v>
      </c>
      <c r="R137" s="75">
        <v>3</v>
      </c>
      <c r="S137" s="75">
        <v>2</v>
      </c>
      <c r="T137" s="75">
        <v>3</v>
      </c>
      <c r="U137" s="75"/>
      <c r="V137" s="2"/>
      <c r="W137" s="1"/>
      <c r="X137" s="1"/>
      <c r="Y137" s="1"/>
      <c r="Z137" s="63"/>
      <c r="AA137" s="63"/>
      <c r="AB137" s="52">
        <f t="shared" ref="AB137:AB200" si="40">IF((SUM(P137:AA137)&gt;0),(((SUM(P137:AA137))-MIN(P137:AA137))/(COUNT(P137:AA137)-1)),0)</f>
        <v>2.75</v>
      </c>
      <c r="AC137" s="53">
        <f t="shared" ref="AC137:AC168" si="41">IF(ISNA(AB137),0,((AB137/AC$7)*AC$6)*100)</f>
        <v>6.8750000000000009</v>
      </c>
      <c r="AD137" s="98">
        <v>100</v>
      </c>
      <c r="AE137" s="98"/>
      <c r="AF137" s="75"/>
      <c r="AG137" s="75"/>
      <c r="AH137" s="75"/>
      <c r="AI137" s="86"/>
      <c r="AJ137" s="54">
        <f t="shared" ref="AJ137:AJ200" si="42">AVERAGE(AD137:AF137)</f>
        <v>100</v>
      </c>
      <c r="AK137" s="55">
        <f t="shared" ref="AK137:AK200" si="43">IF(ISNA(AJ137),0,AJ137*AK$6)</f>
        <v>30</v>
      </c>
      <c r="AL137" s="20">
        <v>29.997464375158717</v>
      </c>
      <c r="AM137" s="53">
        <f t="shared" ref="AM137:AM168" si="44">IF(ISNA(AL137),0,AL137/AL$6*AM$6*100)</f>
        <v>2.999746437515872</v>
      </c>
      <c r="AN137" s="66">
        <v>0.90322580645161288</v>
      </c>
      <c r="AO137" s="53">
        <f t="shared" ref="AO137:AO168" si="45">IF(ISNA(AN137),0,AN137*AO$6*100)</f>
        <v>4.5161290322580649</v>
      </c>
      <c r="AP137" s="54">
        <v>89</v>
      </c>
      <c r="AQ137" s="75">
        <v>0</v>
      </c>
      <c r="AR137" s="56">
        <f t="shared" ref="AR137:AR200" si="46">(AP137*AP$5)+(AQ137/AQ$7*AQ$5*100)</f>
        <v>66.75</v>
      </c>
      <c r="AS137" s="57">
        <f t="shared" ref="AS137:AS200" si="47">IF(ISNA(AR137),0,AR137*AS$6)</f>
        <v>6.6750000000000007</v>
      </c>
      <c r="AT137" s="54">
        <v>0</v>
      </c>
      <c r="AU137" s="54">
        <v>0</v>
      </c>
      <c r="AV137" s="56">
        <f t="shared" ref="AV137:AV200" si="48">IF(ISBLANK(AT137),0,(AT137*AT$5)+(AU137/AU$7*AU$5*100))</f>
        <v>0</v>
      </c>
      <c r="AW137" s="53">
        <f t="shared" ref="AW137:AW200" si="49">AV137*AW$6</f>
        <v>0</v>
      </c>
      <c r="AX137" s="54">
        <v>0</v>
      </c>
      <c r="AY137" s="54">
        <v>0</v>
      </c>
      <c r="AZ137" s="58">
        <f t="shared" ref="AZ137:AZ200" si="50">IF(AND(ISBLANK(AX137),ISBLANK(AY137)),0,(AX137*AX$5)+(((AY137/AY$7)*AY$5)*100))</f>
        <v>0</v>
      </c>
      <c r="BA137" s="59">
        <f t="shared" ref="BA137:BA200" si="51">AZ137*BA$6</f>
        <v>0</v>
      </c>
      <c r="BB137" s="87">
        <f t="shared" ref="BB137:BB200" si="52">SUM(O137,AC137,AK137,AM137,AO137,AS137,AW137,BA137)/BB$6</f>
        <v>82.409039184267598</v>
      </c>
      <c r="BC137" s="93" t="str">
        <f t="shared" ref="BC137:BC200" si="53">IF((BB137&gt;=AZ$3),"A",IF((BB137&gt;=BA$3),"B",IF((BB137&gt;=BB$3),"C",IF((BB137&gt;=BC$3),"D","F"))))</f>
        <v>B</v>
      </c>
    </row>
    <row r="138" spans="1:55" s="102" customFormat="1" ht="15" customHeight="1" x14ac:dyDescent="0.25">
      <c r="A138" s="96" t="s">
        <v>363</v>
      </c>
      <c r="B138" s="76">
        <v>0</v>
      </c>
      <c r="C138" s="76">
        <v>3</v>
      </c>
      <c r="D138" s="75">
        <v>1</v>
      </c>
      <c r="E138" s="75">
        <v>0</v>
      </c>
      <c r="F138" s="75">
        <v>1</v>
      </c>
      <c r="G138" s="75"/>
      <c r="H138" s="75"/>
      <c r="I138" s="1"/>
      <c r="J138" s="1"/>
      <c r="K138" s="1"/>
      <c r="L138" s="78"/>
      <c r="M138" s="78"/>
      <c r="N138" s="52">
        <f t="shared" si="38"/>
        <v>1.25</v>
      </c>
      <c r="O138" s="53">
        <f t="shared" si="39"/>
        <v>2.0833333333333335</v>
      </c>
      <c r="P138" s="76">
        <v>3</v>
      </c>
      <c r="Q138" s="76">
        <v>3</v>
      </c>
      <c r="R138" s="75">
        <v>3</v>
      </c>
      <c r="S138" s="75">
        <v>2</v>
      </c>
      <c r="T138" s="75">
        <v>1</v>
      </c>
      <c r="U138" s="75"/>
      <c r="V138" s="2"/>
      <c r="W138" s="1"/>
      <c r="X138" s="1"/>
      <c r="Y138" s="1"/>
      <c r="Z138" s="63"/>
      <c r="AA138" s="63"/>
      <c r="AB138" s="52">
        <f t="shared" si="40"/>
        <v>2.75</v>
      </c>
      <c r="AC138" s="53">
        <f t="shared" si="41"/>
        <v>6.8750000000000009</v>
      </c>
      <c r="AD138" s="98">
        <v>92.636363636363626</v>
      </c>
      <c r="AE138" s="98"/>
      <c r="AF138" s="75"/>
      <c r="AG138" s="75"/>
      <c r="AH138" s="75"/>
      <c r="AI138" s="86"/>
      <c r="AJ138" s="54">
        <f t="shared" si="42"/>
        <v>92.636363636363626</v>
      </c>
      <c r="AK138" s="55">
        <f t="shared" si="43"/>
        <v>27.790909090909086</v>
      </c>
      <c r="AL138" s="20">
        <v>74.918510341549151</v>
      </c>
      <c r="AM138" s="53">
        <f t="shared" si="44"/>
        <v>7.4918510341549158</v>
      </c>
      <c r="AN138" s="66">
        <v>0.70967741935483875</v>
      </c>
      <c r="AO138" s="53">
        <f t="shared" si="45"/>
        <v>3.5483870967741935</v>
      </c>
      <c r="AP138" s="54">
        <v>76</v>
      </c>
      <c r="AQ138" s="75">
        <v>0</v>
      </c>
      <c r="AR138" s="56">
        <f t="shared" si="46"/>
        <v>57</v>
      </c>
      <c r="AS138" s="57">
        <f t="shared" si="47"/>
        <v>5.7</v>
      </c>
      <c r="AT138" s="54">
        <v>0</v>
      </c>
      <c r="AU138" s="54">
        <v>0</v>
      </c>
      <c r="AV138" s="56">
        <f t="shared" si="48"/>
        <v>0</v>
      </c>
      <c r="AW138" s="53">
        <f t="shared" si="49"/>
        <v>0</v>
      </c>
      <c r="AX138" s="54">
        <v>0</v>
      </c>
      <c r="AY138" s="54">
        <v>0</v>
      </c>
      <c r="AZ138" s="58">
        <f t="shared" si="50"/>
        <v>0</v>
      </c>
      <c r="BA138" s="59">
        <f t="shared" si="51"/>
        <v>0</v>
      </c>
      <c r="BB138" s="87">
        <f t="shared" si="52"/>
        <v>82.291508546417731</v>
      </c>
      <c r="BC138" s="93" t="str">
        <f t="shared" si="53"/>
        <v>B</v>
      </c>
    </row>
    <row r="139" spans="1:55" s="102" customFormat="1" ht="15" customHeight="1" x14ac:dyDescent="0.25">
      <c r="A139" s="96" t="s">
        <v>265</v>
      </c>
      <c r="B139" s="76">
        <v>0</v>
      </c>
      <c r="C139" s="76">
        <v>2</v>
      </c>
      <c r="D139" s="75">
        <v>0</v>
      </c>
      <c r="E139" s="75">
        <v>2</v>
      </c>
      <c r="F139" s="75">
        <v>0</v>
      </c>
      <c r="G139" s="75"/>
      <c r="H139" s="75"/>
      <c r="I139" s="1"/>
      <c r="J139" s="1"/>
      <c r="K139" s="1"/>
      <c r="L139" s="78"/>
      <c r="M139" s="78"/>
      <c r="N139" s="52">
        <f t="shared" si="38"/>
        <v>1</v>
      </c>
      <c r="O139" s="53">
        <f t="shared" si="39"/>
        <v>1.6666666666666667</v>
      </c>
      <c r="P139" s="76">
        <v>3</v>
      </c>
      <c r="Q139" s="76">
        <v>2</v>
      </c>
      <c r="R139" s="75">
        <v>3</v>
      </c>
      <c r="S139" s="75">
        <v>2</v>
      </c>
      <c r="T139" s="75">
        <v>3</v>
      </c>
      <c r="U139" s="75"/>
      <c r="V139" s="2"/>
      <c r="W139" s="1"/>
      <c r="X139" s="1"/>
      <c r="Y139" s="1"/>
      <c r="Z139" s="63"/>
      <c r="AA139" s="63"/>
      <c r="AB139" s="52">
        <f t="shared" si="40"/>
        <v>2.75</v>
      </c>
      <c r="AC139" s="53">
        <f t="shared" si="41"/>
        <v>6.8750000000000009</v>
      </c>
      <c r="AD139" s="98">
        <v>97.545454545454547</v>
      </c>
      <c r="AE139" s="98"/>
      <c r="AF139" s="75"/>
      <c r="AG139" s="75"/>
      <c r="AH139" s="75"/>
      <c r="AI139" s="86"/>
      <c r="AJ139" s="54">
        <f t="shared" si="42"/>
        <v>97.545454545454547</v>
      </c>
      <c r="AK139" s="55">
        <f t="shared" si="43"/>
        <v>29.263636363636362</v>
      </c>
      <c r="AL139" s="20">
        <v>45.583381737806768</v>
      </c>
      <c r="AM139" s="53">
        <f t="shared" si="44"/>
        <v>4.558338173780677</v>
      </c>
      <c r="AN139" s="66">
        <v>0.74358974358974361</v>
      </c>
      <c r="AO139" s="53">
        <f t="shared" si="45"/>
        <v>3.7179487179487181</v>
      </c>
      <c r="AP139" s="54">
        <v>65</v>
      </c>
      <c r="AQ139" s="75">
        <v>25</v>
      </c>
      <c r="AR139" s="56">
        <f t="shared" si="46"/>
        <v>73.75</v>
      </c>
      <c r="AS139" s="57">
        <f t="shared" si="47"/>
        <v>7.375</v>
      </c>
      <c r="AT139" s="54">
        <v>0</v>
      </c>
      <c r="AU139" s="54">
        <v>0</v>
      </c>
      <c r="AV139" s="56">
        <f t="shared" si="48"/>
        <v>0</v>
      </c>
      <c r="AW139" s="53">
        <f t="shared" si="49"/>
        <v>0</v>
      </c>
      <c r="AX139" s="54">
        <v>0</v>
      </c>
      <c r="AY139" s="54">
        <v>0</v>
      </c>
      <c r="AZ139" s="58">
        <f t="shared" si="50"/>
        <v>0</v>
      </c>
      <c r="BA139" s="59">
        <f t="shared" si="51"/>
        <v>0</v>
      </c>
      <c r="BB139" s="87">
        <f t="shared" si="52"/>
        <v>82.240907572357571</v>
      </c>
      <c r="BC139" s="93" t="str">
        <f t="shared" si="53"/>
        <v>B</v>
      </c>
    </row>
    <row r="140" spans="1:55" s="102" customFormat="1" ht="15" customHeight="1" x14ac:dyDescent="0.25">
      <c r="A140" s="96" t="s">
        <v>286</v>
      </c>
      <c r="B140" s="76">
        <v>0</v>
      </c>
      <c r="C140" s="76">
        <v>2</v>
      </c>
      <c r="D140" s="75">
        <v>0</v>
      </c>
      <c r="E140" s="75">
        <v>0</v>
      </c>
      <c r="F140" s="75">
        <v>1</v>
      </c>
      <c r="G140" s="75"/>
      <c r="H140" s="75"/>
      <c r="I140" s="1"/>
      <c r="J140" s="1"/>
      <c r="K140" s="1"/>
      <c r="L140" s="78"/>
      <c r="M140" s="78"/>
      <c r="N140" s="52">
        <f t="shared" si="38"/>
        <v>0.75</v>
      </c>
      <c r="O140" s="53">
        <f t="shared" si="39"/>
        <v>1.25</v>
      </c>
      <c r="P140" s="76">
        <v>2</v>
      </c>
      <c r="Q140" s="76">
        <v>2</v>
      </c>
      <c r="R140" s="75">
        <v>3</v>
      </c>
      <c r="S140" s="75">
        <v>3</v>
      </c>
      <c r="T140" s="75">
        <v>3</v>
      </c>
      <c r="U140" s="75"/>
      <c r="V140" s="2"/>
      <c r="W140" s="1"/>
      <c r="X140" s="1"/>
      <c r="Y140" s="1"/>
      <c r="Z140" s="63"/>
      <c r="AA140" s="63"/>
      <c r="AB140" s="52">
        <f t="shared" si="40"/>
        <v>2.75</v>
      </c>
      <c r="AC140" s="53">
        <f t="shared" si="41"/>
        <v>6.8750000000000009</v>
      </c>
      <c r="AD140" s="98">
        <v>100</v>
      </c>
      <c r="AE140" s="98"/>
      <c r="AF140" s="75"/>
      <c r="AG140" s="75"/>
      <c r="AH140" s="75"/>
      <c r="AI140" s="86"/>
      <c r="AJ140" s="54">
        <f t="shared" si="42"/>
        <v>100</v>
      </c>
      <c r="AK140" s="55">
        <f t="shared" si="43"/>
        <v>30</v>
      </c>
      <c r="AL140" s="20">
        <v>83.923634927563342</v>
      </c>
      <c r="AM140" s="53">
        <f t="shared" si="44"/>
        <v>8.3923634927563349</v>
      </c>
      <c r="AN140" s="66">
        <v>0.66666666666666663</v>
      </c>
      <c r="AO140" s="53">
        <f t="shared" si="45"/>
        <v>3.3333333333333335</v>
      </c>
      <c r="AP140" s="54">
        <v>47</v>
      </c>
      <c r="AQ140" s="75">
        <v>0</v>
      </c>
      <c r="AR140" s="56">
        <f t="shared" si="46"/>
        <v>35.25</v>
      </c>
      <c r="AS140" s="57">
        <f t="shared" si="47"/>
        <v>3.5250000000000004</v>
      </c>
      <c r="AT140" s="54">
        <v>0</v>
      </c>
      <c r="AU140" s="54">
        <v>0</v>
      </c>
      <c r="AV140" s="56">
        <f t="shared" si="48"/>
        <v>0</v>
      </c>
      <c r="AW140" s="53">
        <f t="shared" si="49"/>
        <v>0</v>
      </c>
      <c r="AX140" s="54">
        <v>0</v>
      </c>
      <c r="AY140" s="54">
        <v>0</v>
      </c>
      <c r="AZ140" s="58">
        <f t="shared" si="50"/>
        <v>0</v>
      </c>
      <c r="BA140" s="59">
        <f t="shared" si="51"/>
        <v>0</v>
      </c>
      <c r="BB140" s="87">
        <f t="shared" si="52"/>
        <v>82.116456655522555</v>
      </c>
      <c r="BC140" s="93" t="str">
        <f t="shared" si="53"/>
        <v>B</v>
      </c>
    </row>
    <row r="141" spans="1:55" s="102" customFormat="1" ht="15" customHeight="1" x14ac:dyDescent="0.25">
      <c r="A141" s="96" t="s">
        <v>380</v>
      </c>
      <c r="B141" s="76">
        <v>0</v>
      </c>
      <c r="C141" s="76">
        <v>0</v>
      </c>
      <c r="D141" s="75">
        <v>1</v>
      </c>
      <c r="E141" s="75">
        <v>0</v>
      </c>
      <c r="F141" s="75">
        <v>1</v>
      </c>
      <c r="G141" s="75"/>
      <c r="H141" s="75"/>
      <c r="I141" s="1"/>
      <c r="J141" s="1"/>
      <c r="K141" s="1"/>
      <c r="L141" s="78"/>
      <c r="M141" s="78"/>
      <c r="N141" s="52">
        <f t="shared" si="38"/>
        <v>0.5</v>
      </c>
      <c r="O141" s="53">
        <f t="shared" si="39"/>
        <v>0.83333333333333337</v>
      </c>
      <c r="P141" s="76">
        <v>3</v>
      </c>
      <c r="Q141" s="76">
        <v>3</v>
      </c>
      <c r="R141" s="75">
        <v>3</v>
      </c>
      <c r="S141" s="75">
        <v>3</v>
      </c>
      <c r="T141" s="75">
        <v>2</v>
      </c>
      <c r="U141" s="75"/>
      <c r="V141" s="2"/>
      <c r="W141" s="1"/>
      <c r="X141" s="1"/>
      <c r="Y141" s="1"/>
      <c r="Z141" s="63"/>
      <c r="AA141" s="63"/>
      <c r="AB141" s="52">
        <f t="shared" si="40"/>
        <v>3</v>
      </c>
      <c r="AC141" s="53">
        <f t="shared" si="41"/>
        <v>7.5000000000000009</v>
      </c>
      <c r="AD141" s="98">
        <v>89.363636363636374</v>
      </c>
      <c r="AE141" s="98"/>
      <c r="AF141" s="75"/>
      <c r="AG141" s="75"/>
      <c r="AH141" s="75"/>
      <c r="AI141" s="107"/>
      <c r="AJ141" s="54">
        <f t="shared" si="42"/>
        <v>89.363636363636374</v>
      </c>
      <c r="AK141" s="55">
        <f t="shared" si="43"/>
        <v>26.809090909090912</v>
      </c>
      <c r="AL141" s="20">
        <v>37.021060892272907</v>
      </c>
      <c r="AM141" s="53">
        <f t="shared" si="44"/>
        <v>3.702106089227291</v>
      </c>
      <c r="AN141" s="66">
        <v>0.97435897435897434</v>
      </c>
      <c r="AO141" s="53">
        <f t="shared" si="45"/>
        <v>4.8717948717948723</v>
      </c>
      <c r="AP141" s="54">
        <v>94</v>
      </c>
      <c r="AQ141" s="75">
        <v>25</v>
      </c>
      <c r="AR141" s="56">
        <f t="shared" si="46"/>
        <v>95.5</v>
      </c>
      <c r="AS141" s="57">
        <f t="shared" si="47"/>
        <v>9.5500000000000007</v>
      </c>
      <c r="AT141" s="54">
        <v>0</v>
      </c>
      <c r="AU141" s="54">
        <v>0</v>
      </c>
      <c r="AV141" s="56">
        <f t="shared" si="48"/>
        <v>0</v>
      </c>
      <c r="AW141" s="53">
        <f t="shared" si="49"/>
        <v>0</v>
      </c>
      <c r="AX141" s="54">
        <v>0</v>
      </c>
      <c r="AY141" s="54">
        <v>0</v>
      </c>
      <c r="AZ141" s="58">
        <f t="shared" si="50"/>
        <v>0</v>
      </c>
      <c r="BA141" s="59">
        <f t="shared" si="51"/>
        <v>0</v>
      </c>
      <c r="BB141" s="87">
        <f t="shared" si="52"/>
        <v>81.948192620686783</v>
      </c>
      <c r="BC141" s="93" t="str">
        <f t="shared" si="53"/>
        <v>B</v>
      </c>
    </row>
    <row r="142" spans="1:55" s="102" customFormat="1" ht="15" customHeight="1" x14ac:dyDescent="0.25">
      <c r="A142" s="96" t="s">
        <v>292</v>
      </c>
      <c r="B142" s="76">
        <v>0</v>
      </c>
      <c r="C142" s="76">
        <v>1</v>
      </c>
      <c r="D142" s="75">
        <v>0</v>
      </c>
      <c r="E142" s="75">
        <v>0</v>
      </c>
      <c r="F142" s="75">
        <v>0</v>
      </c>
      <c r="G142" s="75"/>
      <c r="H142" s="75"/>
      <c r="I142" s="1"/>
      <c r="J142" s="1"/>
      <c r="K142" s="1"/>
      <c r="L142" s="78"/>
      <c r="M142" s="78"/>
      <c r="N142" s="52">
        <f t="shared" si="38"/>
        <v>0.25</v>
      </c>
      <c r="O142" s="53">
        <f t="shared" si="39"/>
        <v>0.41666666666666669</v>
      </c>
      <c r="P142" s="76">
        <v>3</v>
      </c>
      <c r="Q142" s="76">
        <v>2</v>
      </c>
      <c r="R142" s="75">
        <v>3</v>
      </c>
      <c r="S142" s="75">
        <v>1</v>
      </c>
      <c r="T142" s="75">
        <v>0</v>
      </c>
      <c r="U142" s="75"/>
      <c r="V142" s="2"/>
      <c r="W142" s="1"/>
      <c r="X142" s="1"/>
      <c r="Y142" s="1"/>
      <c r="Z142" s="63"/>
      <c r="AA142" s="63"/>
      <c r="AB142" s="52">
        <f t="shared" si="40"/>
        <v>2.25</v>
      </c>
      <c r="AC142" s="53">
        <f t="shared" si="41"/>
        <v>5.625</v>
      </c>
      <c r="AD142" s="98">
        <v>99.181818181818187</v>
      </c>
      <c r="AE142" s="98"/>
      <c r="AF142" s="75"/>
      <c r="AG142" s="75"/>
      <c r="AH142" s="75"/>
      <c r="AI142" s="86"/>
      <c r="AJ142" s="54">
        <f t="shared" si="42"/>
        <v>99.181818181818187</v>
      </c>
      <c r="AK142" s="55">
        <f t="shared" si="43"/>
        <v>29.754545454545454</v>
      </c>
      <c r="AL142" s="20">
        <v>87.460317460317455</v>
      </c>
      <c r="AM142" s="53">
        <f t="shared" si="44"/>
        <v>8.7460317460317469</v>
      </c>
      <c r="AN142" s="66">
        <v>0.79487179487179482</v>
      </c>
      <c r="AO142" s="53">
        <f t="shared" si="45"/>
        <v>3.974358974358974</v>
      </c>
      <c r="AP142" s="54">
        <v>61</v>
      </c>
      <c r="AQ142" s="75">
        <v>0</v>
      </c>
      <c r="AR142" s="56">
        <f t="shared" si="46"/>
        <v>45.75</v>
      </c>
      <c r="AS142" s="57">
        <f t="shared" si="47"/>
        <v>4.5750000000000002</v>
      </c>
      <c r="AT142" s="54">
        <v>0</v>
      </c>
      <c r="AU142" s="54">
        <v>0</v>
      </c>
      <c r="AV142" s="56">
        <f t="shared" si="48"/>
        <v>0</v>
      </c>
      <c r="AW142" s="53">
        <f t="shared" si="49"/>
        <v>0</v>
      </c>
      <c r="AX142" s="54">
        <v>0</v>
      </c>
      <c r="AY142" s="54">
        <v>0</v>
      </c>
      <c r="AZ142" s="58">
        <f t="shared" si="50"/>
        <v>0</v>
      </c>
      <c r="BA142" s="59">
        <f t="shared" si="51"/>
        <v>0</v>
      </c>
      <c r="BB142" s="87">
        <f t="shared" si="52"/>
        <v>81.679388987081296</v>
      </c>
      <c r="BC142" s="93" t="str">
        <f t="shared" si="53"/>
        <v>B</v>
      </c>
    </row>
    <row r="143" spans="1:55" s="102" customFormat="1" ht="15" customHeight="1" x14ac:dyDescent="0.25">
      <c r="A143" s="96" t="s">
        <v>429</v>
      </c>
      <c r="B143" s="76">
        <v>0</v>
      </c>
      <c r="C143" s="76">
        <v>0</v>
      </c>
      <c r="D143" s="75">
        <v>2</v>
      </c>
      <c r="E143" s="75">
        <v>0</v>
      </c>
      <c r="F143" s="75">
        <v>3</v>
      </c>
      <c r="G143" s="75"/>
      <c r="H143" s="75"/>
      <c r="I143" s="1"/>
      <c r="J143" s="1"/>
      <c r="K143" s="1"/>
      <c r="L143" s="78"/>
      <c r="M143" s="78"/>
      <c r="N143" s="52">
        <f t="shared" si="38"/>
        <v>1.25</v>
      </c>
      <c r="O143" s="53">
        <f t="shared" si="39"/>
        <v>2.0833333333333335</v>
      </c>
      <c r="P143" s="76">
        <v>0</v>
      </c>
      <c r="Q143" s="76">
        <v>0</v>
      </c>
      <c r="R143" s="75">
        <v>3</v>
      </c>
      <c r="S143" s="75">
        <v>3</v>
      </c>
      <c r="T143" s="75">
        <v>0</v>
      </c>
      <c r="U143" s="75"/>
      <c r="V143" s="2"/>
      <c r="W143" s="1"/>
      <c r="X143" s="1"/>
      <c r="Y143" s="1"/>
      <c r="Z143" s="63"/>
      <c r="AA143" s="63"/>
      <c r="AB143" s="52">
        <f t="shared" si="40"/>
        <v>1.5</v>
      </c>
      <c r="AC143" s="53">
        <f t="shared" si="41"/>
        <v>3.7500000000000004</v>
      </c>
      <c r="AD143" s="98">
        <v>97.545454545454547</v>
      </c>
      <c r="AE143" s="98"/>
      <c r="AF143" s="75"/>
      <c r="AG143" s="75"/>
      <c r="AH143" s="75"/>
      <c r="AI143" s="86"/>
      <c r="AJ143" s="54">
        <f t="shared" si="42"/>
        <v>97.545454545454547</v>
      </c>
      <c r="AK143" s="55">
        <f t="shared" si="43"/>
        <v>29.263636363636362</v>
      </c>
      <c r="AL143" s="20">
        <v>66.613756613756593</v>
      </c>
      <c r="AM143" s="53">
        <f t="shared" si="44"/>
        <v>6.6613756613756596</v>
      </c>
      <c r="AN143" s="66">
        <v>0.54838709677419351</v>
      </c>
      <c r="AO143" s="53">
        <f t="shared" si="45"/>
        <v>2.741935483870968</v>
      </c>
      <c r="AP143" s="54">
        <v>80</v>
      </c>
      <c r="AQ143" s="75">
        <v>25</v>
      </c>
      <c r="AR143" s="56">
        <f t="shared" si="46"/>
        <v>85</v>
      </c>
      <c r="AS143" s="57">
        <f t="shared" si="47"/>
        <v>8.5</v>
      </c>
      <c r="AT143" s="54">
        <v>0</v>
      </c>
      <c r="AU143" s="54">
        <v>0</v>
      </c>
      <c r="AV143" s="56">
        <f t="shared" si="48"/>
        <v>0</v>
      </c>
      <c r="AW143" s="53">
        <f t="shared" si="49"/>
        <v>0</v>
      </c>
      <c r="AX143" s="54">
        <v>0</v>
      </c>
      <c r="AY143" s="54">
        <v>0</v>
      </c>
      <c r="AZ143" s="58">
        <f t="shared" si="50"/>
        <v>0</v>
      </c>
      <c r="BA143" s="59">
        <f t="shared" si="51"/>
        <v>0</v>
      </c>
      <c r="BB143" s="87">
        <f t="shared" si="52"/>
        <v>81.538893603409718</v>
      </c>
      <c r="BC143" s="93" t="str">
        <f t="shared" si="53"/>
        <v>B</v>
      </c>
    </row>
    <row r="144" spans="1:55" s="102" customFormat="1" ht="15" customHeight="1" x14ac:dyDescent="0.25">
      <c r="A144" s="96" t="s">
        <v>267</v>
      </c>
      <c r="B144" s="76">
        <v>0</v>
      </c>
      <c r="C144" s="76">
        <v>2</v>
      </c>
      <c r="D144" s="75">
        <v>2</v>
      </c>
      <c r="E144" s="75">
        <v>2</v>
      </c>
      <c r="F144" s="75">
        <v>0</v>
      </c>
      <c r="G144" s="75"/>
      <c r="H144" s="75"/>
      <c r="I144" s="1"/>
      <c r="J144" s="1"/>
      <c r="K144" s="1"/>
      <c r="L144" s="78"/>
      <c r="M144" s="78"/>
      <c r="N144" s="52">
        <f t="shared" si="38"/>
        <v>1.5</v>
      </c>
      <c r="O144" s="53">
        <f t="shared" si="39"/>
        <v>2.5</v>
      </c>
      <c r="P144" s="76">
        <v>3</v>
      </c>
      <c r="Q144" s="76">
        <v>3</v>
      </c>
      <c r="R144" s="75">
        <v>3</v>
      </c>
      <c r="S144" s="75">
        <v>1</v>
      </c>
      <c r="T144" s="75">
        <v>3</v>
      </c>
      <c r="U144" s="75"/>
      <c r="V144" s="2"/>
      <c r="W144" s="1"/>
      <c r="X144" s="1"/>
      <c r="Y144" s="1"/>
      <c r="Z144" s="63"/>
      <c r="AA144" s="63"/>
      <c r="AB144" s="52">
        <f t="shared" si="40"/>
        <v>3</v>
      </c>
      <c r="AC144" s="53">
        <f t="shared" si="41"/>
        <v>7.5000000000000009</v>
      </c>
      <c r="AD144" s="98">
        <v>90.636363636363626</v>
      </c>
      <c r="AE144" s="98"/>
      <c r="AF144" s="75"/>
      <c r="AG144" s="75"/>
      <c r="AH144" s="75"/>
      <c r="AI144" s="86"/>
      <c r="AJ144" s="54">
        <f t="shared" si="42"/>
        <v>90.636363636363626</v>
      </c>
      <c r="AK144" s="55">
        <f t="shared" si="43"/>
        <v>27.190909090909088</v>
      </c>
      <c r="AL144" s="20">
        <v>29.583650287063488</v>
      </c>
      <c r="AM144" s="53">
        <f t="shared" si="44"/>
        <v>2.958365028706349</v>
      </c>
      <c r="AN144" s="66">
        <v>0.94736842105263153</v>
      </c>
      <c r="AO144" s="53">
        <f t="shared" si="45"/>
        <v>4.7368421052631584</v>
      </c>
      <c r="AP144" s="54">
        <v>70</v>
      </c>
      <c r="AQ144" s="75">
        <v>25</v>
      </c>
      <c r="AR144" s="56">
        <f t="shared" si="46"/>
        <v>77.5</v>
      </c>
      <c r="AS144" s="57">
        <f t="shared" si="47"/>
        <v>7.75</v>
      </c>
      <c r="AT144" s="54">
        <v>0</v>
      </c>
      <c r="AU144" s="54">
        <v>0</v>
      </c>
      <c r="AV144" s="56">
        <f t="shared" si="48"/>
        <v>0</v>
      </c>
      <c r="AW144" s="53">
        <f t="shared" si="49"/>
        <v>0</v>
      </c>
      <c r="AX144" s="54">
        <v>0</v>
      </c>
      <c r="AY144" s="54">
        <v>0</v>
      </c>
      <c r="AZ144" s="58">
        <f t="shared" si="50"/>
        <v>0</v>
      </c>
      <c r="BA144" s="59">
        <f t="shared" si="51"/>
        <v>0</v>
      </c>
      <c r="BB144" s="87">
        <f t="shared" si="52"/>
        <v>80.978640345967065</v>
      </c>
      <c r="BC144" s="93" t="str">
        <f t="shared" si="53"/>
        <v>B</v>
      </c>
    </row>
    <row r="145" spans="1:55" s="102" customFormat="1" ht="15" customHeight="1" x14ac:dyDescent="0.25">
      <c r="A145" s="96" t="s">
        <v>260</v>
      </c>
      <c r="B145" s="76">
        <v>0</v>
      </c>
      <c r="C145" s="76">
        <v>2</v>
      </c>
      <c r="D145" s="75">
        <v>0</v>
      </c>
      <c r="E145" s="75">
        <v>1</v>
      </c>
      <c r="F145" s="75">
        <v>1</v>
      </c>
      <c r="G145" s="75"/>
      <c r="H145" s="75"/>
      <c r="I145" s="1"/>
      <c r="J145" s="1"/>
      <c r="K145" s="1"/>
      <c r="L145" s="78"/>
      <c r="M145" s="78"/>
      <c r="N145" s="52">
        <f t="shared" si="38"/>
        <v>1</v>
      </c>
      <c r="O145" s="53">
        <f t="shared" si="39"/>
        <v>1.6666666666666667</v>
      </c>
      <c r="P145" s="76">
        <v>3</v>
      </c>
      <c r="Q145" s="76">
        <v>2</v>
      </c>
      <c r="R145" s="75">
        <v>3</v>
      </c>
      <c r="S145" s="75">
        <v>2</v>
      </c>
      <c r="T145" s="75">
        <v>3</v>
      </c>
      <c r="U145" s="75"/>
      <c r="V145" s="2"/>
      <c r="W145" s="1"/>
      <c r="X145" s="1"/>
      <c r="Y145" s="1"/>
      <c r="Z145" s="63"/>
      <c r="AA145" s="63"/>
      <c r="AB145" s="52">
        <f t="shared" si="40"/>
        <v>2.75</v>
      </c>
      <c r="AC145" s="53">
        <f t="shared" si="41"/>
        <v>6.8750000000000009</v>
      </c>
      <c r="AD145" s="98">
        <v>95.909090909090907</v>
      </c>
      <c r="AE145" s="98"/>
      <c r="AF145" s="75"/>
      <c r="AG145" s="75"/>
      <c r="AH145" s="75"/>
      <c r="AI145" s="86"/>
      <c r="AJ145" s="54">
        <f t="shared" si="42"/>
        <v>95.909090909090907</v>
      </c>
      <c r="AK145" s="55">
        <f t="shared" si="43"/>
        <v>28.77272727272727</v>
      </c>
      <c r="AL145" s="20">
        <v>53.466676456583933</v>
      </c>
      <c r="AM145" s="53">
        <f t="shared" si="44"/>
        <v>5.3466676456583926</v>
      </c>
      <c r="AN145" s="66">
        <v>0.69230769230769229</v>
      </c>
      <c r="AO145" s="53">
        <f t="shared" si="45"/>
        <v>3.4615384615384617</v>
      </c>
      <c r="AP145" s="54">
        <v>52</v>
      </c>
      <c r="AQ145" s="75">
        <v>25</v>
      </c>
      <c r="AR145" s="56">
        <f t="shared" si="46"/>
        <v>64</v>
      </c>
      <c r="AS145" s="57">
        <f t="shared" si="47"/>
        <v>6.4</v>
      </c>
      <c r="AT145" s="54">
        <v>0</v>
      </c>
      <c r="AU145" s="54">
        <v>0</v>
      </c>
      <c r="AV145" s="56">
        <f t="shared" si="48"/>
        <v>0</v>
      </c>
      <c r="AW145" s="53">
        <f t="shared" si="49"/>
        <v>0</v>
      </c>
      <c r="AX145" s="54">
        <v>0</v>
      </c>
      <c r="AY145" s="54">
        <v>0</v>
      </c>
      <c r="AZ145" s="58">
        <f t="shared" si="50"/>
        <v>0</v>
      </c>
      <c r="BA145" s="59">
        <f t="shared" si="51"/>
        <v>0</v>
      </c>
      <c r="BB145" s="87">
        <f t="shared" si="52"/>
        <v>80.804000071678132</v>
      </c>
      <c r="BC145" s="93" t="str">
        <f t="shared" si="53"/>
        <v>B</v>
      </c>
    </row>
    <row r="146" spans="1:55" s="102" customFormat="1" ht="15" customHeight="1" x14ac:dyDescent="0.25">
      <c r="A146" s="96" t="s">
        <v>224</v>
      </c>
      <c r="B146" s="76">
        <v>0</v>
      </c>
      <c r="C146" s="76">
        <v>2</v>
      </c>
      <c r="D146" s="75">
        <v>2</v>
      </c>
      <c r="E146" s="75">
        <v>2</v>
      </c>
      <c r="F146" s="75">
        <v>2</v>
      </c>
      <c r="G146" s="75"/>
      <c r="H146" s="75"/>
      <c r="I146" s="1"/>
      <c r="J146" s="1"/>
      <c r="K146" s="1"/>
      <c r="L146" s="78"/>
      <c r="M146" s="78"/>
      <c r="N146" s="52">
        <f t="shared" si="38"/>
        <v>2</v>
      </c>
      <c r="O146" s="53">
        <f t="shared" si="39"/>
        <v>3.3333333333333335</v>
      </c>
      <c r="P146" s="76">
        <v>0</v>
      </c>
      <c r="Q146" s="76">
        <v>2</v>
      </c>
      <c r="R146" s="75">
        <v>3</v>
      </c>
      <c r="S146" s="75">
        <v>2</v>
      </c>
      <c r="T146" s="75">
        <v>3</v>
      </c>
      <c r="U146" s="75"/>
      <c r="V146" s="2"/>
      <c r="W146" s="1"/>
      <c r="X146" s="1"/>
      <c r="Y146" s="1"/>
      <c r="Z146" s="63"/>
      <c r="AA146" s="63"/>
      <c r="AB146" s="52">
        <f t="shared" si="40"/>
        <v>2.5</v>
      </c>
      <c r="AC146" s="53">
        <f t="shared" si="41"/>
        <v>6.25</v>
      </c>
      <c r="AD146" s="98">
        <v>95.545454545454547</v>
      </c>
      <c r="AE146" s="98"/>
      <c r="AF146" s="75"/>
      <c r="AG146" s="75"/>
      <c r="AH146" s="75"/>
      <c r="AI146" s="86"/>
      <c r="AJ146" s="54">
        <f t="shared" si="42"/>
        <v>95.545454545454547</v>
      </c>
      <c r="AK146" s="55">
        <f t="shared" si="43"/>
        <v>28.663636363636364</v>
      </c>
      <c r="AL146" s="20">
        <v>54.308462266054001</v>
      </c>
      <c r="AM146" s="53">
        <f t="shared" si="44"/>
        <v>5.430846226605401</v>
      </c>
      <c r="AN146" s="66">
        <v>0.71052631578947367</v>
      </c>
      <c r="AO146" s="53">
        <f t="shared" si="45"/>
        <v>3.5526315789473681</v>
      </c>
      <c r="AP146" s="54">
        <v>70</v>
      </c>
      <c r="AQ146" s="75">
        <v>0</v>
      </c>
      <c r="AR146" s="56">
        <f t="shared" si="46"/>
        <v>52.5</v>
      </c>
      <c r="AS146" s="57">
        <f t="shared" si="47"/>
        <v>5.25</v>
      </c>
      <c r="AT146" s="54">
        <v>0</v>
      </c>
      <c r="AU146" s="54">
        <v>0</v>
      </c>
      <c r="AV146" s="56">
        <f t="shared" si="48"/>
        <v>0</v>
      </c>
      <c r="AW146" s="53">
        <f t="shared" si="49"/>
        <v>0</v>
      </c>
      <c r="AX146" s="54">
        <v>0</v>
      </c>
      <c r="AY146" s="54">
        <v>0</v>
      </c>
      <c r="AZ146" s="58">
        <f t="shared" si="50"/>
        <v>0</v>
      </c>
      <c r="BA146" s="59">
        <f t="shared" si="51"/>
        <v>0</v>
      </c>
      <c r="BB146" s="87">
        <f t="shared" si="52"/>
        <v>80.739150003880724</v>
      </c>
      <c r="BC146" s="93" t="str">
        <f t="shared" si="53"/>
        <v>B</v>
      </c>
    </row>
    <row r="147" spans="1:55" s="102" customFormat="1" ht="15" customHeight="1" x14ac:dyDescent="0.25">
      <c r="A147" s="96" t="s">
        <v>354</v>
      </c>
      <c r="B147" s="76">
        <v>0</v>
      </c>
      <c r="C147" s="76">
        <v>3</v>
      </c>
      <c r="D147" s="75">
        <v>2</v>
      </c>
      <c r="E147" s="75">
        <v>0</v>
      </c>
      <c r="F147" s="75">
        <v>1</v>
      </c>
      <c r="G147" s="75"/>
      <c r="H147" s="75"/>
      <c r="I147" s="1"/>
      <c r="J147" s="1"/>
      <c r="K147" s="1"/>
      <c r="L147" s="78"/>
      <c r="M147" s="78"/>
      <c r="N147" s="52">
        <f t="shared" si="38"/>
        <v>1.5</v>
      </c>
      <c r="O147" s="53">
        <f t="shared" si="39"/>
        <v>2.5</v>
      </c>
      <c r="P147" s="76">
        <v>3</v>
      </c>
      <c r="Q147" s="76">
        <v>2</v>
      </c>
      <c r="R147" s="75">
        <v>2</v>
      </c>
      <c r="S147" s="75">
        <v>3</v>
      </c>
      <c r="T147" s="75">
        <v>2</v>
      </c>
      <c r="U147" s="75"/>
      <c r="V147" s="2"/>
      <c r="W147" s="1"/>
      <c r="X147" s="1"/>
      <c r="Y147" s="1"/>
      <c r="Z147" s="63"/>
      <c r="AA147" s="63"/>
      <c r="AB147" s="52">
        <f t="shared" si="40"/>
        <v>2.5</v>
      </c>
      <c r="AC147" s="53">
        <f t="shared" si="41"/>
        <v>6.25</v>
      </c>
      <c r="AD147" s="98">
        <v>86.909090909090907</v>
      </c>
      <c r="AE147" s="98"/>
      <c r="AF147" s="75"/>
      <c r="AG147" s="75"/>
      <c r="AH147" s="75"/>
      <c r="AI147" s="86"/>
      <c r="AJ147" s="54">
        <f t="shared" si="42"/>
        <v>86.909090909090907</v>
      </c>
      <c r="AK147" s="55">
        <f t="shared" si="43"/>
        <v>26.072727272727271</v>
      </c>
      <c r="AL147" s="20">
        <v>93.929982377915692</v>
      </c>
      <c r="AM147" s="53">
        <f t="shared" si="44"/>
        <v>9.3929982377915699</v>
      </c>
      <c r="AN147" s="66">
        <v>0.80645161290322576</v>
      </c>
      <c r="AO147" s="53">
        <f t="shared" si="45"/>
        <v>4.032258064516129</v>
      </c>
      <c r="AP147" s="54">
        <v>55</v>
      </c>
      <c r="AQ147" s="75">
        <v>0</v>
      </c>
      <c r="AR147" s="56">
        <f t="shared" si="46"/>
        <v>41.25</v>
      </c>
      <c r="AS147" s="57">
        <f t="shared" si="47"/>
        <v>4.125</v>
      </c>
      <c r="AT147" s="54">
        <v>0</v>
      </c>
      <c r="AU147" s="54">
        <v>0</v>
      </c>
      <c r="AV147" s="56">
        <f t="shared" si="48"/>
        <v>0</v>
      </c>
      <c r="AW147" s="53">
        <f t="shared" si="49"/>
        <v>0</v>
      </c>
      <c r="AX147" s="54">
        <v>0</v>
      </c>
      <c r="AY147" s="54">
        <v>0</v>
      </c>
      <c r="AZ147" s="58">
        <f t="shared" si="50"/>
        <v>0</v>
      </c>
      <c r="BA147" s="59">
        <f t="shared" si="51"/>
        <v>0</v>
      </c>
      <c r="BB147" s="87">
        <f t="shared" si="52"/>
        <v>80.573820884669175</v>
      </c>
      <c r="BC147" s="93" t="str">
        <f t="shared" si="53"/>
        <v>B</v>
      </c>
    </row>
    <row r="148" spans="1:55" s="102" customFormat="1" ht="15" customHeight="1" x14ac:dyDescent="0.25">
      <c r="A148" s="96" t="s">
        <v>353</v>
      </c>
      <c r="B148" s="76">
        <v>0</v>
      </c>
      <c r="C148" s="76">
        <v>0</v>
      </c>
      <c r="D148" s="75">
        <v>2</v>
      </c>
      <c r="E148" s="75">
        <v>0</v>
      </c>
      <c r="F148" s="75">
        <v>0</v>
      </c>
      <c r="G148" s="75"/>
      <c r="H148" s="75"/>
      <c r="I148" s="1"/>
      <c r="J148" s="1"/>
      <c r="K148" s="1"/>
      <c r="L148" s="78"/>
      <c r="M148" s="78"/>
      <c r="N148" s="52">
        <f t="shared" si="38"/>
        <v>0.5</v>
      </c>
      <c r="O148" s="53">
        <f t="shared" si="39"/>
        <v>0.83333333333333337</v>
      </c>
      <c r="P148" s="76">
        <v>3</v>
      </c>
      <c r="Q148" s="76">
        <v>2</v>
      </c>
      <c r="R148" s="75">
        <v>3</v>
      </c>
      <c r="S148" s="75">
        <v>2</v>
      </c>
      <c r="T148" s="75">
        <v>3</v>
      </c>
      <c r="U148" s="75"/>
      <c r="V148" s="2"/>
      <c r="W148" s="1"/>
      <c r="X148" s="1"/>
      <c r="Y148" s="1"/>
      <c r="Z148" s="63"/>
      <c r="AA148" s="63"/>
      <c r="AB148" s="52">
        <f t="shared" si="40"/>
        <v>2.75</v>
      </c>
      <c r="AC148" s="53">
        <f t="shared" si="41"/>
        <v>6.8750000000000009</v>
      </c>
      <c r="AD148" s="98">
        <v>92.636363636363626</v>
      </c>
      <c r="AE148" s="98"/>
      <c r="AF148" s="75"/>
      <c r="AG148" s="75"/>
      <c r="AH148" s="75"/>
      <c r="AI148" s="86"/>
      <c r="AJ148" s="54">
        <f t="shared" si="42"/>
        <v>92.636363636363626</v>
      </c>
      <c r="AK148" s="55">
        <f t="shared" si="43"/>
        <v>27.790909090909086</v>
      </c>
      <c r="AL148" s="20">
        <v>91.847640180826076</v>
      </c>
      <c r="AM148" s="53">
        <f t="shared" si="44"/>
        <v>9.1847640180826087</v>
      </c>
      <c r="AN148" s="66">
        <v>0.69230769230769229</v>
      </c>
      <c r="AO148" s="53">
        <f t="shared" si="45"/>
        <v>3.4615384615384617</v>
      </c>
      <c r="AP148" s="54">
        <v>56</v>
      </c>
      <c r="AQ148" s="75">
        <v>0</v>
      </c>
      <c r="AR148" s="56">
        <f t="shared" si="46"/>
        <v>42</v>
      </c>
      <c r="AS148" s="57">
        <f t="shared" si="47"/>
        <v>4.2</v>
      </c>
      <c r="AT148" s="54">
        <v>0</v>
      </c>
      <c r="AU148" s="54">
        <v>0</v>
      </c>
      <c r="AV148" s="56">
        <f t="shared" si="48"/>
        <v>0</v>
      </c>
      <c r="AW148" s="53">
        <f t="shared" si="49"/>
        <v>0</v>
      </c>
      <c r="AX148" s="54">
        <v>0</v>
      </c>
      <c r="AY148" s="54">
        <v>0</v>
      </c>
      <c r="AZ148" s="58">
        <f t="shared" si="50"/>
        <v>0</v>
      </c>
      <c r="BA148" s="59">
        <f t="shared" si="51"/>
        <v>0</v>
      </c>
      <c r="BB148" s="87">
        <f t="shared" si="52"/>
        <v>80.531607544405361</v>
      </c>
      <c r="BC148" s="93" t="str">
        <f t="shared" si="53"/>
        <v>B</v>
      </c>
    </row>
    <row r="149" spans="1:55" s="102" customFormat="1" ht="15" customHeight="1" x14ac:dyDescent="0.25">
      <c r="A149" s="96" t="s">
        <v>412</v>
      </c>
      <c r="B149" s="76">
        <v>0</v>
      </c>
      <c r="C149" s="76">
        <v>3</v>
      </c>
      <c r="D149" s="75">
        <v>1</v>
      </c>
      <c r="E149" s="75">
        <v>2</v>
      </c>
      <c r="F149" s="75">
        <v>1</v>
      </c>
      <c r="G149" s="75"/>
      <c r="H149" s="75"/>
      <c r="I149" s="1"/>
      <c r="J149" s="1"/>
      <c r="K149" s="1"/>
      <c r="L149" s="78"/>
      <c r="M149" s="78"/>
      <c r="N149" s="52">
        <f t="shared" si="38"/>
        <v>1.75</v>
      </c>
      <c r="O149" s="53">
        <f t="shared" si="39"/>
        <v>2.916666666666667</v>
      </c>
      <c r="P149" s="76">
        <v>3</v>
      </c>
      <c r="Q149" s="76">
        <v>3</v>
      </c>
      <c r="R149" s="75">
        <v>3</v>
      </c>
      <c r="S149" s="75">
        <v>1</v>
      </c>
      <c r="T149" s="75">
        <v>3</v>
      </c>
      <c r="U149" s="75"/>
      <c r="V149" s="2"/>
      <c r="W149" s="1"/>
      <c r="X149" s="1"/>
      <c r="Y149" s="1"/>
      <c r="Z149" s="63"/>
      <c r="AA149" s="63"/>
      <c r="AB149" s="52">
        <f t="shared" si="40"/>
        <v>3</v>
      </c>
      <c r="AC149" s="53">
        <f t="shared" si="41"/>
        <v>7.5000000000000009</v>
      </c>
      <c r="AD149" s="98">
        <v>65.454545454545453</v>
      </c>
      <c r="AE149" s="98"/>
      <c r="AF149" s="75"/>
      <c r="AG149" s="75"/>
      <c r="AH149" s="75"/>
      <c r="AI149" s="86"/>
      <c r="AJ149" s="54">
        <f t="shared" si="42"/>
        <v>65.454545454545453</v>
      </c>
      <c r="AK149" s="55">
        <f t="shared" si="43"/>
        <v>19.636363636363637</v>
      </c>
      <c r="AL149" s="20">
        <v>92.088031051501375</v>
      </c>
      <c r="AM149" s="53">
        <f t="shared" si="44"/>
        <v>9.2088031051501371</v>
      </c>
      <c r="AN149" s="66">
        <v>0.84615384615384615</v>
      </c>
      <c r="AO149" s="53">
        <f t="shared" si="45"/>
        <v>4.2307692307692308</v>
      </c>
      <c r="AP149" s="54">
        <v>83</v>
      </c>
      <c r="AQ149" s="75">
        <v>25</v>
      </c>
      <c r="AR149" s="56">
        <f t="shared" si="46"/>
        <v>87.25</v>
      </c>
      <c r="AS149" s="57">
        <f t="shared" si="47"/>
        <v>8.7249999999999996</v>
      </c>
      <c r="AT149" s="54">
        <v>0</v>
      </c>
      <c r="AU149" s="54">
        <v>0</v>
      </c>
      <c r="AV149" s="56">
        <f t="shared" si="48"/>
        <v>0</v>
      </c>
      <c r="AW149" s="53">
        <f t="shared" si="49"/>
        <v>0</v>
      </c>
      <c r="AX149" s="54">
        <v>0</v>
      </c>
      <c r="AY149" s="54">
        <v>0</v>
      </c>
      <c r="AZ149" s="58">
        <f t="shared" si="50"/>
        <v>0</v>
      </c>
      <c r="BA149" s="59">
        <f t="shared" si="51"/>
        <v>0</v>
      </c>
      <c r="BB149" s="87">
        <f t="shared" si="52"/>
        <v>80.334773290691814</v>
      </c>
      <c r="BC149" s="93" t="str">
        <f t="shared" si="53"/>
        <v>B</v>
      </c>
    </row>
    <row r="150" spans="1:55" s="102" customFormat="1" ht="15" customHeight="1" x14ac:dyDescent="0.25">
      <c r="A150" s="96" t="s">
        <v>415</v>
      </c>
      <c r="B150" s="76">
        <v>0</v>
      </c>
      <c r="C150" s="76">
        <v>0</v>
      </c>
      <c r="D150" s="75">
        <v>0</v>
      </c>
      <c r="E150" s="75">
        <v>0</v>
      </c>
      <c r="F150" s="75">
        <v>0</v>
      </c>
      <c r="G150" s="75"/>
      <c r="H150" s="75"/>
      <c r="I150" s="1"/>
      <c r="J150" s="1"/>
      <c r="K150" s="1"/>
      <c r="L150" s="78"/>
      <c r="M150" s="78"/>
      <c r="N150" s="52">
        <f t="shared" si="38"/>
        <v>0</v>
      </c>
      <c r="O150" s="53">
        <f t="shared" si="39"/>
        <v>0</v>
      </c>
      <c r="P150" s="76">
        <v>3</v>
      </c>
      <c r="Q150" s="76">
        <v>0</v>
      </c>
      <c r="R150" s="75">
        <v>0</v>
      </c>
      <c r="S150" s="75">
        <v>0</v>
      </c>
      <c r="T150" s="75">
        <v>0</v>
      </c>
      <c r="U150" s="75"/>
      <c r="V150" s="2"/>
      <c r="W150" s="1"/>
      <c r="X150" s="1"/>
      <c r="Y150" s="1"/>
      <c r="Z150" s="63"/>
      <c r="AA150" s="63"/>
      <c r="AB150" s="52">
        <f t="shared" si="40"/>
        <v>0.75</v>
      </c>
      <c r="AC150" s="53">
        <f t="shared" si="41"/>
        <v>1.8750000000000002</v>
      </c>
      <c r="AD150" s="98">
        <v>99.181818181818187</v>
      </c>
      <c r="AE150" s="98"/>
      <c r="AF150" s="75"/>
      <c r="AG150" s="75"/>
      <c r="AH150" s="75"/>
      <c r="AI150" s="86"/>
      <c r="AJ150" s="54">
        <f t="shared" si="42"/>
        <v>99.181818181818187</v>
      </c>
      <c r="AK150" s="55">
        <f t="shared" si="43"/>
        <v>29.754545454545454</v>
      </c>
      <c r="AL150" s="20">
        <v>88.340142780435954</v>
      </c>
      <c r="AM150" s="53">
        <f t="shared" si="44"/>
        <v>8.8340142780435968</v>
      </c>
      <c r="AN150" s="66">
        <v>0.61538461538461542</v>
      </c>
      <c r="AO150" s="53">
        <f t="shared" si="45"/>
        <v>3.0769230769230771</v>
      </c>
      <c r="AP150" s="54">
        <v>81</v>
      </c>
      <c r="AQ150" s="75">
        <v>25</v>
      </c>
      <c r="AR150" s="56">
        <f t="shared" si="46"/>
        <v>85.75</v>
      </c>
      <c r="AS150" s="57">
        <f t="shared" si="47"/>
        <v>8.5750000000000011</v>
      </c>
      <c r="AT150" s="54">
        <v>0</v>
      </c>
      <c r="AU150" s="54">
        <v>0</v>
      </c>
      <c r="AV150" s="56">
        <f t="shared" si="48"/>
        <v>0</v>
      </c>
      <c r="AW150" s="53">
        <f t="shared" si="49"/>
        <v>0</v>
      </c>
      <c r="AX150" s="54">
        <v>0</v>
      </c>
      <c r="AY150" s="54">
        <v>0</v>
      </c>
      <c r="AZ150" s="58">
        <f t="shared" si="50"/>
        <v>0</v>
      </c>
      <c r="BA150" s="59">
        <f t="shared" si="51"/>
        <v>0</v>
      </c>
      <c r="BB150" s="87">
        <f t="shared" si="52"/>
        <v>80.177665860787883</v>
      </c>
      <c r="BC150" s="93" t="str">
        <f t="shared" si="53"/>
        <v>B</v>
      </c>
    </row>
    <row r="151" spans="1:55" s="102" customFormat="1" ht="15" customHeight="1" x14ac:dyDescent="0.25">
      <c r="A151" s="96" t="s">
        <v>233</v>
      </c>
      <c r="B151" s="76">
        <v>0</v>
      </c>
      <c r="C151" s="76">
        <v>0</v>
      </c>
      <c r="D151" s="75">
        <v>2</v>
      </c>
      <c r="E151" s="75">
        <v>1</v>
      </c>
      <c r="F151" s="75">
        <v>0</v>
      </c>
      <c r="G151" s="75"/>
      <c r="H151" s="75"/>
      <c r="I151" s="1"/>
      <c r="J151" s="1"/>
      <c r="K151" s="1"/>
      <c r="L151" s="78"/>
      <c r="M151" s="78"/>
      <c r="N151" s="52">
        <f t="shared" si="38"/>
        <v>0.75</v>
      </c>
      <c r="O151" s="53">
        <f t="shared" si="39"/>
        <v>1.25</v>
      </c>
      <c r="P151" s="76">
        <v>0</v>
      </c>
      <c r="Q151" s="76">
        <v>2</v>
      </c>
      <c r="R151" s="75">
        <v>2</v>
      </c>
      <c r="S151" s="75">
        <v>2</v>
      </c>
      <c r="T151" s="75">
        <v>3</v>
      </c>
      <c r="U151" s="75"/>
      <c r="V151" s="2"/>
      <c r="W151" s="1"/>
      <c r="X151" s="1"/>
      <c r="Y151" s="1"/>
      <c r="Z151" s="63"/>
      <c r="AA151" s="63"/>
      <c r="AB151" s="52">
        <f t="shared" si="40"/>
        <v>2.25</v>
      </c>
      <c r="AC151" s="53">
        <f t="shared" si="41"/>
        <v>5.625</v>
      </c>
      <c r="AD151" s="98">
        <v>85</v>
      </c>
      <c r="AE151" s="98"/>
      <c r="AF151" s="75"/>
      <c r="AG151" s="75"/>
      <c r="AH151" s="75"/>
      <c r="AI151" s="86"/>
      <c r="AJ151" s="54">
        <f t="shared" si="42"/>
        <v>85</v>
      </c>
      <c r="AK151" s="55">
        <f t="shared" si="43"/>
        <v>25.5</v>
      </c>
      <c r="AL151" s="20">
        <v>99.333578137593804</v>
      </c>
      <c r="AM151" s="53">
        <f t="shared" si="44"/>
        <v>9.9333578137593808</v>
      </c>
      <c r="AN151" s="66">
        <v>0.83870967741935487</v>
      </c>
      <c r="AO151" s="53">
        <f t="shared" si="45"/>
        <v>4.1935483870967749</v>
      </c>
      <c r="AP151" s="54">
        <v>73</v>
      </c>
      <c r="AQ151" s="75">
        <v>0</v>
      </c>
      <c r="AR151" s="56">
        <f t="shared" si="46"/>
        <v>54.75</v>
      </c>
      <c r="AS151" s="57">
        <f t="shared" si="47"/>
        <v>5.4750000000000005</v>
      </c>
      <c r="AT151" s="54">
        <v>0</v>
      </c>
      <c r="AU151" s="54">
        <v>0</v>
      </c>
      <c r="AV151" s="56">
        <f t="shared" si="48"/>
        <v>0</v>
      </c>
      <c r="AW151" s="53">
        <f t="shared" si="49"/>
        <v>0</v>
      </c>
      <c r="AX151" s="54">
        <v>0</v>
      </c>
      <c r="AY151" s="54">
        <v>0</v>
      </c>
      <c r="AZ151" s="58">
        <f t="shared" si="50"/>
        <v>0</v>
      </c>
      <c r="BA151" s="59">
        <f t="shared" si="51"/>
        <v>0</v>
      </c>
      <c r="BB151" s="87">
        <f t="shared" si="52"/>
        <v>79.964471078240237</v>
      </c>
      <c r="BC151" s="93" t="str">
        <f t="shared" si="53"/>
        <v>C</v>
      </c>
    </row>
    <row r="152" spans="1:55" s="102" customFormat="1" ht="15" customHeight="1" x14ac:dyDescent="0.25">
      <c r="A152" s="96" t="s">
        <v>278</v>
      </c>
      <c r="B152" s="76">
        <v>0</v>
      </c>
      <c r="C152" s="76">
        <v>2</v>
      </c>
      <c r="D152" s="75">
        <v>0</v>
      </c>
      <c r="E152" s="75">
        <v>0</v>
      </c>
      <c r="F152" s="75">
        <v>0</v>
      </c>
      <c r="G152" s="75"/>
      <c r="H152" s="75"/>
      <c r="I152" s="1"/>
      <c r="J152" s="1"/>
      <c r="K152" s="1"/>
      <c r="L152" s="78"/>
      <c r="M152" s="78"/>
      <c r="N152" s="52">
        <f t="shared" si="38"/>
        <v>0.5</v>
      </c>
      <c r="O152" s="53">
        <f t="shared" si="39"/>
        <v>0.83333333333333337</v>
      </c>
      <c r="P152" s="76">
        <v>3</v>
      </c>
      <c r="Q152" s="76">
        <v>2</v>
      </c>
      <c r="R152" s="75">
        <v>3</v>
      </c>
      <c r="S152" s="75">
        <v>1</v>
      </c>
      <c r="T152" s="75">
        <v>0</v>
      </c>
      <c r="U152" s="75"/>
      <c r="V152" s="2"/>
      <c r="W152" s="1"/>
      <c r="X152" s="1"/>
      <c r="Y152" s="1"/>
      <c r="Z152" s="63"/>
      <c r="AA152" s="63"/>
      <c r="AB152" s="52">
        <f t="shared" si="40"/>
        <v>2.25</v>
      </c>
      <c r="AC152" s="53">
        <f t="shared" si="41"/>
        <v>5.625</v>
      </c>
      <c r="AD152" s="98">
        <v>92.72727272727272</v>
      </c>
      <c r="AE152" s="98"/>
      <c r="AF152" s="75"/>
      <c r="AG152" s="75"/>
      <c r="AH152" s="75"/>
      <c r="AI152" s="86"/>
      <c r="AJ152" s="54">
        <f t="shared" si="42"/>
        <v>92.72727272727272</v>
      </c>
      <c r="AK152" s="55">
        <f t="shared" si="43"/>
        <v>27.818181818181817</v>
      </c>
      <c r="AL152" s="20">
        <v>97.830954828431686</v>
      </c>
      <c r="AM152" s="53">
        <f t="shared" si="44"/>
        <v>9.7830954828431675</v>
      </c>
      <c r="AN152" s="66">
        <v>0.5641025641025641</v>
      </c>
      <c r="AO152" s="53">
        <f t="shared" si="45"/>
        <v>2.8205128205128207</v>
      </c>
      <c r="AP152" s="54">
        <v>64</v>
      </c>
      <c r="AQ152" s="75">
        <v>0</v>
      </c>
      <c r="AR152" s="56">
        <f t="shared" si="46"/>
        <v>48</v>
      </c>
      <c r="AS152" s="57">
        <f t="shared" si="47"/>
        <v>4.8000000000000007</v>
      </c>
      <c r="AT152" s="54">
        <v>0</v>
      </c>
      <c r="AU152" s="54">
        <v>0</v>
      </c>
      <c r="AV152" s="56">
        <f t="shared" si="48"/>
        <v>0</v>
      </c>
      <c r="AW152" s="53">
        <f t="shared" si="49"/>
        <v>0</v>
      </c>
      <c r="AX152" s="54">
        <v>0</v>
      </c>
      <c r="AY152" s="54">
        <v>0</v>
      </c>
      <c r="AZ152" s="58">
        <f t="shared" si="50"/>
        <v>0</v>
      </c>
      <c r="BA152" s="59">
        <f t="shared" si="51"/>
        <v>0</v>
      </c>
      <c r="BB152" s="87">
        <f t="shared" si="52"/>
        <v>79.507882238263278</v>
      </c>
      <c r="BC152" s="93" t="str">
        <f t="shared" si="53"/>
        <v>C</v>
      </c>
    </row>
    <row r="153" spans="1:55" s="102" customFormat="1" ht="15" customHeight="1" x14ac:dyDescent="0.25">
      <c r="A153" s="96" t="s">
        <v>437</v>
      </c>
      <c r="B153" s="76">
        <v>0</v>
      </c>
      <c r="C153" s="76">
        <v>2</v>
      </c>
      <c r="D153" s="75">
        <v>1</v>
      </c>
      <c r="E153" s="75">
        <v>0</v>
      </c>
      <c r="F153" s="75">
        <v>1</v>
      </c>
      <c r="G153" s="75"/>
      <c r="H153" s="75"/>
      <c r="I153" s="1"/>
      <c r="J153" s="1"/>
      <c r="K153" s="1"/>
      <c r="L153" s="78"/>
      <c r="M153" s="78"/>
      <c r="N153" s="52">
        <f t="shared" si="38"/>
        <v>1</v>
      </c>
      <c r="O153" s="53">
        <f t="shared" si="39"/>
        <v>1.6666666666666667</v>
      </c>
      <c r="P153" s="76">
        <v>3</v>
      </c>
      <c r="Q153" s="76">
        <v>2</v>
      </c>
      <c r="R153" s="75">
        <v>3</v>
      </c>
      <c r="S153" s="75">
        <v>1</v>
      </c>
      <c r="T153" s="75">
        <v>3</v>
      </c>
      <c r="U153" s="75"/>
      <c r="V153" s="2"/>
      <c r="W153" s="1"/>
      <c r="X153" s="1"/>
      <c r="Y153" s="1"/>
      <c r="Z153" s="63"/>
      <c r="AA153" s="63"/>
      <c r="AB153" s="52">
        <f t="shared" si="40"/>
        <v>2.75</v>
      </c>
      <c r="AC153" s="53">
        <f t="shared" si="41"/>
        <v>6.8750000000000009</v>
      </c>
      <c r="AD153" s="98">
        <v>99.181818181818187</v>
      </c>
      <c r="AE153" s="98"/>
      <c r="AF153" s="75"/>
      <c r="AG153" s="75"/>
      <c r="AH153" s="75"/>
      <c r="AI153" s="86"/>
      <c r="AJ153" s="54">
        <f t="shared" si="42"/>
        <v>99.181818181818187</v>
      </c>
      <c r="AK153" s="55">
        <f t="shared" si="43"/>
        <v>29.754545454545454</v>
      </c>
      <c r="AL153" s="20">
        <v>0</v>
      </c>
      <c r="AM153" s="53">
        <f t="shared" si="44"/>
        <v>0</v>
      </c>
      <c r="AN153" s="66">
        <v>0.87179487179487181</v>
      </c>
      <c r="AO153" s="53">
        <f t="shared" si="45"/>
        <v>4.3589743589743595</v>
      </c>
      <c r="AP153" s="54">
        <v>86</v>
      </c>
      <c r="AQ153" s="75">
        <v>25</v>
      </c>
      <c r="AR153" s="56">
        <f t="shared" si="46"/>
        <v>89.5</v>
      </c>
      <c r="AS153" s="57">
        <f t="shared" si="47"/>
        <v>8.9500000000000011</v>
      </c>
      <c r="AT153" s="54">
        <v>0</v>
      </c>
      <c r="AU153" s="54">
        <v>0</v>
      </c>
      <c r="AV153" s="56">
        <f t="shared" si="48"/>
        <v>0</v>
      </c>
      <c r="AW153" s="53">
        <f t="shared" si="49"/>
        <v>0</v>
      </c>
      <c r="AX153" s="54">
        <v>0</v>
      </c>
      <c r="AY153" s="54">
        <v>0</v>
      </c>
      <c r="AZ153" s="58">
        <f t="shared" si="50"/>
        <v>0</v>
      </c>
      <c r="BA153" s="59">
        <f t="shared" si="51"/>
        <v>0</v>
      </c>
      <c r="BB153" s="87">
        <f t="shared" si="52"/>
        <v>79.392594584902284</v>
      </c>
      <c r="BC153" s="93" t="str">
        <f t="shared" si="53"/>
        <v>C</v>
      </c>
    </row>
    <row r="154" spans="1:55" s="102" customFormat="1" ht="15" customHeight="1" x14ac:dyDescent="0.25">
      <c r="A154" s="96" t="s">
        <v>249</v>
      </c>
      <c r="B154" s="76">
        <v>0</v>
      </c>
      <c r="C154" s="76">
        <v>1</v>
      </c>
      <c r="D154" s="75">
        <v>2</v>
      </c>
      <c r="E154" s="75">
        <v>1</v>
      </c>
      <c r="F154" s="75">
        <v>1</v>
      </c>
      <c r="G154" s="75"/>
      <c r="H154" s="75"/>
      <c r="I154" s="1"/>
      <c r="J154" s="1"/>
      <c r="K154" s="1"/>
      <c r="L154" s="78"/>
      <c r="M154" s="78"/>
      <c r="N154" s="52">
        <f t="shared" si="38"/>
        <v>1.25</v>
      </c>
      <c r="O154" s="53">
        <f t="shared" si="39"/>
        <v>2.0833333333333335</v>
      </c>
      <c r="P154" s="76">
        <v>2</v>
      </c>
      <c r="Q154" s="76">
        <v>0</v>
      </c>
      <c r="R154" s="75">
        <v>0</v>
      </c>
      <c r="S154" s="75">
        <v>0</v>
      </c>
      <c r="T154" s="75">
        <v>2</v>
      </c>
      <c r="U154" s="75"/>
      <c r="V154" s="2"/>
      <c r="W154" s="1"/>
      <c r="X154" s="1"/>
      <c r="Y154" s="1"/>
      <c r="Z154" s="63"/>
      <c r="AA154" s="63"/>
      <c r="AB154" s="52">
        <f t="shared" si="40"/>
        <v>1</v>
      </c>
      <c r="AC154" s="53">
        <f t="shared" si="41"/>
        <v>2.5</v>
      </c>
      <c r="AD154" s="98">
        <v>98.363636363636374</v>
      </c>
      <c r="AE154" s="98"/>
      <c r="AF154" s="75"/>
      <c r="AG154" s="75"/>
      <c r="AH154" s="75"/>
      <c r="AI154" s="86"/>
      <c r="AJ154" s="54">
        <f t="shared" si="42"/>
        <v>98.363636363636374</v>
      </c>
      <c r="AK154" s="55">
        <f t="shared" si="43"/>
        <v>29.509090909090911</v>
      </c>
      <c r="AL154" s="20">
        <v>99.534175852765145</v>
      </c>
      <c r="AM154" s="53">
        <f t="shared" si="44"/>
        <v>9.9534175852765152</v>
      </c>
      <c r="AN154" s="66">
        <v>0.77419354838709675</v>
      </c>
      <c r="AO154" s="53">
        <f t="shared" si="45"/>
        <v>3.870967741935484</v>
      </c>
      <c r="AP154" s="54">
        <v>49</v>
      </c>
      <c r="AQ154" s="75">
        <v>0</v>
      </c>
      <c r="AR154" s="56">
        <f t="shared" si="46"/>
        <v>36.75</v>
      </c>
      <c r="AS154" s="57">
        <f t="shared" si="47"/>
        <v>3.6750000000000003</v>
      </c>
      <c r="AT154" s="54">
        <v>0</v>
      </c>
      <c r="AU154" s="54">
        <v>0</v>
      </c>
      <c r="AV154" s="56">
        <f t="shared" si="48"/>
        <v>0</v>
      </c>
      <c r="AW154" s="53">
        <f t="shared" si="49"/>
        <v>0</v>
      </c>
      <c r="AX154" s="54">
        <v>0</v>
      </c>
      <c r="AY154" s="54">
        <v>0</v>
      </c>
      <c r="AZ154" s="58">
        <f t="shared" si="50"/>
        <v>0</v>
      </c>
      <c r="BA154" s="59">
        <f t="shared" si="51"/>
        <v>0</v>
      </c>
      <c r="BB154" s="87">
        <f t="shared" si="52"/>
        <v>79.372014722517292</v>
      </c>
      <c r="BC154" s="93" t="str">
        <f t="shared" si="53"/>
        <v>C</v>
      </c>
    </row>
    <row r="155" spans="1:55" s="102" customFormat="1" ht="15" customHeight="1" x14ac:dyDescent="0.25">
      <c r="A155" s="96" t="s">
        <v>240</v>
      </c>
      <c r="B155" s="76">
        <v>0</v>
      </c>
      <c r="C155" s="76">
        <v>2</v>
      </c>
      <c r="D155" s="75">
        <v>2</v>
      </c>
      <c r="E155" s="75">
        <v>0</v>
      </c>
      <c r="F155" s="75">
        <v>0</v>
      </c>
      <c r="G155" s="75"/>
      <c r="H155" s="75"/>
      <c r="I155" s="1"/>
      <c r="J155" s="1"/>
      <c r="K155" s="1"/>
      <c r="L155" s="78"/>
      <c r="M155" s="78"/>
      <c r="N155" s="52">
        <f t="shared" si="38"/>
        <v>1</v>
      </c>
      <c r="O155" s="53">
        <f t="shared" si="39"/>
        <v>1.6666666666666667</v>
      </c>
      <c r="P155" s="76">
        <v>3</v>
      </c>
      <c r="Q155" s="76">
        <v>2</v>
      </c>
      <c r="R155" s="75">
        <v>3</v>
      </c>
      <c r="S155" s="75">
        <v>2</v>
      </c>
      <c r="T155" s="75">
        <v>2</v>
      </c>
      <c r="U155" s="75"/>
      <c r="V155" s="2"/>
      <c r="W155" s="1"/>
      <c r="X155" s="1"/>
      <c r="Y155" s="1"/>
      <c r="Z155" s="63"/>
      <c r="AA155" s="63"/>
      <c r="AB155" s="52">
        <f t="shared" si="40"/>
        <v>2.5</v>
      </c>
      <c r="AC155" s="53">
        <f t="shared" si="41"/>
        <v>6.25</v>
      </c>
      <c r="AD155" s="98">
        <v>97.181818181818187</v>
      </c>
      <c r="AE155" s="98"/>
      <c r="AF155" s="75"/>
      <c r="AG155" s="75"/>
      <c r="AH155" s="75"/>
      <c r="AI155" s="86"/>
      <c r="AJ155" s="54">
        <f t="shared" si="42"/>
        <v>97.181818181818187</v>
      </c>
      <c r="AK155" s="55">
        <f t="shared" si="43"/>
        <v>29.154545454545456</v>
      </c>
      <c r="AL155" s="20">
        <v>72.646249962122297</v>
      </c>
      <c r="AM155" s="53">
        <f t="shared" si="44"/>
        <v>7.2646249962122305</v>
      </c>
      <c r="AN155" s="66">
        <v>0.31578947368421051</v>
      </c>
      <c r="AO155" s="53">
        <f t="shared" si="45"/>
        <v>1.5789473684210527</v>
      </c>
      <c r="AP155" s="54">
        <v>74</v>
      </c>
      <c r="AQ155" s="75">
        <v>0</v>
      </c>
      <c r="AR155" s="56">
        <f t="shared" si="46"/>
        <v>55.5</v>
      </c>
      <c r="AS155" s="57">
        <f t="shared" si="47"/>
        <v>5.5500000000000007</v>
      </c>
      <c r="AT155" s="54">
        <v>0</v>
      </c>
      <c r="AU155" s="54">
        <v>0</v>
      </c>
      <c r="AV155" s="56">
        <f t="shared" si="48"/>
        <v>0</v>
      </c>
      <c r="AW155" s="53">
        <f t="shared" si="49"/>
        <v>0</v>
      </c>
      <c r="AX155" s="54">
        <v>0</v>
      </c>
      <c r="AY155" s="54">
        <v>0</v>
      </c>
      <c r="AZ155" s="58">
        <f t="shared" si="50"/>
        <v>0</v>
      </c>
      <c r="BA155" s="59">
        <f t="shared" si="51"/>
        <v>0</v>
      </c>
      <c r="BB155" s="87">
        <f t="shared" si="52"/>
        <v>79.176591516685221</v>
      </c>
      <c r="BC155" s="93" t="str">
        <f t="shared" si="53"/>
        <v>C</v>
      </c>
    </row>
    <row r="156" spans="1:55" s="102" customFormat="1" ht="15" customHeight="1" x14ac:dyDescent="0.25">
      <c r="A156" s="96" t="s">
        <v>299</v>
      </c>
      <c r="B156" s="76">
        <v>0</v>
      </c>
      <c r="C156" s="76">
        <v>2</v>
      </c>
      <c r="D156" s="75">
        <v>1</v>
      </c>
      <c r="E156" s="75">
        <v>1</v>
      </c>
      <c r="F156" s="75">
        <v>1</v>
      </c>
      <c r="G156" s="75"/>
      <c r="H156" s="75"/>
      <c r="I156" s="1"/>
      <c r="J156" s="1"/>
      <c r="K156" s="1"/>
      <c r="L156" s="78"/>
      <c r="M156" s="78"/>
      <c r="N156" s="52">
        <f t="shared" si="38"/>
        <v>1.25</v>
      </c>
      <c r="O156" s="53">
        <f t="shared" si="39"/>
        <v>2.0833333333333335</v>
      </c>
      <c r="P156" s="76">
        <v>3</v>
      </c>
      <c r="Q156" s="76">
        <v>2</v>
      </c>
      <c r="R156" s="75">
        <v>3</v>
      </c>
      <c r="S156" s="75">
        <v>2</v>
      </c>
      <c r="T156" s="75">
        <v>3</v>
      </c>
      <c r="U156" s="75"/>
      <c r="V156" s="2"/>
      <c r="W156" s="1"/>
      <c r="X156" s="1"/>
      <c r="Y156" s="1"/>
      <c r="Z156" s="63"/>
      <c r="AA156" s="63"/>
      <c r="AB156" s="52">
        <f t="shared" si="40"/>
        <v>2.75</v>
      </c>
      <c r="AC156" s="53">
        <f t="shared" si="41"/>
        <v>6.8750000000000009</v>
      </c>
      <c r="AD156" s="98">
        <v>93.090909090909093</v>
      </c>
      <c r="AE156" s="98"/>
      <c r="AF156" s="75"/>
      <c r="AG156" s="75"/>
      <c r="AH156" s="75"/>
      <c r="AI156" s="86"/>
      <c r="AJ156" s="54">
        <f t="shared" si="42"/>
        <v>93.090909090909093</v>
      </c>
      <c r="AK156" s="55">
        <f t="shared" si="43"/>
        <v>27.927272727272726</v>
      </c>
      <c r="AL156" s="20">
        <v>60.031653040875092</v>
      </c>
      <c r="AM156" s="53">
        <f t="shared" si="44"/>
        <v>6.003165304087509</v>
      </c>
      <c r="AN156" s="66">
        <v>0.64102564102564108</v>
      </c>
      <c r="AO156" s="53">
        <f t="shared" si="45"/>
        <v>3.2051282051282057</v>
      </c>
      <c r="AP156" s="54">
        <v>65</v>
      </c>
      <c r="AQ156" s="75">
        <v>0</v>
      </c>
      <c r="AR156" s="56">
        <f t="shared" si="46"/>
        <v>48.75</v>
      </c>
      <c r="AS156" s="57">
        <f t="shared" si="47"/>
        <v>4.875</v>
      </c>
      <c r="AT156" s="54">
        <v>0</v>
      </c>
      <c r="AU156" s="54">
        <v>0</v>
      </c>
      <c r="AV156" s="56">
        <f t="shared" si="48"/>
        <v>0</v>
      </c>
      <c r="AW156" s="53">
        <f t="shared" si="49"/>
        <v>0</v>
      </c>
      <c r="AX156" s="54">
        <v>0</v>
      </c>
      <c r="AY156" s="54">
        <v>0</v>
      </c>
      <c r="AZ156" s="58">
        <f t="shared" si="50"/>
        <v>0</v>
      </c>
      <c r="BA156" s="59">
        <f t="shared" si="51"/>
        <v>0</v>
      </c>
      <c r="BB156" s="87">
        <f t="shared" si="52"/>
        <v>78.413691645879652</v>
      </c>
      <c r="BC156" s="93" t="str">
        <f t="shared" si="53"/>
        <v>C</v>
      </c>
    </row>
    <row r="157" spans="1:55" s="102" customFormat="1" ht="15" customHeight="1" x14ac:dyDescent="0.25">
      <c r="A157" s="96" t="s">
        <v>329</v>
      </c>
      <c r="B157" s="76">
        <v>0</v>
      </c>
      <c r="C157" s="76">
        <v>1</v>
      </c>
      <c r="D157" s="75">
        <v>1</v>
      </c>
      <c r="E157" s="75">
        <v>0</v>
      </c>
      <c r="F157" s="75">
        <v>0</v>
      </c>
      <c r="G157" s="75"/>
      <c r="H157" s="75"/>
      <c r="I157" s="1"/>
      <c r="J157" s="1"/>
      <c r="K157" s="1"/>
      <c r="L157" s="78"/>
      <c r="M157" s="78"/>
      <c r="N157" s="52">
        <f t="shared" si="38"/>
        <v>0.5</v>
      </c>
      <c r="O157" s="53">
        <f t="shared" si="39"/>
        <v>0.83333333333333337</v>
      </c>
      <c r="P157" s="76">
        <v>3</v>
      </c>
      <c r="Q157" s="76">
        <v>2</v>
      </c>
      <c r="R157" s="75">
        <v>3</v>
      </c>
      <c r="S157" s="75">
        <v>0</v>
      </c>
      <c r="T157" s="75">
        <v>3</v>
      </c>
      <c r="U157" s="75"/>
      <c r="V157" s="2"/>
      <c r="W157" s="1"/>
      <c r="X157" s="1"/>
      <c r="Y157" s="1"/>
      <c r="Z157" s="63"/>
      <c r="AA157" s="63"/>
      <c r="AB157" s="52">
        <f t="shared" si="40"/>
        <v>2.75</v>
      </c>
      <c r="AC157" s="53">
        <f t="shared" si="41"/>
        <v>6.8750000000000009</v>
      </c>
      <c r="AD157" s="98">
        <v>99.181818181818187</v>
      </c>
      <c r="AE157" s="98"/>
      <c r="AF157" s="75"/>
      <c r="AG157" s="75"/>
      <c r="AH157" s="75"/>
      <c r="AI157" s="86"/>
      <c r="AJ157" s="54">
        <f t="shared" si="42"/>
        <v>99.181818181818187</v>
      </c>
      <c r="AK157" s="55">
        <f t="shared" si="43"/>
        <v>29.754545454545454</v>
      </c>
      <c r="AL157" s="20">
        <v>83.185790428283227</v>
      </c>
      <c r="AM157" s="53">
        <f t="shared" si="44"/>
        <v>8.3185790428283219</v>
      </c>
      <c r="AN157" s="66">
        <v>0.28205128205128205</v>
      </c>
      <c r="AO157" s="53">
        <f t="shared" si="45"/>
        <v>1.4102564102564104</v>
      </c>
      <c r="AP157" s="54">
        <v>50</v>
      </c>
      <c r="AQ157" s="75">
        <v>0</v>
      </c>
      <c r="AR157" s="56">
        <f t="shared" si="46"/>
        <v>37.5</v>
      </c>
      <c r="AS157" s="57">
        <f t="shared" si="47"/>
        <v>3.75</v>
      </c>
      <c r="AT157" s="54">
        <v>0</v>
      </c>
      <c r="AU157" s="54">
        <v>0</v>
      </c>
      <c r="AV157" s="56">
        <f t="shared" si="48"/>
        <v>0</v>
      </c>
      <c r="AW157" s="53">
        <f t="shared" si="49"/>
        <v>0</v>
      </c>
      <c r="AX157" s="54">
        <v>0</v>
      </c>
      <c r="AY157" s="54">
        <v>0</v>
      </c>
      <c r="AZ157" s="58">
        <f t="shared" si="50"/>
        <v>0</v>
      </c>
      <c r="BA157" s="59">
        <f t="shared" si="51"/>
        <v>0</v>
      </c>
      <c r="BB157" s="87">
        <f t="shared" si="52"/>
        <v>78.371868063020798</v>
      </c>
      <c r="BC157" s="93" t="str">
        <f t="shared" si="53"/>
        <v>C</v>
      </c>
    </row>
    <row r="158" spans="1:55" s="102" customFormat="1" ht="15" customHeight="1" x14ac:dyDescent="0.25">
      <c r="A158" s="96" t="s">
        <v>364</v>
      </c>
      <c r="B158" s="76">
        <v>0</v>
      </c>
      <c r="C158" s="76">
        <v>3</v>
      </c>
      <c r="D158" s="75">
        <v>0</v>
      </c>
      <c r="E158" s="75">
        <v>0</v>
      </c>
      <c r="F158" s="75">
        <v>0</v>
      </c>
      <c r="G158" s="75"/>
      <c r="H158" s="75"/>
      <c r="I158" s="1"/>
      <c r="J158" s="1"/>
      <c r="K158" s="1"/>
      <c r="L158" s="78"/>
      <c r="M158" s="78"/>
      <c r="N158" s="52">
        <f t="shared" si="38"/>
        <v>0.75</v>
      </c>
      <c r="O158" s="53">
        <f t="shared" si="39"/>
        <v>1.25</v>
      </c>
      <c r="P158" s="76">
        <v>3</v>
      </c>
      <c r="Q158" s="76">
        <v>2</v>
      </c>
      <c r="R158" s="75">
        <v>3</v>
      </c>
      <c r="S158" s="75">
        <v>2</v>
      </c>
      <c r="T158" s="75">
        <v>2</v>
      </c>
      <c r="U158" s="75"/>
      <c r="V158" s="2"/>
      <c r="W158" s="1"/>
      <c r="X158" s="1"/>
      <c r="Y158" s="1"/>
      <c r="Z158" s="63"/>
      <c r="AA158" s="63"/>
      <c r="AB158" s="52">
        <f t="shared" si="40"/>
        <v>2.5</v>
      </c>
      <c r="AC158" s="53">
        <f t="shared" si="41"/>
        <v>6.25</v>
      </c>
      <c r="AD158" s="98">
        <v>96.72727272727272</v>
      </c>
      <c r="AE158" s="98"/>
      <c r="AF158" s="75"/>
      <c r="AG158" s="75"/>
      <c r="AH158" s="75"/>
      <c r="AI158" s="86"/>
      <c r="AJ158" s="54">
        <f t="shared" si="42"/>
        <v>96.72727272727272</v>
      </c>
      <c r="AK158" s="55">
        <f t="shared" si="43"/>
        <v>29.018181818181816</v>
      </c>
      <c r="AL158" s="20">
        <v>40.26920638976295</v>
      </c>
      <c r="AM158" s="53">
        <f t="shared" si="44"/>
        <v>4.0269206389762955</v>
      </c>
      <c r="AN158" s="66">
        <v>0.64516129032258063</v>
      </c>
      <c r="AO158" s="53">
        <f t="shared" si="45"/>
        <v>3.225806451612903</v>
      </c>
      <c r="AP158" s="54">
        <v>57</v>
      </c>
      <c r="AQ158" s="75">
        <v>25</v>
      </c>
      <c r="AR158" s="56">
        <f t="shared" si="46"/>
        <v>67.75</v>
      </c>
      <c r="AS158" s="57">
        <f t="shared" si="47"/>
        <v>6.7750000000000004</v>
      </c>
      <c r="AT158" s="54">
        <v>0</v>
      </c>
      <c r="AU158" s="54">
        <v>0</v>
      </c>
      <c r="AV158" s="56">
        <f t="shared" si="48"/>
        <v>0</v>
      </c>
      <c r="AW158" s="53">
        <f t="shared" si="49"/>
        <v>0</v>
      </c>
      <c r="AX158" s="54">
        <v>0</v>
      </c>
      <c r="AY158" s="54">
        <v>0</v>
      </c>
      <c r="AZ158" s="58">
        <f t="shared" si="50"/>
        <v>0</v>
      </c>
      <c r="BA158" s="59">
        <f t="shared" si="51"/>
        <v>0</v>
      </c>
      <c r="BB158" s="87">
        <f t="shared" si="52"/>
        <v>77.762936782724637</v>
      </c>
      <c r="BC158" s="93" t="str">
        <f t="shared" si="53"/>
        <v>C</v>
      </c>
    </row>
    <row r="159" spans="1:55" s="102" customFormat="1" ht="15" customHeight="1" x14ac:dyDescent="0.25">
      <c r="A159" s="96" t="s">
        <v>256</v>
      </c>
      <c r="B159" s="76">
        <v>0</v>
      </c>
      <c r="C159" s="76">
        <v>2</v>
      </c>
      <c r="D159" s="75">
        <v>2</v>
      </c>
      <c r="E159" s="75">
        <v>0</v>
      </c>
      <c r="F159" s="75">
        <v>0</v>
      </c>
      <c r="G159" s="75"/>
      <c r="H159" s="75"/>
      <c r="I159" s="1"/>
      <c r="J159" s="1"/>
      <c r="K159" s="1"/>
      <c r="L159" s="78"/>
      <c r="M159" s="78"/>
      <c r="N159" s="52">
        <f t="shared" si="38"/>
        <v>1</v>
      </c>
      <c r="O159" s="53">
        <f t="shared" si="39"/>
        <v>1.6666666666666667</v>
      </c>
      <c r="P159" s="76">
        <v>0</v>
      </c>
      <c r="Q159" s="76">
        <v>3</v>
      </c>
      <c r="R159" s="75">
        <v>3</v>
      </c>
      <c r="S159" s="75">
        <v>3</v>
      </c>
      <c r="T159" s="75">
        <v>3</v>
      </c>
      <c r="U159" s="75"/>
      <c r="V159" s="2"/>
      <c r="W159" s="1"/>
      <c r="X159" s="1"/>
      <c r="Y159" s="1"/>
      <c r="Z159" s="63"/>
      <c r="AA159" s="63"/>
      <c r="AB159" s="52">
        <f t="shared" si="40"/>
        <v>3</v>
      </c>
      <c r="AC159" s="53">
        <f t="shared" si="41"/>
        <v>7.5000000000000009</v>
      </c>
      <c r="AD159" s="98">
        <v>99.181818181818187</v>
      </c>
      <c r="AE159" s="98"/>
      <c r="AF159" s="75"/>
      <c r="AG159" s="75"/>
      <c r="AH159" s="75"/>
      <c r="AI159" s="86"/>
      <c r="AJ159" s="54">
        <f t="shared" si="42"/>
        <v>99.181818181818187</v>
      </c>
      <c r="AK159" s="55">
        <f t="shared" si="43"/>
        <v>29.754545454545454</v>
      </c>
      <c r="AL159" s="20">
        <v>20.030907747093984</v>
      </c>
      <c r="AM159" s="53">
        <f t="shared" si="44"/>
        <v>2.0030907747093982</v>
      </c>
      <c r="AN159" s="66">
        <v>0.38461538461538464</v>
      </c>
      <c r="AO159" s="53">
        <f t="shared" si="45"/>
        <v>1.9230769230769231</v>
      </c>
      <c r="AP159" s="54">
        <v>65</v>
      </c>
      <c r="AQ159" s="75">
        <v>25</v>
      </c>
      <c r="AR159" s="56">
        <f t="shared" si="46"/>
        <v>73.75</v>
      </c>
      <c r="AS159" s="57">
        <f t="shared" si="47"/>
        <v>7.375</v>
      </c>
      <c r="AT159" s="54">
        <v>0</v>
      </c>
      <c r="AU159" s="54">
        <v>0</v>
      </c>
      <c r="AV159" s="56">
        <f t="shared" si="48"/>
        <v>0</v>
      </c>
      <c r="AW159" s="53">
        <f t="shared" si="49"/>
        <v>0</v>
      </c>
      <c r="AX159" s="54">
        <v>0</v>
      </c>
      <c r="AY159" s="54">
        <v>0</v>
      </c>
      <c r="AZ159" s="58">
        <f t="shared" si="50"/>
        <v>0</v>
      </c>
      <c r="BA159" s="59">
        <f t="shared" si="51"/>
        <v>0</v>
      </c>
      <c r="BB159" s="87">
        <f t="shared" si="52"/>
        <v>77.265199721536064</v>
      </c>
      <c r="BC159" s="93" t="str">
        <f t="shared" si="53"/>
        <v>C</v>
      </c>
    </row>
    <row r="160" spans="1:55" s="102" customFormat="1" ht="15" customHeight="1" x14ac:dyDescent="0.25">
      <c r="A160" s="96" t="s">
        <v>309</v>
      </c>
      <c r="B160" s="76">
        <v>0</v>
      </c>
      <c r="C160" s="76">
        <v>3</v>
      </c>
      <c r="D160" s="75">
        <v>0</v>
      </c>
      <c r="E160" s="75">
        <v>1</v>
      </c>
      <c r="F160" s="75">
        <v>1</v>
      </c>
      <c r="G160" s="75"/>
      <c r="H160" s="75"/>
      <c r="I160" s="1"/>
      <c r="J160" s="1"/>
      <c r="K160" s="1"/>
      <c r="L160" s="78"/>
      <c r="M160" s="78"/>
      <c r="N160" s="52">
        <f t="shared" si="38"/>
        <v>1.25</v>
      </c>
      <c r="O160" s="53">
        <f t="shared" si="39"/>
        <v>2.0833333333333335</v>
      </c>
      <c r="P160" s="76">
        <v>3</v>
      </c>
      <c r="Q160" s="76">
        <v>2</v>
      </c>
      <c r="R160" s="75">
        <v>3</v>
      </c>
      <c r="S160" s="75">
        <v>2</v>
      </c>
      <c r="T160" s="75">
        <v>3</v>
      </c>
      <c r="U160" s="75"/>
      <c r="V160" s="2"/>
      <c r="W160" s="1"/>
      <c r="X160" s="1"/>
      <c r="Y160" s="1"/>
      <c r="Z160" s="63"/>
      <c r="AA160" s="63"/>
      <c r="AB160" s="52">
        <f t="shared" si="40"/>
        <v>2.75</v>
      </c>
      <c r="AC160" s="53">
        <f t="shared" si="41"/>
        <v>6.8750000000000009</v>
      </c>
      <c r="AD160" s="98">
        <v>79.363636363636374</v>
      </c>
      <c r="AE160" s="98"/>
      <c r="AF160" s="75"/>
      <c r="AG160" s="75"/>
      <c r="AH160" s="75"/>
      <c r="AI160" s="86"/>
      <c r="AJ160" s="54">
        <f t="shared" si="42"/>
        <v>79.363636363636374</v>
      </c>
      <c r="AK160" s="55">
        <f t="shared" si="43"/>
        <v>23.809090909090912</v>
      </c>
      <c r="AL160" s="20">
        <v>92.223174627560965</v>
      </c>
      <c r="AM160" s="53">
        <f t="shared" si="44"/>
        <v>9.2223174627560969</v>
      </c>
      <c r="AN160" s="66">
        <v>0.74358974358974361</v>
      </c>
      <c r="AO160" s="53">
        <f t="shared" si="45"/>
        <v>3.7179487179487181</v>
      </c>
      <c r="AP160" s="54">
        <v>60</v>
      </c>
      <c r="AQ160" s="75">
        <v>0</v>
      </c>
      <c r="AR160" s="56">
        <f t="shared" si="46"/>
        <v>45</v>
      </c>
      <c r="AS160" s="57">
        <f t="shared" si="47"/>
        <v>4.5</v>
      </c>
      <c r="AT160" s="54">
        <v>0</v>
      </c>
      <c r="AU160" s="54">
        <v>0</v>
      </c>
      <c r="AV160" s="56">
        <f t="shared" si="48"/>
        <v>0</v>
      </c>
      <c r="AW160" s="53">
        <f t="shared" si="49"/>
        <v>0</v>
      </c>
      <c r="AX160" s="54">
        <v>0</v>
      </c>
      <c r="AY160" s="54">
        <v>0</v>
      </c>
      <c r="AZ160" s="58">
        <f t="shared" si="50"/>
        <v>0</v>
      </c>
      <c r="BA160" s="59">
        <f t="shared" si="51"/>
        <v>0</v>
      </c>
      <c r="BB160" s="87">
        <f t="shared" si="52"/>
        <v>77.242600650967773</v>
      </c>
      <c r="BC160" s="93" t="str">
        <f t="shared" si="53"/>
        <v>C</v>
      </c>
    </row>
    <row r="161" spans="1:55" s="102" customFormat="1" ht="15" customHeight="1" x14ac:dyDescent="0.25">
      <c r="A161" s="96" t="s">
        <v>405</v>
      </c>
      <c r="B161" s="76">
        <v>0</v>
      </c>
      <c r="C161" s="76">
        <v>1</v>
      </c>
      <c r="D161" s="75">
        <v>2</v>
      </c>
      <c r="E161" s="75">
        <v>0</v>
      </c>
      <c r="F161" s="75">
        <v>0</v>
      </c>
      <c r="G161" s="75"/>
      <c r="H161" s="75"/>
      <c r="I161" s="1"/>
      <c r="J161" s="1"/>
      <c r="K161" s="1"/>
      <c r="L161" s="78"/>
      <c r="M161" s="78"/>
      <c r="N161" s="52">
        <f t="shared" si="38"/>
        <v>0.75</v>
      </c>
      <c r="O161" s="53">
        <f t="shared" si="39"/>
        <v>1.25</v>
      </c>
      <c r="P161" s="76">
        <v>3</v>
      </c>
      <c r="Q161" s="76">
        <v>3</v>
      </c>
      <c r="R161" s="75">
        <v>3</v>
      </c>
      <c r="S161" s="75">
        <v>1</v>
      </c>
      <c r="T161" s="75">
        <v>0</v>
      </c>
      <c r="U161" s="75"/>
      <c r="V161" s="2"/>
      <c r="W161" s="1"/>
      <c r="X161" s="1"/>
      <c r="Y161" s="1"/>
      <c r="Z161" s="63"/>
      <c r="AA161" s="63"/>
      <c r="AB161" s="52">
        <f t="shared" si="40"/>
        <v>2.5</v>
      </c>
      <c r="AC161" s="53">
        <f t="shared" si="41"/>
        <v>6.25</v>
      </c>
      <c r="AD161" s="98">
        <v>94.27272727272728</v>
      </c>
      <c r="AE161" s="98"/>
      <c r="AF161" s="75"/>
      <c r="AG161" s="75"/>
      <c r="AH161" s="75"/>
      <c r="AI161" s="86"/>
      <c r="AJ161" s="54">
        <f t="shared" si="42"/>
        <v>94.27272727272728</v>
      </c>
      <c r="AK161" s="55">
        <f t="shared" si="43"/>
        <v>28.281818181818185</v>
      </c>
      <c r="AL161" s="20">
        <v>82.834336799854029</v>
      </c>
      <c r="AM161" s="53">
        <f t="shared" si="44"/>
        <v>8.2834336799854018</v>
      </c>
      <c r="AN161" s="66">
        <v>0.48717948717948717</v>
      </c>
      <c r="AO161" s="53">
        <f t="shared" si="45"/>
        <v>2.4358974358974361</v>
      </c>
      <c r="AP161" s="54">
        <v>49</v>
      </c>
      <c r="AQ161" s="75">
        <v>0</v>
      </c>
      <c r="AR161" s="56">
        <f t="shared" si="46"/>
        <v>36.75</v>
      </c>
      <c r="AS161" s="57">
        <f t="shared" si="47"/>
        <v>3.6750000000000003</v>
      </c>
      <c r="AT161" s="54">
        <v>0</v>
      </c>
      <c r="AU161" s="54">
        <v>0</v>
      </c>
      <c r="AV161" s="56">
        <f t="shared" si="48"/>
        <v>0</v>
      </c>
      <c r="AW161" s="53">
        <f t="shared" si="49"/>
        <v>0</v>
      </c>
      <c r="AX161" s="54">
        <v>0</v>
      </c>
      <c r="AY161" s="54">
        <v>0</v>
      </c>
      <c r="AZ161" s="58">
        <f t="shared" si="50"/>
        <v>0</v>
      </c>
      <c r="BA161" s="59">
        <f t="shared" si="51"/>
        <v>0</v>
      </c>
      <c r="BB161" s="87">
        <f t="shared" si="52"/>
        <v>77.19407584261694</v>
      </c>
      <c r="BC161" s="93" t="str">
        <f t="shared" si="53"/>
        <v>C</v>
      </c>
    </row>
    <row r="162" spans="1:55" s="102" customFormat="1" ht="15" customHeight="1" x14ac:dyDescent="0.25">
      <c r="A162" s="96" t="s">
        <v>335</v>
      </c>
      <c r="B162" s="76">
        <v>0</v>
      </c>
      <c r="C162" s="76">
        <v>0</v>
      </c>
      <c r="D162" s="75">
        <v>0</v>
      </c>
      <c r="E162" s="75">
        <v>2</v>
      </c>
      <c r="F162" s="75">
        <v>1</v>
      </c>
      <c r="G162" s="75"/>
      <c r="H162" s="75"/>
      <c r="I162" s="1"/>
      <c r="J162" s="1"/>
      <c r="K162" s="1"/>
      <c r="L162" s="78"/>
      <c r="M162" s="78"/>
      <c r="N162" s="52">
        <f t="shared" si="38"/>
        <v>0.75</v>
      </c>
      <c r="O162" s="53">
        <f t="shared" si="39"/>
        <v>1.25</v>
      </c>
      <c r="P162" s="76">
        <v>3</v>
      </c>
      <c r="Q162" s="76">
        <v>0</v>
      </c>
      <c r="R162" s="75">
        <v>3</v>
      </c>
      <c r="S162" s="75">
        <v>0</v>
      </c>
      <c r="T162" s="75">
        <v>1</v>
      </c>
      <c r="U162" s="75"/>
      <c r="V162" s="2"/>
      <c r="W162" s="1"/>
      <c r="X162" s="1"/>
      <c r="Y162" s="1"/>
      <c r="Z162" s="63"/>
      <c r="AA162" s="63"/>
      <c r="AB162" s="52">
        <f t="shared" si="40"/>
        <v>1.75</v>
      </c>
      <c r="AC162" s="53">
        <f t="shared" si="41"/>
        <v>4.375</v>
      </c>
      <c r="AD162" s="98">
        <v>91.454545454545453</v>
      </c>
      <c r="AE162" s="98"/>
      <c r="AF162" s="75"/>
      <c r="AG162" s="75"/>
      <c r="AH162" s="75"/>
      <c r="AI162" s="86"/>
      <c r="AJ162" s="54">
        <f t="shared" si="42"/>
        <v>91.454545454545453</v>
      </c>
      <c r="AK162" s="55">
        <f t="shared" si="43"/>
        <v>27.436363636363634</v>
      </c>
      <c r="AL162" s="20">
        <v>84.90113287126313</v>
      </c>
      <c r="AM162" s="53">
        <f t="shared" si="44"/>
        <v>8.490113287126313</v>
      </c>
      <c r="AN162" s="66">
        <v>0.67741935483870963</v>
      </c>
      <c r="AO162" s="53">
        <f t="shared" si="45"/>
        <v>3.387096774193548</v>
      </c>
      <c r="AP162" s="54">
        <v>68</v>
      </c>
      <c r="AQ162" s="75">
        <v>0</v>
      </c>
      <c r="AR162" s="56">
        <f t="shared" si="46"/>
        <v>51</v>
      </c>
      <c r="AS162" s="57">
        <f t="shared" si="47"/>
        <v>5.1000000000000005</v>
      </c>
      <c r="AT162" s="54">
        <v>0</v>
      </c>
      <c r="AU162" s="54">
        <v>0</v>
      </c>
      <c r="AV162" s="56">
        <f t="shared" si="48"/>
        <v>0</v>
      </c>
      <c r="AW162" s="53">
        <f t="shared" si="49"/>
        <v>0</v>
      </c>
      <c r="AX162" s="54">
        <v>0</v>
      </c>
      <c r="AY162" s="54">
        <v>0</v>
      </c>
      <c r="AZ162" s="58">
        <f t="shared" si="50"/>
        <v>0</v>
      </c>
      <c r="BA162" s="59">
        <f t="shared" si="51"/>
        <v>0</v>
      </c>
      <c r="BB162" s="87">
        <f t="shared" si="52"/>
        <v>76.98242107335922</v>
      </c>
      <c r="BC162" s="93" t="str">
        <f t="shared" si="53"/>
        <v>C</v>
      </c>
    </row>
    <row r="163" spans="1:55" s="102" customFormat="1" ht="15" customHeight="1" x14ac:dyDescent="0.25">
      <c r="A163" s="96" t="s">
        <v>385</v>
      </c>
      <c r="B163" s="76">
        <v>0</v>
      </c>
      <c r="C163" s="76">
        <v>0</v>
      </c>
      <c r="D163" s="75">
        <v>0</v>
      </c>
      <c r="E163" s="75">
        <v>0</v>
      </c>
      <c r="F163" s="75">
        <v>0</v>
      </c>
      <c r="G163" s="75"/>
      <c r="H163" s="75"/>
      <c r="I163" s="1"/>
      <c r="J163" s="1"/>
      <c r="K163" s="1"/>
      <c r="L163" s="78"/>
      <c r="M163" s="78"/>
      <c r="N163" s="52">
        <f t="shared" si="38"/>
        <v>0</v>
      </c>
      <c r="O163" s="53">
        <f t="shared" si="39"/>
        <v>0</v>
      </c>
      <c r="P163" s="76">
        <v>3</v>
      </c>
      <c r="Q163" s="76">
        <v>0</v>
      </c>
      <c r="R163" s="75">
        <v>3</v>
      </c>
      <c r="S163" s="75">
        <v>0</v>
      </c>
      <c r="T163" s="75">
        <v>0</v>
      </c>
      <c r="U163" s="75"/>
      <c r="V163" s="2"/>
      <c r="W163" s="1"/>
      <c r="X163" s="1"/>
      <c r="Y163" s="1"/>
      <c r="Z163" s="63"/>
      <c r="AA163" s="63"/>
      <c r="AB163" s="52">
        <f t="shared" si="40"/>
        <v>1.5</v>
      </c>
      <c r="AC163" s="53">
        <f t="shared" si="41"/>
        <v>3.7500000000000004</v>
      </c>
      <c r="AD163" s="98">
        <v>99.181818181818187</v>
      </c>
      <c r="AE163" s="98"/>
      <c r="AF163" s="75"/>
      <c r="AG163" s="75"/>
      <c r="AH163" s="75"/>
      <c r="AI163" s="86"/>
      <c r="AJ163" s="54">
        <f t="shared" si="42"/>
        <v>99.181818181818187</v>
      </c>
      <c r="AK163" s="55">
        <f t="shared" si="43"/>
        <v>29.754545454545454</v>
      </c>
      <c r="AL163" s="20">
        <v>82.042946764883155</v>
      </c>
      <c r="AM163" s="53">
        <f t="shared" si="44"/>
        <v>8.2042946764883169</v>
      </c>
      <c r="AN163" s="66">
        <v>0.74193548387096775</v>
      </c>
      <c r="AO163" s="53">
        <f t="shared" si="45"/>
        <v>3.709677419354839</v>
      </c>
      <c r="AP163" s="54">
        <v>61</v>
      </c>
      <c r="AQ163" s="75">
        <v>0</v>
      </c>
      <c r="AR163" s="56">
        <f t="shared" si="46"/>
        <v>45.75</v>
      </c>
      <c r="AS163" s="57">
        <f t="shared" si="47"/>
        <v>4.5750000000000002</v>
      </c>
      <c r="AT163" s="54">
        <v>0</v>
      </c>
      <c r="AU163" s="54">
        <v>0</v>
      </c>
      <c r="AV163" s="56">
        <f t="shared" si="48"/>
        <v>0</v>
      </c>
      <c r="AW163" s="53">
        <f t="shared" si="49"/>
        <v>0</v>
      </c>
      <c r="AX163" s="54">
        <v>0</v>
      </c>
      <c r="AY163" s="54">
        <v>0</v>
      </c>
      <c r="AZ163" s="58">
        <f t="shared" si="50"/>
        <v>0</v>
      </c>
      <c r="BA163" s="59">
        <f t="shared" si="51"/>
        <v>0</v>
      </c>
      <c r="BB163" s="87">
        <f t="shared" si="52"/>
        <v>76.913103923674797</v>
      </c>
      <c r="BC163" s="93" t="str">
        <f t="shared" si="53"/>
        <v>C</v>
      </c>
    </row>
    <row r="164" spans="1:55" s="102" customFormat="1" ht="15" customHeight="1" x14ac:dyDescent="0.25">
      <c r="A164" s="96" t="s">
        <v>295</v>
      </c>
      <c r="B164" s="76">
        <v>0</v>
      </c>
      <c r="C164" s="76">
        <v>0</v>
      </c>
      <c r="D164" s="75">
        <v>3</v>
      </c>
      <c r="E164" s="75">
        <v>0</v>
      </c>
      <c r="F164" s="75">
        <v>2</v>
      </c>
      <c r="G164" s="75"/>
      <c r="H164" s="75"/>
      <c r="I164" s="1"/>
      <c r="J164" s="1"/>
      <c r="K164" s="1"/>
      <c r="L164" s="78"/>
      <c r="M164" s="78"/>
      <c r="N164" s="52">
        <f t="shared" si="38"/>
        <v>1.25</v>
      </c>
      <c r="O164" s="53">
        <f t="shared" si="39"/>
        <v>2.0833333333333335</v>
      </c>
      <c r="P164" s="76">
        <v>3</v>
      </c>
      <c r="Q164" s="76">
        <v>2</v>
      </c>
      <c r="R164" s="75">
        <v>3</v>
      </c>
      <c r="S164" s="75">
        <v>2</v>
      </c>
      <c r="T164" s="75">
        <v>3</v>
      </c>
      <c r="U164" s="75"/>
      <c r="V164" s="2"/>
      <c r="W164" s="1"/>
      <c r="X164" s="1"/>
      <c r="Y164" s="1"/>
      <c r="Z164" s="63"/>
      <c r="AA164" s="63"/>
      <c r="AB164" s="52">
        <f t="shared" si="40"/>
        <v>2.75</v>
      </c>
      <c r="AC164" s="53">
        <f t="shared" si="41"/>
        <v>6.8750000000000009</v>
      </c>
      <c r="AD164" s="98">
        <v>100</v>
      </c>
      <c r="AE164" s="98"/>
      <c r="AF164" s="75"/>
      <c r="AG164" s="75"/>
      <c r="AH164" s="75"/>
      <c r="AI164" s="86"/>
      <c r="AJ164" s="54">
        <f t="shared" si="42"/>
        <v>100</v>
      </c>
      <c r="AK164" s="55">
        <f t="shared" si="43"/>
        <v>30</v>
      </c>
      <c r="AL164" s="20">
        <v>0</v>
      </c>
      <c r="AM164" s="53">
        <f t="shared" si="44"/>
        <v>0</v>
      </c>
      <c r="AN164" s="66">
        <v>0.60526315789473684</v>
      </c>
      <c r="AO164" s="53">
        <f t="shared" si="45"/>
        <v>3.0263157894736841</v>
      </c>
      <c r="AP164" s="54">
        <v>73</v>
      </c>
      <c r="AQ164" s="75">
        <v>25</v>
      </c>
      <c r="AR164" s="56">
        <f t="shared" si="46"/>
        <v>79.75</v>
      </c>
      <c r="AS164" s="57">
        <f t="shared" si="47"/>
        <v>7.9750000000000005</v>
      </c>
      <c r="AT164" s="54">
        <v>0</v>
      </c>
      <c r="AU164" s="54">
        <v>0</v>
      </c>
      <c r="AV164" s="56">
        <f t="shared" si="48"/>
        <v>0</v>
      </c>
      <c r="AW164" s="53">
        <f t="shared" si="49"/>
        <v>0</v>
      </c>
      <c r="AX164" s="54">
        <v>0</v>
      </c>
      <c r="AY164" s="54">
        <v>0</v>
      </c>
      <c r="AZ164" s="58">
        <f t="shared" si="50"/>
        <v>0</v>
      </c>
      <c r="BA164" s="59">
        <f t="shared" si="51"/>
        <v>0</v>
      </c>
      <c r="BB164" s="87">
        <f t="shared" si="52"/>
        <v>76.860998650472339</v>
      </c>
      <c r="BC164" s="93" t="str">
        <f t="shared" si="53"/>
        <v>C</v>
      </c>
    </row>
    <row r="165" spans="1:55" s="102" customFormat="1" ht="15" customHeight="1" x14ac:dyDescent="0.25">
      <c r="A165" s="96" t="s">
        <v>346</v>
      </c>
      <c r="B165" s="76">
        <v>0</v>
      </c>
      <c r="C165" s="76">
        <v>3</v>
      </c>
      <c r="D165" s="75">
        <v>0</v>
      </c>
      <c r="E165" s="75">
        <v>1</v>
      </c>
      <c r="F165" s="75">
        <v>0</v>
      </c>
      <c r="G165" s="75"/>
      <c r="H165" s="75"/>
      <c r="I165" s="1"/>
      <c r="J165" s="1"/>
      <c r="K165" s="1"/>
      <c r="L165" s="78"/>
      <c r="M165" s="78"/>
      <c r="N165" s="52">
        <f t="shared" si="38"/>
        <v>1</v>
      </c>
      <c r="O165" s="53">
        <f t="shared" si="39"/>
        <v>1.6666666666666667</v>
      </c>
      <c r="P165" s="76">
        <v>3</v>
      </c>
      <c r="Q165" s="76">
        <v>2</v>
      </c>
      <c r="R165" s="75">
        <v>3</v>
      </c>
      <c r="S165" s="75">
        <v>2</v>
      </c>
      <c r="T165" s="75">
        <v>2</v>
      </c>
      <c r="U165" s="75"/>
      <c r="V165" s="2"/>
      <c r="W165" s="1"/>
      <c r="X165" s="1"/>
      <c r="Y165" s="1"/>
      <c r="Z165" s="63"/>
      <c r="AA165" s="63"/>
      <c r="AB165" s="52">
        <f t="shared" si="40"/>
        <v>2.5</v>
      </c>
      <c r="AC165" s="53">
        <f t="shared" si="41"/>
        <v>6.25</v>
      </c>
      <c r="AD165" s="98">
        <v>98.363636363636374</v>
      </c>
      <c r="AE165" s="98"/>
      <c r="AF165" s="75"/>
      <c r="AG165" s="75"/>
      <c r="AH165" s="75"/>
      <c r="AI165" s="86"/>
      <c r="AJ165" s="54">
        <f t="shared" si="42"/>
        <v>98.363636363636374</v>
      </c>
      <c r="AK165" s="55">
        <f t="shared" si="43"/>
        <v>29.509090909090911</v>
      </c>
      <c r="AL165" s="20">
        <v>42.714965495854187</v>
      </c>
      <c r="AM165" s="53">
        <f t="shared" si="44"/>
        <v>4.271496549585418</v>
      </c>
      <c r="AN165" s="66">
        <v>0.77419354838709675</v>
      </c>
      <c r="AO165" s="53">
        <f t="shared" si="45"/>
        <v>3.870967741935484</v>
      </c>
      <c r="AP165" s="54">
        <v>49</v>
      </c>
      <c r="AQ165" s="75">
        <v>0</v>
      </c>
      <c r="AR165" s="56">
        <f t="shared" si="46"/>
        <v>36.75</v>
      </c>
      <c r="AS165" s="57">
        <f t="shared" si="47"/>
        <v>3.6750000000000003</v>
      </c>
      <c r="AT165" s="54">
        <v>0</v>
      </c>
      <c r="AU165" s="54">
        <v>0</v>
      </c>
      <c r="AV165" s="56">
        <f t="shared" si="48"/>
        <v>0</v>
      </c>
      <c r="AW165" s="53">
        <f t="shared" si="49"/>
        <v>0</v>
      </c>
      <c r="AX165" s="54">
        <v>0</v>
      </c>
      <c r="AY165" s="54">
        <v>0</v>
      </c>
      <c r="AZ165" s="58">
        <f t="shared" si="50"/>
        <v>0</v>
      </c>
      <c r="BA165" s="59">
        <f t="shared" si="51"/>
        <v>0</v>
      </c>
      <c r="BB165" s="87">
        <f t="shared" si="52"/>
        <v>75.758802872736112</v>
      </c>
      <c r="BC165" s="93" t="str">
        <f t="shared" si="53"/>
        <v>C</v>
      </c>
    </row>
    <row r="166" spans="1:55" s="102" customFormat="1" ht="15" customHeight="1" x14ac:dyDescent="0.25">
      <c r="A166" s="96" t="s">
        <v>413</v>
      </c>
      <c r="B166" s="76">
        <v>0</v>
      </c>
      <c r="C166" s="76">
        <v>3</v>
      </c>
      <c r="D166" s="75">
        <v>1</v>
      </c>
      <c r="E166" s="75">
        <v>2</v>
      </c>
      <c r="F166" s="75">
        <v>1</v>
      </c>
      <c r="G166" s="75"/>
      <c r="H166" s="75"/>
      <c r="I166" s="1"/>
      <c r="J166" s="1"/>
      <c r="K166" s="1"/>
      <c r="L166" s="78"/>
      <c r="M166" s="78"/>
      <c r="N166" s="52">
        <f t="shared" si="38"/>
        <v>1.75</v>
      </c>
      <c r="O166" s="53">
        <f t="shared" si="39"/>
        <v>2.916666666666667</v>
      </c>
      <c r="P166" s="76">
        <v>3</v>
      </c>
      <c r="Q166" s="76">
        <v>3</v>
      </c>
      <c r="R166" s="75">
        <v>3</v>
      </c>
      <c r="S166" s="75">
        <v>2</v>
      </c>
      <c r="T166" s="75">
        <v>3</v>
      </c>
      <c r="U166" s="75"/>
      <c r="V166" s="2"/>
      <c r="W166" s="1"/>
      <c r="X166" s="1"/>
      <c r="Y166" s="1"/>
      <c r="Z166" s="63"/>
      <c r="AA166" s="63"/>
      <c r="AB166" s="52">
        <f t="shared" si="40"/>
        <v>3</v>
      </c>
      <c r="AC166" s="53">
        <f t="shared" si="41"/>
        <v>7.5000000000000009</v>
      </c>
      <c r="AD166" s="98">
        <v>78.545454545454547</v>
      </c>
      <c r="AE166" s="98"/>
      <c r="AF166" s="75"/>
      <c r="AG166" s="75"/>
      <c r="AH166" s="75"/>
      <c r="AI166" s="86"/>
      <c r="AJ166" s="54">
        <f t="shared" si="42"/>
        <v>78.545454545454547</v>
      </c>
      <c r="AK166" s="55">
        <f t="shared" si="43"/>
        <v>23.563636363636363</v>
      </c>
      <c r="AL166" s="20">
        <v>47.677647776306522</v>
      </c>
      <c r="AM166" s="53">
        <f t="shared" si="44"/>
        <v>4.767764777630652</v>
      </c>
      <c r="AN166" s="66">
        <v>0.30769230769230771</v>
      </c>
      <c r="AO166" s="53">
        <f t="shared" si="45"/>
        <v>1.5384615384615385</v>
      </c>
      <c r="AP166" s="54">
        <v>86</v>
      </c>
      <c r="AQ166" s="75">
        <v>25</v>
      </c>
      <c r="AR166" s="56">
        <f t="shared" si="46"/>
        <v>89.5</v>
      </c>
      <c r="AS166" s="57">
        <f t="shared" si="47"/>
        <v>8.9500000000000011</v>
      </c>
      <c r="AT166" s="54">
        <v>0</v>
      </c>
      <c r="AU166" s="54">
        <v>0</v>
      </c>
      <c r="AV166" s="56">
        <f t="shared" si="48"/>
        <v>0</v>
      </c>
      <c r="AW166" s="53">
        <f t="shared" si="49"/>
        <v>0</v>
      </c>
      <c r="AX166" s="54">
        <v>0</v>
      </c>
      <c r="AY166" s="54">
        <v>0</v>
      </c>
      <c r="AZ166" s="58">
        <f t="shared" si="50"/>
        <v>0</v>
      </c>
      <c r="BA166" s="59">
        <f t="shared" si="51"/>
        <v>0</v>
      </c>
      <c r="BB166" s="87">
        <f t="shared" si="52"/>
        <v>75.748506686761885</v>
      </c>
      <c r="BC166" s="93" t="str">
        <f t="shared" si="53"/>
        <v>C</v>
      </c>
    </row>
    <row r="167" spans="1:55" s="102" customFormat="1" ht="15" customHeight="1" x14ac:dyDescent="0.25">
      <c r="A167" s="96" t="s">
        <v>393</v>
      </c>
      <c r="B167" s="76">
        <v>0</v>
      </c>
      <c r="C167" s="76">
        <v>2</v>
      </c>
      <c r="D167" s="75">
        <v>1</v>
      </c>
      <c r="E167" s="75">
        <v>0</v>
      </c>
      <c r="F167" s="75">
        <v>0</v>
      </c>
      <c r="G167" s="75"/>
      <c r="H167" s="75"/>
      <c r="I167" s="1"/>
      <c r="J167" s="1"/>
      <c r="K167" s="1"/>
      <c r="L167" s="78"/>
      <c r="M167" s="78"/>
      <c r="N167" s="52">
        <f t="shared" si="38"/>
        <v>0.75</v>
      </c>
      <c r="O167" s="53">
        <f t="shared" si="39"/>
        <v>1.25</v>
      </c>
      <c r="P167" s="76">
        <v>3</v>
      </c>
      <c r="Q167" s="76">
        <v>2</v>
      </c>
      <c r="R167" s="75">
        <v>2</v>
      </c>
      <c r="S167" s="75">
        <v>0</v>
      </c>
      <c r="T167" s="75">
        <v>2</v>
      </c>
      <c r="U167" s="75"/>
      <c r="V167" s="2"/>
      <c r="W167" s="1"/>
      <c r="X167" s="1"/>
      <c r="Y167" s="1"/>
      <c r="Z167" s="63"/>
      <c r="AA167" s="63"/>
      <c r="AB167" s="52">
        <f t="shared" si="40"/>
        <v>2.25</v>
      </c>
      <c r="AC167" s="53">
        <f t="shared" si="41"/>
        <v>5.625</v>
      </c>
      <c r="AD167" s="98">
        <v>98</v>
      </c>
      <c r="AE167" s="98"/>
      <c r="AF167" s="75"/>
      <c r="AG167" s="75"/>
      <c r="AH167" s="75"/>
      <c r="AI167" s="86"/>
      <c r="AJ167" s="54">
        <f t="shared" si="42"/>
        <v>98</v>
      </c>
      <c r="AK167" s="55">
        <f t="shared" si="43"/>
        <v>29.4</v>
      </c>
      <c r="AL167" s="20">
        <v>72.905603649412328</v>
      </c>
      <c r="AM167" s="53">
        <f t="shared" si="44"/>
        <v>7.2905603649412329</v>
      </c>
      <c r="AN167" s="66">
        <v>0.30769230769230771</v>
      </c>
      <c r="AO167" s="53">
        <f t="shared" si="45"/>
        <v>1.5384615384615385</v>
      </c>
      <c r="AP167" s="54">
        <v>53</v>
      </c>
      <c r="AQ167" s="75">
        <v>0</v>
      </c>
      <c r="AR167" s="56">
        <f t="shared" si="46"/>
        <v>39.75</v>
      </c>
      <c r="AS167" s="57">
        <f t="shared" si="47"/>
        <v>3.9750000000000001</v>
      </c>
      <c r="AT167" s="54">
        <v>0</v>
      </c>
      <c r="AU167" s="54">
        <v>0</v>
      </c>
      <c r="AV167" s="56">
        <f t="shared" si="48"/>
        <v>0</v>
      </c>
      <c r="AW167" s="53">
        <f t="shared" si="49"/>
        <v>0</v>
      </c>
      <c r="AX167" s="54">
        <v>0</v>
      </c>
      <c r="AY167" s="54">
        <v>0</v>
      </c>
      <c r="AZ167" s="58">
        <f t="shared" si="50"/>
        <v>0</v>
      </c>
      <c r="BA167" s="59">
        <f t="shared" si="51"/>
        <v>0</v>
      </c>
      <c r="BB167" s="87">
        <f t="shared" si="52"/>
        <v>75.506187543696569</v>
      </c>
      <c r="BC167" s="93" t="str">
        <f t="shared" si="53"/>
        <v>C</v>
      </c>
    </row>
    <row r="168" spans="1:55" s="102" customFormat="1" ht="15" customHeight="1" x14ac:dyDescent="0.25">
      <c r="A168" s="96" t="s">
        <v>368</v>
      </c>
      <c r="B168" s="76">
        <v>0</v>
      </c>
      <c r="C168" s="76">
        <v>2</v>
      </c>
      <c r="D168" s="75">
        <v>0</v>
      </c>
      <c r="E168" s="75">
        <v>0</v>
      </c>
      <c r="F168" s="75">
        <v>0</v>
      </c>
      <c r="G168" s="75"/>
      <c r="H168" s="75"/>
      <c r="I168" s="1"/>
      <c r="J168" s="1"/>
      <c r="K168" s="1"/>
      <c r="L168" s="78"/>
      <c r="M168" s="78"/>
      <c r="N168" s="52">
        <f t="shared" si="38"/>
        <v>0.5</v>
      </c>
      <c r="O168" s="53">
        <f t="shared" si="39"/>
        <v>0.83333333333333337</v>
      </c>
      <c r="P168" s="76">
        <v>3</v>
      </c>
      <c r="Q168" s="76">
        <v>2</v>
      </c>
      <c r="R168" s="75">
        <v>0</v>
      </c>
      <c r="S168" s="75">
        <v>0</v>
      </c>
      <c r="T168" s="75">
        <v>0</v>
      </c>
      <c r="U168" s="75"/>
      <c r="V168" s="2"/>
      <c r="W168" s="1"/>
      <c r="X168" s="1"/>
      <c r="Y168" s="1"/>
      <c r="Z168" s="63"/>
      <c r="AA168" s="63"/>
      <c r="AB168" s="52">
        <f t="shared" si="40"/>
        <v>1.25</v>
      </c>
      <c r="AC168" s="53">
        <f t="shared" si="41"/>
        <v>3.125</v>
      </c>
      <c r="AD168" s="98">
        <v>100</v>
      </c>
      <c r="AE168" s="98"/>
      <c r="AF168" s="75"/>
      <c r="AG168" s="75"/>
      <c r="AH168" s="75"/>
      <c r="AI168" s="86"/>
      <c r="AJ168" s="54">
        <f t="shared" si="42"/>
        <v>100</v>
      </c>
      <c r="AK168" s="55">
        <f t="shared" si="43"/>
        <v>30</v>
      </c>
      <c r="AL168" s="20">
        <v>65.995703589469187</v>
      </c>
      <c r="AM168" s="53">
        <f t="shared" si="44"/>
        <v>6.5995703589469201</v>
      </c>
      <c r="AN168" s="66">
        <v>0.74193548387096775</v>
      </c>
      <c r="AO168" s="53">
        <f t="shared" si="45"/>
        <v>3.709677419354839</v>
      </c>
      <c r="AP168" s="54">
        <v>64</v>
      </c>
      <c r="AQ168" s="75">
        <v>0</v>
      </c>
      <c r="AR168" s="56">
        <f t="shared" si="46"/>
        <v>48</v>
      </c>
      <c r="AS168" s="57">
        <f t="shared" si="47"/>
        <v>4.8000000000000007</v>
      </c>
      <c r="AT168" s="54">
        <v>0</v>
      </c>
      <c r="AU168" s="54">
        <v>0</v>
      </c>
      <c r="AV168" s="56">
        <f t="shared" si="48"/>
        <v>0</v>
      </c>
      <c r="AW168" s="53">
        <f t="shared" si="49"/>
        <v>0</v>
      </c>
      <c r="AX168" s="54">
        <v>0</v>
      </c>
      <c r="AY168" s="54">
        <v>0</v>
      </c>
      <c r="AZ168" s="58">
        <f t="shared" si="50"/>
        <v>0</v>
      </c>
      <c r="BA168" s="59">
        <f t="shared" si="51"/>
        <v>0</v>
      </c>
      <c r="BB168" s="87">
        <f t="shared" si="52"/>
        <v>75.488586325592451</v>
      </c>
      <c r="BC168" s="93" t="str">
        <f t="shared" si="53"/>
        <v>C</v>
      </c>
    </row>
    <row r="169" spans="1:55" s="102" customFormat="1" ht="15" customHeight="1" x14ac:dyDescent="0.25">
      <c r="A169" s="96" t="s">
        <v>253</v>
      </c>
      <c r="B169" s="76">
        <v>0</v>
      </c>
      <c r="C169" s="76">
        <v>3</v>
      </c>
      <c r="D169" s="75">
        <v>0</v>
      </c>
      <c r="E169" s="75">
        <v>1</v>
      </c>
      <c r="F169" s="75">
        <v>0</v>
      </c>
      <c r="G169" s="75"/>
      <c r="H169" s="75"/>
      <c r="I169" s="1"/>
      <c r="J169" s="1"/>
      <c r="K169" s="1"/>
      <c r="L169" s="78"/>
      <c r="M169" s="78"/>
      <c r="N169" s="52">
        <f t="shared" si="38"/>
        <v>1</v>
      </c>
      <c r="O169" s="53">
        <f t="shared" si="39"/>
        <v>1.6666666666666667</v>
      </c>
      <c r="P169" s="76">
        <v>3</v>
      </c>
      <c r="Q169" s="76">
        <v>3</v>
      </c>
      <c r="R169" s="75">
        <v>3</v>
      </c>
      <c r="S169" s="75">
        <v>3</v>
      </c>
      <c r="T169" s="75">
        <v>0</v>
      </c>
      <c r="U169" s="75"/>
      <c r="V169" s="2"/>
      <c r="W169" s="1"/>
      <c r="X169" s="1"/>
      <c r="Y169" s="1"/>
      <c r="Z169" s="63"/>
      <c r="AA169" s="63"/>
      <c r="AB169" s="52">
        <f t="shared" si="40"/>
        <v>3</v>
      </c>
      <c r="AC169" s="53">
        <f t="shared" ref="AC169:AC198" si="54">IF(ISNA(AB169),0,((AB169/AC$7)*AC$6)*100)</f>
        <v>7.5000000000000009</v>
      </c>
      <c r="AD169" s="98">
        <v>74.545454545454547</v>
      </c>
      <c r="AE169" s="98"/>
      <c r="AF169" s="75"/>
      <c r="AG169" s="75"/>
      <c r="AH169" s="75"/>
      <c r="AI169" s="86"/>
      <c r="AJ169" s="54">
        <f t="shared" si="42"/>
        <v>74.545454545454547</v>
      </c>
      <c r="AK169" s="55">
        <f t="shared" si="43"/>
        <v>22.363636363636363</v>
      </c>
      <c r="AL169" s="20">
        <v>97.40027006347843</v>
      </c>
      <c r="AM169" s="53">
        <f t="shared" ref="AM169:AM198" si="55">IF(ISNA(AL169),0,AL169/AL$6*AM$6*100)</f>
        <v>9.7400270063478445</v>
      </c>
      <c r="AN169" s="66">
        <v>0.25641025641025639</v>
      </c>
      <c r="AO169" s="53">
        <f t="shared" ref="AO169:AO198" si="56">IF(ISNA(AN169),0,AN169*AO$6*100)</f>
        <v>1.2820512820512819</v>
      </c>
      <c r="AP169" s="54">
        <v>53</v>
      </c>
      <c r="AQ169" s="75">
        <v>25</v>
      </c>
      <c r="AR169" s="56">
        <f t="shared" si="46"/>
        <v>64.75</v>
      </c>
      <c r="AS169" s="57">
        <f t="shared" si="47"/>
        <v>6.4750000000000005</v>
      </c>
      <c r="AT169" s="54">
        <v>0</v>
      </c>
      <c r="AU169" s="54">
        <v>0</v>
      </c>
      <c r="AV169" s="56">
        <f t="shared" si="48"/>
        <v>0</v>
      </c>
      <c r="AW169" s="53">
        <f t="shared" si="49"/>
        <v>0</v>
      </c>
      <c r="AX169" s="54">
        <v>0</v>
      </c>
      <c r="AY169" s="54">
        <v>0</v>
      </c>
      <c r="AZ169" s="58">
        <f t="shared" si="50"/>
        <v>0</v>
      </c>
      <c r="BA169" s="59">
        <f t="shared" si="51"/>
        <v>0</v>
      </c>
      <c r="BB169" s="87">
        <f t="shared" si="52"/>
        <v>75.426740490311019</v>
      </c>
      <c r="BC169" s="93" t="str">
        <f t="shared" si="53"/>
        <v>C</v>
      </c>
    </row>
    <row r="170" spans="1:55" s="102" customFormat="1" ht="15" customHeight="1" x14ac:dyDescent="0.25">
      <c r="A170" s="96" t="s">
        <v>306</v>
      </c>
      <c r="B170" s="76">
        <v>0</v>
      </c>
      <c r="C170" s="76">
        <v>0</v>
      </c>
      <c r="D170" s="75">
        <v>3</v>
      </c>
      <c r="E170" s="75">
        <v>0</v>
      </c>
      <c r="F170" s="75">
        <v>0</v>
      </c>
      <c r="G170" s="75"/>
      <c r="H170" s="75"/>
      <c r="I170" s="1"/>
      <c r="J170" s="1"/>
      <c r="K170" s="1"/>
      <c r="L170" s="78"/>
      <c r="M170" s="78"/>
      <c r="N170" s="52">
        <f t="shared" si="38"/>
        <v>0.75</v>
      </c>
      <c r="O170" s="53">
        <f t="shared" si="39"/>
        <v>1.25</v>
      </c>
      <c r="P170" s="76">
        <v>2</v>
      </c>
      <c r="Q170" s="76">
        <v>2</v>
      </c>
      <c r="R170" s="75">
        <v>3</v>
      </c>
      <c r="S170" s="75">
        <v>2</v>
      </c>
      <c r="T170" s="75">
        <v>3</v>
      </c>
      <c r="U170" s="75"/>
      <c r="V170" s="2"/>
      <c r="W170" s="1"/>
      <c r="X170" s="1"/>
      <c r="Y170" s="1"/>
      <c r="Z170" s="63"/>
      <c r="AA170" s="63"/>
      <c r="AB170" s="52">
        <f t="shared" si="40"/>
        <v>2.5</v>
      </c>
      <c r="AC170" s="53">
        <f t="shared" si="54"/>
        <v>6.25</v>
      </c>
      <c r="AD170" s="98">
        <v>95.090909090909093</v>
      </c>
      <c r="AE170" s="98"/>
      <c r="AF170" s="75"/>
      <c r="AG170" s="75"/>
      <c r="AH170" s="75"/>
      <c r="AI170" s="86"/>
      <c r="AJ170" s="54">
        <f t="shared" si="42"/>
        <v>95.090909090909093</v>
      </c>
      <c r="AK170" s="55">
        <f t="shared" si="43"/>
        <v>28.527272727272727</v>
      </c>
      <c r="AL170" s="20">
        <v>48.009487319832125</v>
      </c>
      <c r="AM170" s="53">
        <f t="shared" si="55"/>
        <v>4.8009487319832118</v>
      </c>
      <c r="AN170" s="66">
        <v>0.76315789473684215</v>
      </c>
      <c r="AO170" s="53">
        <f t="shared" si="56"/>
        <v>3.8157894736842115</v>
      </c>
      <c r="AP170" s="54">
        <v>56</v>
      </c>
      <c r="AQ170" s="75">
        <v>0</v>
      </c>
      <c r="AR170" s="56">
        <f t="shared" si="46"/>
        <v>42</v>
      </c>
      <c r="AS170" s="57">
        <f t="shared" si="47"/>
        <v>4.2</v>
      </c>
      <c r="AT170" s="54">
        <v>0</v>
      </c>
      <c r="AU170" s="54">
        <v>0</v>
      </c>
      <c r="AV170" s="56">
        <f t="shared" si="48"/>
        <v>0</v>
      </c>
      <c r="AW170" s="53">
        <f t="shared" si="49"/>
        <v>0</v>
      </c>
      <c r="AX170" s="54">
        <v>0</v>
      </c>
      <c r="AY170" s="54">
        <v>0</v>
      </c>
      <c r="AZ170" s="58">
        <f t="shared" si="50"/>
        <v>0</v>
      </c>
      <c r="BA170" s="59">
        <f t="shared" si="51"/>
        <v>0</v>
      </c>
      <c r="BB170" s="87">
        <f t="shared" si="52"/>
        <v>75.144632204523319</v>
      </c>
      <c r="BC170" s="93" t="str">
        <f t="shared" si="53"/>
        <v>C</v>
      </c>
    </row>
    <row r="171" spans="1:55" s="102" customFormat="1" ht="17" customHeight="1" x14ac:dyDescent="0.25">
      <c r="A171" s="96" t="s">
        <v>372</v>
      </c>
      <c r="B171" s="76">
        <v>0</v>
      </c>
      <c r="C171" s="76">
        <v>3</v>
      </c>
      <c r="D171" s="75">
        <v>1</v>
      </c>
      <c r="E171" s="75">
        <v>0</v>
      </c>
      <c r="F171" s="75">
        <v>1</v>
      </c>
      <c r="G171" s="75"/>
      <c r="H171" s="75"/>
      <c r="I171" s="1"/>
      <c r="J171" s="1"/>
      <c r="K171" s="1"/>
      <c r="L171" s="78"/>
      <c r="M171" s="78"/>
      <c r="N171" s="52">
        <f t="shared" si="38"/>
        <v>1.25</v>
      </c>
      <c r="O171" s="53">
        <f t="shared" si="39"/>
        <v>2.0833333333333335</v>
      </c>
      <c r="P171" s="76">
        <v>3</v>
      </c>
      <c r="Q171" s="76">
        <v>3</v>
      </c>
      <c r="R171" s="75">
        <v>3</v>
      </c>
      <c r="S171" s="75">
        <v>0</v>
      </c>
      <c r="T171" s="75">
        <v>3</v>
      </c>
      <c r="U171" s="75"/>
      <c r="V171" s="2"/>
      <c r="W171" s="1"/>
      <c r="X171" s="1"/>
      <c r="Y171" s="1"/>
      <c r="Z171" s="63"/>
      <c r="AA171" s="63"/>
      <c r="AB171" s="52">
        <f t="shared" si="40"/>
        <v>3</v>
      </c>
      <c r="AC171" s="53">
        <f t="shared" si="54"/>
        <v>7.5000000000000009</v>
      </c>
      <c r="AD171" s="98">
        <v>79.454545454545453</v>
      </c>
      <c r="AE171" s="98"/>
      <c r="AF171" s="75"/>
      <c r="AG171" s="75"/>
      <c r="AH171" s="75"/>
      <c r="AI171" s="86"/>
      <c r="AJ171" s="54">
        <f t="shared" si="42"/>
        <v>79.454545454545453</v>
      </c>
      <c r="AK171" s="55">
        <f t="shared" si="43"/>
        <v>23.836363636363636</v>
      </c>
      <c r="AL171" s="20">
        <v>73.923546897611502</v>
      </c>
      <c r="AM171" s="53">
        <f t="shared" si="55"/>
        <v>7.3923546897611505</v>
      </c>
      <c r="AN171" s="66">
        <v>0.53846153846153844</v>
      </c>
      <c r="AO171" s="53">
        <f t="shared" si="56"/>
        <v>2.6923076923076925</v>
      </c>
      <c r="AP171" s="54">
        <v>65</v>
      </c>
      <c r="AQ171" s="75">
        <v>0</v>
      </c>
      <c r="AR171" s="56">
        <f t="shared" si="46"/>
        <v>48.75</v>
      </c>
      <c r="AS171" s="57">
        <f t="shared" si="47"/>
        <v>4.875</v>
      </c>
      <c r="AT171" s="54">
        <v>0</v>
      </c>
      <c r="AU171" s="54">
        <v>0</v>
      </c>
      <c r="AV171" s="56">
        <f t="shared" si="48"/>
        <v>0</v>
      </c>
      <c r="AW171" s="53">
        <f t="shared" si="49"/>
        <v>0</v>
      </c>
      <c r="AX171" s="54">
        <v>0</v>
      </c>
      <c r="AY171" s="54">
        <v>0</v>
      </c>
      <c r="AZ171" s="58">
        <f t="shared" si="50"/>
        <v>0</v>
      </c>
      <c r="BA171" s="59">
        <f t="shared" si="51"/>
        <v>0</v>
      </c>
      <c r="BB171" s="87">
        <f t="shared" si="52"/>
        <v>74.429783618101254</v>
      </c>
      <c r="BC171" s="93" t="str">
        <f t="shared" si="53"/>
        <v>C</v>
      </c>
    </row>
    <row r="172" spans="1:55" s="102" customFormat="1" ht="15" customHeight="1" x14ac:dyDescent="0.25">
      <c r="A172" s="96" t="s">
        <v>251</v>
      </c>
      <c r="B172" s="76">
        <v>0</v>
      </c>
      <c r="C172" s="76">
        <v>0</v>
      </c>
      <c r="D172" s="75">
        <v>1</v>
      </c>
      <c r="E172" s="75">
        <v>0</v>
      </c>
      <c r="F172" s="75">
        <v>0</v>
      </c>
      <c r="G172" s="75"/>
      <c r="H172" s="75"/>
      <c r="I172" s="1"/>
      <c r="J172" s="1"/>
      <c r="K172" s="1"/>
      <c r="L172" s="78"/>
      <c r="M172" s="78"/>
      <c r="N172" s="52">
        <f t="shared" si="38"/>
        <v>0.25</v>
      </c>
      <c r="O172" s="53">
        <f t="shared" si="39"/>
        <v>0.41666666666666669</v>
      </c>
      <c r="P172" s="76">
        <v>3</v>
      </c>
      <c r="Q172" s="76">
        <v>0</v>
      </c>
      <c r="R172" s="75">
        <v>0</v>
      </c>
      <c r="S172" s="75">
        <v>0</v>
      </c>
      <c r="T172" s="75">
        <v>0</v>
      </c>
      <c r="U172" s="75"/>
      <c r="V172" s="2"/>
      <c r="W172" s="1"/>
      <c r="X172" s="1"/>
      <c r="Y172" s="1"/>
      <c r="Z172" s="63"/>
      <c r="AA172" s="63"/>
      <c r="AB172" s="52">
        <f t="shared" si="40"/>
        <v>0.75</v>
      </c>
      <c r="AC172" s="53">
        <f t="shared" si="54"/>
        <v>1.8750000000000002</v>
      </c>
      <c r="AD172" s="98">
        <v>99.181818181818187</v>
      </c>
      <c r="AE172" s="98"/>
      <c r="AF172" s="75"/>
      <c r="AG172" s="75"/>
      <c r="AH172" s="75"/>
      <c r="AI172" s="86"/>
      <c r="AJ172" s="54">
        <f t="shared" si="42"/>
        <v>99.181818181818187</v>
      </c>
      <c r="AK172" s="55">
        <f t="shared" si="43"/>
        <v>29.754545454545454</v>
      </c>
      <c r="AL172" s="20">
        <v>100</v>
      </c>
      <c r="AM172" s="53">
        <f t="shared" si="55"/>
        <v>10</v>
      </c>
      <c r="AN172" s="66">
        <v>0</v>
      </c>
      <c r="AO172" s="53">
        <f t="shared" si="56"/>
        <v>0</v>
      </c>
      <c r="AP172" s="54">
        <v>47</v>
      </c>
      <c r="AQ172" s="75">
        <v>25</v>
      </c>
      <c r="AR172" s="56">
        <f t="shared" si="46"/>
        <v>60.25</v>
      </c>
      <c r="AS172" s="57">
        <f t="shared" si="47"/>
        <v>6.0250000000000004</v>
      </c>
      <c r="AT172" s="54">
        <v>0</v>
      </c>
      <c r="AU172" s="54">
        <v>0</v>
      </c>
      <c r="AV172" s="56">
        <f t="shared" si="48"/>
        <v>0</v>
      </c>
      <c r="AW172" s="53">
        <f t="shared" si="49"/>
        <v>0</v>
      </c>
      <c r="AX172" s="54">
        <v>0</v>
      </c>
      <c r="AY172" s="54">
        <v>0</v>
      </c>
      <c r="AZ172" s="58">
        <f t="shared" si="50"/>
        <v>0</v>
      </c>
      <c r="BA172" s="59">
        <f t="shared" si="51"/>
        <v>0</v>
      </c>
      <c r="BB172" s="87">
        <f t="shared" si="52"/>
        <v>73.955710955710956</v>
      </c>
      <c r="BC172" s="93" t="str">
        <f t="shared" si="53"/>
        <v>C</v>
      </c>
    </row>
    <row r="173" spans="1:55" s="102" customFormat="1" ht="15" customHeight="1" x14ac:dyDescent="0.25">
      <c r="A173" s="96" t="s">
        <v>438</v>
      </c>
      <c r="B173" s="76">
        <v>0</v>
      </c>
      <c r="C173" s="76">
        <v>3</v>
      </c>
      <c r="D173" s="75">
        <v>1</v>
      </c>
      <c r="E173" s="75">
        <v>0</v>
      </c>
      <c r="F173" s="75">
        <v>0</v>
      </c>
      <c r="G173" s="75"/>
      <c r="H173" s="75"/>
      <c r="I173" s="1"/>
      <c r="J173" s="1"/>
      <c r="K173" s="1"/>
      <c r="L173" s="78"/>
      <c r="M173" s="78"/>
      <c r="N173" s="52">
        <f t="shared" si="38"/>
        <v>1</v>
      </c>
      <c r="O173" s="53">
        <f t="shared" si="39"/>
        <v>1.6666666666666667</v>
      </c>
      <c r="P173" s="76">
        <v>3</v>
      </c>
      <c r="Q173" s="76">
        <v>2</v>
      </c>
      <c r="R173" s="75">
        <v>3</v>
      </c>
      <c r="S173" s="75">
        <v>3</v>
      </c>
      <c r="T173" s="75">
        <v>0</v>
      </c>
      <c r="U173" s="75"/>
      <c r="V173" s="2"/>
      <c r="W173" s="1"/>
      <c r="X173" s="1"/>
      <c r="Y173" s="1"/>
      <c r="Z173" s="63"/>
      <c r="AA173" s="63"/>
      <c r="AB173" s="52">
        <f t="shared" si="40"/>
        <v>2.75</v>
      </c>
      <c r="AC173" s="53">
        <f t="shared" si="54"/>
        <v>6.8750000000000009</v>
      </c>
      <c r="AD173" s="98">
        <v>98.363636363636374</v>
      </c>
      <c r="AE173" s="98"/>
      <c r="AF173" s="75"/>
      <c r="AG173" s="75"/>
      <c r="AH173" s="75"/>
      <c r="AI173" s="86"/>
      <c r="AJ173" s="54">
        <f t="shared" si="42"/>
        <v>98.363636363636374</v>
      </c>
      <c r="AK173" s="55">
        <f t="shared" si="43"/>
        <v>29.509090909090911</v>
      </c>
      <c r="AL173" s="20">
        <v>0</v>
      </c>
      <c r="AM173" s="53">
        <f t="shared" si="55"/>
        <v>0</v>
      </c>
      <c r="AN173" s="66">
        <v>0.53846153846153844</v>
      </c>
      <c r="AO173" s="53">
        <f t="shared" si="56"/>
        <v>2.6923076923076925</v>
      </c>
      <c r="AP173" s="54">
        <v>64</v>
      </c>
      <c r="AQ173" s="75">
        <v>25</v>
      </c>
      <c r="AR173" s="56">
        <f t="shared" si="46"/>
        <v>73</v>
      </c>
      <c r="AS173" s="57">
        <f t="shared" si="47"/>
        <v>7.3000000000000007</v>
      </c>
      <c r="AT173" s="54">
        <v>0</v>
      </c>
      <c r="AU173" s="54">
        <v>0</v>
      </c>
      <c r="AV173" s="56">
        <f t="shared" si="48"/>
        <v>0</v>
      </c>
      <c r="AW173" s="53">
        <f t="shared" si="49"/>
        <v>0</v>
      </c>
      <c r="AX173" s="54">
        <v>0</v>
      </c>
      <c r="AY173" s="54">
        <v>0</v>
      </c>
      <c r="AZ173" s="58">
        <f t="shared" si="50"/>
        <v>0</v>
      </c>
      <c r="BA173" s="59">
        <f t="shared" si="51"/>
        <v>0</v>
      </c>
      <c r="BB173" s="87">
        <f t="shared" si="52"/>
        <v>73.912408104715809</v>
      </c>
      <c r="BC173" s="93" t="str">
        <f t="shared" si="53"/>
        <v>C</v>
      </c>
    </row>
    <row r="174" spans="1:55" s="102" customFormat="1" ht="15" customHeight="1" x14ac:dyDescent="0.25">
      <c r="A174" s="96" t="s">
        <v>234</v>
      </c>
      <c r="B174" s="76">
        <v>0</v>
      </c>
      <c r="C174" s="76">
        <v>0</v>
      </c>
      <c r="D174" s="75">
        <v>0</v>
      </c>
      <c r="E174" s="75">
        <v>0</v>
      </c>
      <c r="F174" s="75">
        <v>0</v>
      </c>
      <c r="G174" s="75"/>
      <c r="H174" s="75"/>
      <c r="I174" s="1"/>
      <c r="J174" s="1"/>
      <c r="K174" s="1"/>
      <c r="L174" s="78"/>
      <c r="M174" s="78"/>
      <c r="N174" s="52">
        <f t="shared" si="38"/>
        <v>0</v>
      </c>
      <c r="O174" s="53">
        <f t="shared" si="39"/>
        <v>0</v>
      </c>
      <c r="P174" s="76">
        <v>0</v>
      </c>
      <c r="Q174" s="76">
        <v>3</v>
      </c>
      <c r="R174" s="75">
        <v>0</v>
      </c>
      <c r="S174" s="75">
        <v>3</v>
      </c>
      <c r="T174" s="75">
        <v>3</v>
      </c>
      <c r="U174" s="75"/>
      <c r="V174" s="2"/>
      <c r="W174" s="1"/>
      <c r="X174" s="1"/>
      <c r="Y174" s="1"/>
      <c r="Z174" s="63"/>
      <c r="AA174" s="63"/>
      <c r="AB174" s="52">
        <f t="shared" si="40"/>
        <v>2.25</v>
      </c>
      <c r="AC174" s="53">
        <f t="shared" si="54"/>
        <v>5.625</v>
      </c>
      <c r="AD174" s="98">
        <v>95.090909090909093</v>
      </c>
      <c r="AE174" s="98"/>
      <c r="AF174" s="75"/>
      <c r="AG174" s="75"/>
      <c r="AH174" s="75"/>
      <c r="AI174" s="86"/>
      <c r="AJ174" s="54">
        <f t="shared" si="42"/>
        <v>95.090909090909093</v>
      </c>
      <c r="AK174" s="55">
        <f t="shared" si="43"/>
        <v>28.527272727272727</v>
      </c>
      <c r="AL174" s="20">
        <v>54.256598868305758</v>
      </c>
      <c r="AM174" s="53">
        <f t="shared" si="55"/>
        <v>5.4256598868305765</v>
      </c>
      <c r="AN174" s="66">
        <v>0.52631578947368418</v>
      </c>
      <c r="AO174" s="53">
        <f t="shared" si="56"/>
        <v>2.6315789473684208</v>
      </c>
      <c r="AP174" s="54">
        <v>76</v>
      </c>
      <c r="AQ174" s="75">
        <v>0</v>
      </c>
      <c r="AR174" s="56">
        <f t="shared" si="46"/>
        <v>57</v>
      </c>
      <c r="AS174" s="57">
        <f t="shared" si="47"/>
        <v>5.7</v>
      </c>
      <c r="AT174" s="54">
        <v>0</v>
      </c>
      <c r="AU174" s="54">
        <v>0</v>
      </c>
      <c r="AV174" s="56">
        <f t="shared" si="48"/>
        <v>0</v>
      </c>
      <c r="AW174" s="53">
        <f t="shared" si="49"/>
        <v>0</v>
      </c>
      <c r="AX174" s="54">
        <v>0</v>
      </c>
      <c r="AY174" s="54">
        <v>0</v>
      </c>
      <c r="AZ174" s="58">
        <f t="shared" si="50"/>
        <v>0</v>
      </c>
      <c r="BA174" s="59">
        <f t="shared" si="51"/>
        <v>0</v>
      </c>
      <c r="BB174" s="87">
        <f t="shared" si="52"/>
        <v>73.706940863802657</v>
      </c>
      <c r="BC174" s="93" t="str">
        <f t="shared" si="53"/>
        <v>C</v>
      </c>
    </row>
    <row r="175" spans="1:55" s="102" customFormat="1" ht="17" customHeight="1" x14ac:dyDescent="0.25">
      <c r="A175" s="96" t="s">
        <v>351</v>
      </c>
      <c r="B175" s="76">
        <v>0</v>
      </c>
      <c r="C175" s="76">
        <v>0</v>
      </c>
      <c r="D175" s="75">
        <v>2</v>
      </c>
      <c r="E175" s="75">
        <v>2</v>
      </c>
      <c r="F175" s="75">
        <v>0</v>
      </c>
      <c r="G175" s="75"/>
      <c r="H175" s="75"/>
      <c r="I175" s="1"/>
      <c r="J175" s="1"/>
      <c r="K175" s="1"/>
      <c r="L175" s="78"/>
      <c r="M175" s="78"/>
      <c r="N175" s="52">
        <f t="shared" si="38"/>
        <v>1</v>
      </c>
      <c r="O175" s="53">
        <f t="shared" si="39"/>
        <v>1.6666666666666667</v>
      </c>
      <c r="P175" s="76">
        <v>3</v>
      </c>
      <c r="Q175" s="76">
        <v>0</v>
      </c>
      <c r="R175" s="75">
        <v>3</v>
      </c>
      <c r="S175" s="75">
        <v>1.5</v>
      </c>
      <c r="T175" s="75">
        <v>2</v>
      </c>
      <c r="U175" s="75"/>
      <c r="V175" s="2"/>
      <c r="W175" s="1"/>
      <c r="X175" s="1"/>
      <c r="Y175" s="1"/>
      <c r="Z175" s="63"/>
      <c r="AA175" s="63"/>
      <c r="AB175" s="52">
        <f t="shared" si="40"/>
        <v>2.375</v>
      </c>
      <c r="AC175" s="53">
        <f t="shared" si="54"/>
        <v>5.9375</v>
      </c>
      <c r="AD175" s="98">
        <v>98.363636363636374</v>
      </c>
      <c r="AE175" s="98"/>
      <c r="AF175" s="75"/>
      <c r="AG175" s="75"/>
      <c r="AH175" s="75"/>
      <c r="AI175" s="86"/>
      <c r="AJ175" s="54">
        <f t="shared" si="42"/>
        <v>98.363636363636374</v>
      </c>
      <c r="AK175" s="55">
        <f t="shared" si="43"/>
        <v>29.509090909090911</v>
      </c>
      <c r="AL175" s="20">
        <v>0</v>
      </c>
      <c r="AM175" s="53">
        <f t="shared" si="55"/>
        <v>0</v>
      </c>
      <c r="AN175" s="66">
        <v>0.45161290322580644</v>
      </c>
      <c r="AO175" s="53">
        <f t="shared" si="56"/>
        <v>2.2580645161290325</v>
      </c>
      <c r="AP175" s="54">
        <v>76</v>
      </c>
      <c r="AQ175" s="75">
        <v>25</v>
      </c>
      <c r="AR175" s="56">
        <f t="shared" si="46"/>
        <v>82</v>
      </c>
      <c r="AS175" s="57">
        <f t="shared" si="47"/>
        <v>8.2000000000000011</v>
      </c>
      <c r="AT175" s="54">
        <v>0</v>
      </c>
      <c r="AU175" s="54">
        <v>0</v>
      </c>
      <c r="AV175" s="56">
        <f t="shared" si="48"/>
        <v>0</v>
      </c>
      <c r="AW175" s="53">
        <f t="shared" si="49"/>
        <v>0</v>
      </c>
      <c r="AX175" s="54">
        <v>0</v>
      </c>
      <c r="AY175" s="54">
        <v>0</v>
      </c>
      <c r="AZ175" s="58">
        <f t="shared" si="50"/>
        <v>0</v>
      </c>
      <c r="BA175" s="59">
        <f t="shared" si="51"/>
        <v>0</v>
      </c>
      <c r="BB175" s="87">
        <f t="shared" si="52"/>
        <v>73.186649372133246</v>
      </c>
      <c r="BC175" s="93" t="str">
        <f t="shared" si="53"/>
        <v>C</v>
      </c>
    </row>
    <row r="176" spans="1:55" s="102" customFormat="1" ht="15" customHeight="1" x14ac:dyDescent="0.25">
      <c r="A176" s="96" t="s">
        <v>394</v>
      </c>
      <c r="B176" s="76">
        <v>0</v>
      </c>
      <c r="C176" s="76">
        <v>0</v>
      </c>
      <c r="D176" s="75">
        <v>1</v>
      </c>
      <c r="E176" s="75">
        <v>1</v>
      </c>
      <c r="F176" s="75">
        <v>0</v>
      </c>
      <c r="G176" s="75"/>
      <c r="H176" s="75"/>
      <c r="I176" s="1"/>
      <c r="J176" s="1"/>
      <c r="K176" s="1"/>
      <c r="L176" s="78"/>
      <c r="M176" s="78"/>
      <c r="N176" s="52">
        <f t="shared" si="38"/>
        <v>0.5</v>
      </c>
      <c r="O176" s="53">
        <f t="shared" si="39"/>
        <v>0.83333333333333337</v>
      </c>
      <c r="P176" s="76">
        <v>3</v>
      </c>
      <c r="Q176" s="76">
        <v>3</v>
      </c>
      <c r="R176" s="75">
        <v>3</v>
      </c>
      <c r="S176" s="75">
        <v>2</v>
      </c>
      <c r="T176" s="75">
        <v>3</v>
      </c>
      <c r="U176" s="75"/>
      <c r="V176" s="2"/>
      <c r="W176" s="1"/>
      <c r="X176" s="1"/>
      <c r="Y176" s="1"/>
      <c r="Z176" s="63"/>
      <c r="AA176" s="63"/>
      <c r="AB176" s="52">
        <f t="shared" si="40"/>
        <v>3</v>
      </c>
      <c r="AC176" s="53">
        <f t="shared" si="54"/>
        <v>7.5000000000000009</v>
      </c>
      <c r="AD176" s="98">
        <v>97.545454545454547</v>
      </c>
      <c r="AE176" s="98"/>
      <c r="AF176" s="75"/>
      <c r="AG176" s="75"/>
      <c r="AH176" s="75"/>
      <c r="AI176" s="86"/>
      <c r="AJ176" s="54">
        <f t="shared" si="42"/>
        <v>97.545454545454547</v>
      </c>
      <c r="AK176" s="55">
        <f t="shared" si="43"/>
        <v>29.263636363636362</v>
      </c>
      <c r="AL176" s="20">
        <v>0</v>
      </c>
      <c r="AM176" s="53">
        <f t="shared" si="55"/>
        <v>0</v>
      </c>
      <c r="AN176" s="66">
        <v>0.74358974358974361</v>
      </c>
      <c r="AO176" s="53">
        <f t="shared" si="56"/>
        <v>3.7179487179487181</v>
      </c>
      <c r="AP176" s="54">
        <v>76</v>
      </c>
      <c r="AQ176" s="75">
        <v>0</v>
      </c>
      <c r="AR176" s="56">
        <f t="shared" si="46"/>
        <v>57</v>
      </c>
      <c r="AS176" s="57">
        <f t="shared" si="47"/>
        <v>5.7</v>
      </c>
      <c r="AT176" s="54">
        <v>0</v>
      </c>
      <c r="AU176" s="54">
        <v>0</v>
      </c>
      <c r="AV176" s="56">
        <f t="shared" si="48"/>
        <v>0</v>
      </c>
      <c r="AW176" s="53">
        <f t="shared" si="49"/>
        <v>0</v>
      </c>
      <c r="AX176" s="54">
        <v>0</v>
      </c>
      <c r="AY176" s="54">
        <v>0</v>
      </c>
      <c r="AZ176" s="58">
        <f t="shared" si="50"/>
        <v>0</v>
      </c>
      <c r="BA176" s="59">
        <f t="shared" si="51"/>
        <v>0</v>
      </c>
      <c r="BB176" s="87">
        <f t="shared" si="52"/>
        <v>72.3306437152591</v>
      </c>
      <c r="BC176" s="93" t="str">
        <f t="shared" si="53"/>
        <v>C</v>
      </c>
    </row>
    <row r="177" spans="1:55" s="102" customFormat="1" ht="15" customHeight="1" x14ac:dyDescent="0.25">
      <c r="A177" s="96" t="s">
        <v>269</v>
      </c>
      <c r="B177" s="76">
        <v>0</v>
      </c>
      <c r="C177" s="76">
        <v>0</v>
      </c>
      <c r="D177" s="75">
        <v>1</v>
      </c>
      <c r="E177" s="75">
        <v>2</v>
      </c>
      <c r="F177" s="75">
        <v>1</v>
      </c>
      <c r="G177" s="75"/>
      <c r="H177" s="75"/>
      <c r="I177" s="1"/>
      <c r="J177" s="1"/>
      <c r="K177" s="1"/>
      <c r="L177" s="78"/>
      <c r="M177" s="78"/>
      <c r="N177" s="52">
        <f t="shared" si="38"/>
        <v>1</v>
      </c>
      <c r="O177" s="53">
        <f t="shared" si="39"/>
        <v>1.6666666666666667</v>
      </c>
      <c r="P177" s="76">
        <v>0</v>
      </c>
      <c r="Q177" s="76">
        <v>0</v>
      </c>
      <c r="R177" s="75">
        <v>3</v>
      </c>
      <c r="S177" s="75">
        <v>2</v>
      </c>
      <c r="T177" s="75">
        <v>2</v>
      </c>
      <c r="U177" s="75"/>
      <c r="V177" s="2"/>
      <c r="W177" s="1"/>
      <c r="X177" s="1"/>
      <c r="Y177" s="1"/>
      <c r="Z177" s="63"/>
      <c r="AA177" s="63"/>
      <c r="AB177" s="52">
        <f t="shared" si="40"/>
        <v>1.75</v>
      </c>
      <c r="AC177" s="53">
        <f t="shared" si="54"/>
        <v>4.375</v>
      </c>
      <c r="AD177" s="98">
        <v>80.818181818181813</v>
      </c>
      <c r="AE177" s="98"/>
      <c r="AF177" s="75"/>
      <c r="AG177" s="75"/>
      <c r="AH177" s="75"/>
      <c r="AI177" s="86"/>
      <c r="AJ177" s="54">
        <f t="shared" si="42"/>
        <v>80.818181818181813</v>
      </c>
      <c r="AK177" s="55">
        <f t="shared" si="43"/>
        <v>24.245454545454542</v>
      </c>
      <c r="AL177" s="20">
        <v>50</v>
      </c>
      <c r="AM177" s="53">
        <f t="shared" si="55"/>
        <v>5</v>
      </c>
      <c r="AN177" s="66">
        <v>0.48717948717948717</v>
      </c>
      <c r="AO177" s="53">
        <f t="shared" si="56"/>
        <v>2.4358974358974361</v>
      </c>
      <c r="AP177" s="54">
        <v>89</v>
      </c>
      <c r="AQ177" s="75">
        <v>25</v>
      </c>
      <c r="AR177" s="56">
        <f t="shared" si="46"/>
        <v>91.75</v>
      </c>
      <c r="AS177" s="57">
        <f t="shared" si="47"/>
        <v>9.1750000000000007</v>
      </c>
      <c r="AT177" s="54">
        <v>0</v>
      </c>
      <c r="AU177" s="54">
        <v>0</v>
      </c>
      <c r="AV177" s="56">
        <f t="shared" si="48"/>
        <v>0</v>
      </c>
      <c r="AW177" s="53">
        <f t="shared" si="49"/>
        <v>0</v>
      </c>
      <c r="AX177" s="54">
        <v>0</v>
      </c>
      <c r="AY177" s="54">
        <v>0</v>
      </c>
      <c r="AZ177" s="58">
        <f t="shared" si="50"/>
        <v>0</v>
      </c>
      <c r="BA177" s="59">
        <f t="shared" si="51"/>
        <v>0</v>
      </c>
      <c r="BB177" s="87">
        <f t="shared" si="52"/>
        <v>72.150797920028694</v>
      </c>
      <c r="BC177" s="93" t="str">
        <f t="shared" si="53"/>
        <v>C</v>
      </c>
    </row>
    <row r="178" spans="1:55" s="102" customFormat="1" ht="15" customHeight="1" x14ac:dyDescent="0.25">
      <c r="A178" s="96" t="s">
        <v>398</v>
      </c>
      <c r="B178" s="76">
        <v>0</v>
      </c>
      <c r="C178" s="76">
        <v>2</v>
      </c>
      <c r="D178" s="75">
        <v>1</v>
      </c>
      <c r="E178" s="75">
        <v>0</v>
      </c>
      <c r="F178" s="75">
        <v>0</v>
      </c>
      <c r="G178" s="75"/>
      <c r="H178" s="75"/>
      <c r="I178" s="1"/>
      <c r="J178" s="1"/>
      <c r="K178" s="1"/>
      <c r="L178" s="78"/>
      <c r="M178" s="78"/>
      <c r="N178" s="52">
        <f t="shared" si="38"/>
        <v>0.75</v>
      </c>
      <c r="O178" s="53">
        <f t="shared" si="39"/>
        <v>1.25</v>
      </c>
      <c r="P178" s="76">
        <v>3</v>
      </c>
      <c r="Q178" s="76">
        <v>2</v>
      </c>
      <c r="R178" s="75">
        <v>3</v>
      </c>
      <c r="S178" s="75">
        <v>0</v>
      </c>
      <c r="T178" s="75">
        <v>0</v>
      </c>
      <c r="U178" s="75"/>
      <c r="V178" s="2"/>
      <c r="W178" s="1"/>
      <c r="X178" s="1"/>
      <c r="Y178" s="1"/>
      <c r="Z178" s="63"/>
      <c r="AA178" s="63"/>
      <c r="AB178" s="52">
        <f t="shared" si="40"/>
        <v>2</v>
      </c>
      <c r="AC178" s="53">
        <f t="shared" si="54"/>
        <v>5</v>
      </c>
      <c r="AD178" s="98">
        <v>85</v>
      </c>
      <c r="AE178" s="98"/>
      <c r="AF178" s="75"/>
      <c r="AG178" s="75"/>
      <c r="AH178" s="75"/>
      <c r="AI178" s="86"/>
      <c r="AJ178" s="54">
        <f t="shared" si="42"/>
        <v>85</v>
      </c>
      <c r="AK178" s="55">
        <f t="shared" si="43"/>
        <v>25.5</v>
      </c>
      <c r="AL178" s="20">
        <v>54.260922080651433</v>
      </c>
      <c r="AM178" s="53">
        <f t="shared" si="55"/>
        <v>5.4260922080651435</v>
      </c>
      <c r="AN178" s="66">
        <v>0.22580645161290322</v>
      </c>
      <c r="AO178" s="53">
        <f t="shared" si="56"/>
        <v>1.1290322580645162</v>
      </c>
      <c r="AP178" s="54">
        <v>78</v>
      </c>
      <c r="AQ178" s="75">
        <v>25</v>
      </c>
      <c r="AR178" s="56">
        <f t="shared" si="46"/>
        <v>83.5</v>
      </c>
      <c r="AS178" s="57">
        <f t="shared" si="47"/>
        <v>8.35</v>
      </c>
      <c r="AT178" s="54">
        <v>0</v>
      </c>
      <c r="AU178" s="54">
        <v>0</v>
      </c>
      <c r="AV178" s="56">
        <f t="shared" si="48"/>
        <v>0</v>
      </c>
      <c r="AW178" s="53">
        <f t="shared" si="49"/>
        <v>0</v>
      </c>
      <c r="AX178" s="54">
        <v>0</v>
      </c>
      <c r="AY178" s="54">
        <v>0</v>
      </c>
      <c r="AZ178" s="58">
        <f t="shared" si="50"/>
        <v>0</v>
      </c>
      <c r="BA178" s="59">
        <f t="shared" si="51"/>
        <v>0</v>
      </c>
      <c r="BB178" s="87">
        <f t="shared" si="52"/>
        <v>71.777114563276399</v>
      </c>
      <c r="BC178" s="93" t="str">
        <f t="shared" si="53"/>
        <v>C</v>
      </c>
    </row>
    <row r="179" spans="1:55" s="102" customFormat="1" ht="15" customHeight="1" x14ac:dyDescent="0.25">
      <c r="A179" s="96" t="s">
        <v>439</v>
      </c>
      <c r="B179" s="76">
        <v>0</v>
      </c>
      <c r="C179" s="76">
        <v>0</v>
      </c>
      <c r="D179" s="76">
        <v>2</v>
      </c>
      <c r="E179" s="75">
        <v>2</v>
      </c>
      <c r="F179" s="75">
        <v>0</v>
      </c>
      <c r="G179" s="75"/>
      <c r="H179" s="75"/>
      <c r="I179" s="1"/>
      <c r="J179" s="1"/>
      <c r="K179" s="1"/>
      <c r="L179" s="78"/>
      <c r="M179" s="78"/>
      <c r="N179" s="52">
        <f t="shared" si="38"/>
        <v>1</v>
      </c>
      <c r="O179" s="53">
        <f t="shared" si="39"/>
        <v>1.6666666666666667</v>
      </c>
      <c r="P179" s="76">
        <v>3</v>
      </c>
      <c r="Q179" s="76">
        <v>2</v>
      </c>
      <c r="R179" s="75">
        <v>3</v>
      </c>
      <c r="S179" s="75">
        <v>2</v>
      </c>
      <c r="T179" s="75">
        <v>3</v>
      </c>
      <c r="U179" s="75"/>
      <c r="V179" s="2"/>
      <c r="W179" s="1"/>
      <c r="X179" s="1"/>
      <c r="Y179" s="1"/>
      <c r="Z179" s="63"/>
      <c r="AA179" s="63"/>
      <c r="AB179" s="52">
        <f t="shared" si="40"/>
        <v>2.75</v>
      </c>
      <c r="AC179" s="53">
        <f t="shared" si="54"/>
        <v>6.8750000000000009</v>
      </c>
      <c r="AD179" s="98">
        <v>98.363636363636374</v>
      </c>
      <c r="AE179" s="98"/>
      <c r="AF179" s="75"/>
      <c r="AG179" s="75"/>
      <c r="AH179" s="86"/>
      <c r="AI179" s="11"/>
      <c r="AJ179" s="54">
        <f t="shared" si="42"/>
        <v>98.363636363636374</v>
      </c>
      <c r="AK179" s="55">
        <f t="shared" si="43"/>
        <v>29.509090909090911</v>
      </c>
      <c r="AL179" s="20">
        <v>20.670213061383148</v>
      </c>
      <c r="AM179" s="53">
        <f t="shared" si="55"/>
        <v>2.0670213061383147</v>
      </c>
      <c r="AN179" s="66">
        <v>0.41935483870967744</v>
      </c>
      <c r="AO179" s="53">
        <f t="shared" si="56"/>
        <v>2.0967741935483875</v>
      </c>
      <c r="AP179" s="54">
        <v>59</v>
      </c>
      <c r="AQ179" s="75">
        <v>0</v>
      </c>
      <c r="AR179" s="56">
        <f t="shared" si="46"/>
        <v>44.25</v>
      </c>
      <c r="AS179" s="57">
        <f t="shared" si="47"/>
        <v>4.4249999999999998</v>
      </c>
      <c r="AT179" s="54">
        <v>0</v>
      </c>
      <c r="AU179" s="54">
        <v>0</v>
      </c>
      <c r="AV179" s="56">
        <f t="shared" si="48"/>
        <v>0</v>
      </c>
      <c r="AW179" s="53">
        <f t="shared" si="49"/>
        <v>0</v>
      </c>
      <c r="AX179" s="54">
        <v>0</v>
      </c>
      <c r="AY179" s="54">
        <v>0</v>
      </c>
      <c r="AZ179" s="58">
        <f t="shared" si="50"/>
        <v>0</v>
      </c>
      <c r="BA179" s="59">
        <f t="shared" si="51"/>
        <v>0</v>
      </c>
      <c r="BB179" s="87">
        <f t="shared" si="52"/>
        <v>71.75315857760657</v>
      </c>
      <c r="BC179" s="93" t="str">
        <f t="shared" si="53"/>
        <v>C</v>
      </c>
    </row>
    <row r="180" spans="1:55" s="102" customFormat="1" ht="15" customHeight="1" x14ac:dyDescent="0.25">
      <c r="A180" s="96" t="s">
        <v>386</v>
      </c>
      <c r="B180" s="76">
        <v>0</v>
      </c>
      <c r="C180" s="76">
        <v>0</v>
      </c>
      <c r="D180" s="75">
        <v>0</v>
      </c>
      <c r="E180" s="75">
        <v>1</v>
      </c>
      <c r="F180" s="75">
        <v>0</v>
      </c>
      <c r="G180" s="75"/>
      <c r="H180" s="75"/>
      <c r="I180" s="1"/>
      <c r="J180" s="1"/>
      <c r="K180" s="1"/>
      <c r="L180" s="78"/>
      <c r="M180" s="78"/>
      <c r="N180" s="52">
        <f t="shared" si="38"/>
        <v>0.25</v>
      </c>
      <c r="O180" s="53">
        <f t="shared" si="39"/>
        <v>0.41666666666666669</v>
      </c>
      <c r="P180" s="76">
        <v>0</v>
      </c>
      <c r="Q180" s="76">
        <v>0</v>
      </c>
      <c r="R180" s="75">
        <v>0</v>
      </c>
      <c r="S180" s="75">
        <v>2</v>
      </c>
      <c r="T180" s="75">
        <v>0</v>
      </c>
      <c r="U180" s="75"/>
      <c r="V180" s="2"/>
      <c r="W180" s="1"/>
      <c r="X180" s="1"/>
      <c r="Y180" s="1"/>
      <c r="Z180" s="63"/>
      <c r="AA180" s="63"/>
      <c r="AB180" s="52">
        <f t="shared" si="40"/>
        <v>0.5</v>
      </c>
      <c r="AC180" s="53">
        <f t="shared" si="54"/>
        <v>1.25</v>
      </c>
      <c r="AD180" s="98">
        <v>99.181818181818187</v>
      </c>
      <c r="AE180" s="98"/>
      <c r="AF180" s="75"/>
      <c r="AG180" s="75"/>
      <c r="AH180" s="75"/>
      <c r="AI180" s="86"/>
      <c r="AJ180" s="54">
        <f t="shared" si="42"/>
        <v>99.181818181818187</v>
      </c>
      <c r="AK180" s="55">
        <f t="shared" si="43"/>
        <v>29.754545454545454</v>
      </c>
      <c r="AL180" s="20">
        <v>82.232885639395349</v>
      </c>
      <c r="AM180" s="53">
        <f t="shared" si="55"/>
        <v>8.2232885639395352</v>
      </c>
      <c r="AN180" s="66">
        <v>0.5641025641025641</v>
      </c>
      <c r="AO180" s="53">
        <f t="shared" si="56"/>
        <v>2.8205128205128207</v>
      </c>
      <c r="AP180" s="54">
        <v>55</v>
      </c>
      <c r="AQ180" s="75">
        <v>0</v>
      </c>
      <c r="AR180" s="56">
        <f t="shared" si="46"/>
        <v>41.25</v>
      </c>
      <c r="AS180" s="57">
        <f t="shared" si="47"/>
        <v>4.125</v>
      </c>
      <c r="AT180" s="54">
        <v>0</v>
      </c>
      <c r="AU180" s="54">
        <v>0</v>
      </c>
      <c r="AV180" s="56">
        <f t="shared" si="48"/>
        <v>0</v>
      </c>
      <c r="AW180" s="53">
        <f t="shared" si="49"/>
        <v>0</v>
      </c>
      <c r="AX180" s="54">
        <v>0</v>
      </c>
      <c r="AY180" s="54">
        <v>0</v>
      </c>
      <c r="AZ180" s="58">
        <f t="shared" si="50"/>
        <v>0</v>
      </c>
      <c r="BA180" s="59">
        <f t="shared" si="51"/>
        <v>0</v>
      </c>
      <c r="BB180" s="87">
        <f t="shared" si="52"/>
        <v>71.676943854868412</v>
      </c>
      <c r="BC180" s="93" t="str">
        <f t="shared" si="53"/>
        <v>C</v>
      </c>
    </row>
    <row r="181" spans="1:55" s="102" customFormat="1" ht="15" customHeight="1" x14ac:dyDescent="0.25">
      <c r="A181" s="96" t="s">
        <v>225</v>
      </c>
      <c r="B181" s="76">
        <v>0</v>
      </c>
      <c r="C181" s="76">
        <v>1</v>
      </c>
      <c r="D181" s="75">
        <v>2</v>
      </c>
      <c r="E181" s="75">
        <v>0</v>
      </c>
      <c r="F181" s="75">
        <v>0</v>
      </c>
      <c r="G181" s="75"/>
      <c r="H181" s="75"/>
      <c r="I181" s="1"/>
      <c r="J181" s="1"/>
      <c r="K181" s="1"/>
      <c r="L181" s="78"/>
      <c r="M181" s="78"/>
      <c r="N181" s="52">
        <f t="shared" si="38"/>
        <v>0.75</v>
      </c>
      <c r="O181" s="53">
        <f t="shared" si="39"/>
        <v>1.25</v>
      </c>
      <c r="P181" s="76">
        <v>0</v>
      </c>
      <c r="Q181" s="76">
        <v>2</v>
      </c>
      <c r="R181" s="75">
        <v>3</v>
      </c>
      <c r="S181" s="75">
        <v>2</v>
      </c>
      <c r="T181" s="75">
        <v>2</v>
      </c>
      <c r="U181" s="75"/>
      <c r="V181" s="2"/>
      <c r="W181" s="1"/>
      <c r="X181" s="1"/>
      <c r="Y181" s="1"/>
      <c r="Z181" s="63"/>
      <c r="AA181" s="63"/>
      <c r="AB181" s="52">
        <f t="shared" si="40"/>
        <v>2.25</v>
      </c>
      <c r="AC181" s="53">
        <f t="shared" si="54"/>
        <v>5.625</v>
      </c>
      <c r="AD181" s="98">
        <v>88.181818181818187</v>
      </c>
      <c r="AE181" s="98"/>
      <c r="AF181" s="75"/>
      <c r="AG181" s="75"/>
      <c r="AH181" s="75"/>
      <c r="AI181" s="86"/>
      <c r="AJ181" s="54">
        <f t="shared" si="42"/>
        <v>88.181818181818187</v>
      </c>
      <c r="AK181" s="55">
        <f t="shared" si="43"/>
        <v>26.454545454545457</v>
      </c>
      <c r="AL181" s="20">
        <v>32.607998193427882</v>
      </c>
      <c r="AM181" s="53">
        <f t="shared" si="55"/>
        <v>3.2607998193427883</v>
      </c>
      <c r="AN181" s="66">
        <v>0.52631578947368418</v>
      </c>
      <c r="AO181" s="53">
        <f t="shared" si="56"/>
        <v>2.6315789473684208</v>
      </c>
      <c r="AP181" s="54">
        <v>64</v>
      </c>
      <c r="AQ181" s="75">
        <v>25</v>
      </c>
      <c r="AR181" s="56">
        <f t="shared" si="46"/>
        <v>73</v>
      </c>
      <c r="AS181" s="57">
        <f t="shared" si="47"/>
        <v>7.3000000000000007</v>
      </c>
      <c r="AT181" s="54">
        <v>0</v>
      </c>
      <c r="AU181" s="54">
        <v>0</v>
      </c>
      <c r="AV181" s="56">
        <f t="shared" si="48"/>
        <v>0</v>
      </c>
      <c r="AW181" s="53">
        <f t="shared" si="49"/>
        <v>0</v>
      </c>
      <c r="AX181" s="54">
        <v>0</v>
      </c>
      <c r="AY181" s="54">
        <v>0</v>
      </c>
      <c r="AZ181" s="58">
        <f t="shared" si="50"/>
        <v>0</v>
      </c>
      <c r="BA181" s="59">
        <f t="shared" si="51"/>
        <v>0</v>
      </c>
      <c r="BB181" s="87">
        <f t="shared" si="52"/>
        <v>71.572191109625621</v>
      </c>
      <c r="BC181" s="93" t="str">
        <f t="shared" si="53"/>
        <v>C</v>
      </c>
    </row>
    <row r="182" spans="1:55" s="102" customFormat="1" ht="15" customHeight="1" x14ac:dyDescent="0.25">
      <c r="A182" s="96" t="s">
        <v>365</v>
      </c>
      <c r="B182" s="76">
        <v>0</v>
      </c>
      <c r="C182" s="76">
        <v>2</v>
      </c>
      <c r="D182" s="75">
        <v>1</v>
      </c>
      <c r="E182" s="75">
        <v>2</v>
      </c>
      <c r="F182" s="75">
        <v>0</v>
      </c>
      <c r="G182" s="75"/>
      <c r="H182" s="75"/>
      <c r="I182" s="1"/>
      <c r="J182" s="1"/>
      <c r="K182" s="1"/>
      <c r="L182" s="78"/>
      <c r="M182" s="78"/>
      <c r="N182" s="52">
        <f t="shared" si="38"/>
        <v>1.25</v>
      </c>
      <c r="O182" s="53">
        <f t="shared" si="39"/>
        <v>2.0833333333333335</v>
      </c>
      <c r="P182" s="76">
        <v>3</v>
      </c>
      <c r="Q182" s="76">
        <v>2</v>
      </c>
      <c r="R182" s="75">
        <v>3</v>
      </c>
      <c r="S182" s="75">
        <v>0</v>
      </c>
      <c r="T182" s="75">
        <v>0</v>
      </c>
      <c r="U182" s="75"/>
      <c r="V182" s="2"/>
      <c r="W182" s="1"/>
      <c r="X182" s="1"/>
      <c r="Y182" s="1"/>
      <c r="Z182" s="63"/>
      <c r="AA182" s="63"/>
      <c r="AB182" s="52">
        <f t="shared" si="40"/>
        <v>2</v>
      </c>
      <c r="AC182" s="53">
        <f t="shared" si="54"/>
        <v>5</v>
      </c>
      <c r="AD182" s="98">
        <v>99.181818181818187</v>
      </c>
      <c r="AE182" s="98"/>
      <c r="AF182" s="75"/>
      <c r="AG182" s="75"/>
      <c r="AH182" s="75"/>
      <c r="AI182" s="86"/>
      <c r="AJ182" s="54">
        <f t="shared" si="42"/>
        <v>99.181818181818187</v>
      </c>
      <c r="AK182" s="55">
        <f t="shared" si="43"/>
        <v>29.754545454545454</v>
      </c>
      <c r="AL182" s="20">
        <v>7.842980375857703</v>
      </c>
      <c r="AM182" s="53">
        <f t="shared" si="55"/>
        <v>0.78429803758577032</v>
      </c>
      <c r="AN182" s="66">
        <v>0.58064516129032262</v>
      </c>
      <c r="AO182" s="53">
        <f t="shared" si="56"/>
        <v>2.9032258064516134</v>
      </c>
      <c r="AP182" s="54">
        <v>79</v>
      </c>
      <c r="AQ182" s="75">
        <v>0</v>
      </c>
      <c r="AR182" s="56">
        <f t="shared" si="46"/>
        <v>59.25</v>
      </c>
      <c r="AS182" s="57">
        <f t="shared" si="47"/>
        <v>5.9250000000000007</v>
      </c>
      <c r="AT182" s="54">
        <v>0</v>
      </c>
      <c r="AU182" s="54">
        <v>0</v>
      </c>
      <c r="AV182" s="56">
        <f t="shared" si="48"/>
        <v>0</v>
      </c>
      <c r="AW182" s="53">
        <f t="shared" si="49"/>
        <v>0</v>
      </c>
      <c r="AX182" s="54">
        <v>0</v>
      </c>
      <c r="AY182" s="54">
        <v>0</v>
      </c>
      <c r="AZ182" s="58">
        <f t="shared" si="50"/>
        <v>0</v>
      </c>
      <c r="BA182" s="59">
        <f t="shared" si="51"/>
        <v>0</v>
      </c>
      <c r="BB182" s="87">
        <f t="shared" si="52"/>
        <v>71.462157895255658</v>
      </c>
      <c r="BC182" s="93" t="str">
        <f t="shared" si="53"/>
        <v>C</v>
      </c>
    </row>
    <row r="183" spans="1:55" s="102" customFormat="1" ht="15" customHeight="1" x14ac:dyDescent="0.25">
      <c r="A183" s="96" t="s">
        <v>337</v>
      </c>
      <c r="B183" s="76">
        <v>0</v>
      </c>
      <c r="C183" s="76">
        <v>3</v>
      </c>
      <c r="D183" s="75">
        <v>2</v>
      </c>
      <c r="E183" s="75">
        <v>1</v>
      </c>
      <c r="F183" s="75">
        <v>0</v>
      </c>
      <c r="G183" s="75"/>
      <c r="H183" s="75"/>
      <c r="I183" s="1"/>
      <c r="J183" s="1"/>
      <c r="K183" s="1"/>
      <c r="L183" s="78"/>
      <c r="M183" s="78"/>
      <c r="N183" s="52">
        <f t="shared" si="38"/>
        <v>1.5</v>
      </c>
      <c r="O183" s="53">
        <f t="shared" si="39"/>
        <v>2.5</v>
      </c>
      <c r="P183" s="76">
        <v>3</v>
      </c>
      <c r="Q183" s="76">
        <v>2</v>
      </c>
      <c r="R183" s="75">
        <v>3</v>
      </c>
      <c r="S183" s="75">
        <v>0</v>
      </c>
      <c r="T183" s="75">
        <v>3</v>
      </c>
      <c r="U183" s="75"/>
      <c r="V183" s="2"/>
      <c r="W183" s="1"/>
      <c r="X183" s="1"/>
      <c r="Y183" s="1"/>
      <c r="Z183" s="63"/>
      <c r="AA183" s="63"/>
      <c r="AB183" s="52">
        <f t="shared" si="40"/>
        <v>2.75</v>
      </c>
      <c r="AC183" s="53">
        <f t="shared" si="54"/>
        <v>6.8750000000000009</v>
      </c>
      <c r="AD183" s="98">
        <v>78.545454545454547</v>
      </c>
      <c r="AE183" s="98"/>
      <c r="AF183" s="75"/>
      <c r="AG183" s="75"/>
      <c r="AH183" s="75"/>
      <c r="AI183" s="86"/>
      <c r="AJ183" s="54">
        <f t="shared" si="42"/>
        <v>78.545454545454547</v>
      </c>
      <c r="AK183" s="55">
        <f t="shared" si="43"/>
        <v>23.563636363636363</v>
      </c>
      <c r="AL183" s="20">
        <v>59.341680730519307</v>
      </c>
      <c r="AM183" s="53">
        <f t="shared" si="55"/>
        <v>5.9341680730519313</v>
      </c>
      <c r="AN183" s="66">
        <v>0.61290322580645162</v>
      </c>
      <c r="AO183" s="53">
        <f t="shared" si="56"/>
        <v>3.0645161290322585</v>
      </c>
      <c r="AP183" s="54">
        <v>60</v>
      </c>
      <c r="AQ183" s="75">
        <v>0</v>
      </c>
      <c r="AR183" s="56">
        <f t="shared" si="46"/>
        <v>45</v>
      </c>
      <c r="AS183" s="57">
        <f t="shared" si="47"/>
        <v>4.5</v>
      </c>
      <c r="AT183" s="54">
        <v>0</v>
      </c>
      <c r="AU183" s="54">
        <v>0</v>
      </c>
      <c r="AV183" s="56">
        <f t="shared" si="48"/>
        <v>0</v>
      </c>
      <c r="AW183" s="53">
        <f t="shared" si="49"/>
        <v>0</v>
      </c>
      <c r="AX183" s="54">
        <v>0</v>
      </c>
      <c r="AY183" s="54">
        <v>0</v>
      </c>
      <c r="AZ183" s="58">
        <f t="shared" si="50"/>
        <v>0</v>
      </c>
      <c r="BA183" s="59">
        <f t="shared" si="51"/>
        <v>0</v>
      </c>
      <c r="BB183" s="87">
        <f t="shared" si="52"/>
        <v>71.442031639570075</v>
      </c>
      <c r="BC183" s="93" t="str">
        <f t="shared" si="53"/>
        <v>C</v>
      </c>
    </row>
    <row r="184" spans="1:55" s="102" customFormat="1" ht="15" customHeight="1" x14ac:dyDescent="0.25">
      <c r="A184" s="96" t="s">
        <v>291</v>
      </c>
      <c r="B184" s="76">
        <v>0</v>
      </c>
      <c r="C184" s="76">
        <v>1</v>
      </c>
      <c r="D184" s="75">
        <v>0</v>
      </c>
      <c r="E184" s="75">
        <v>0</v>
      </c>
      <c r="F184" s="75">
        <v>0</v>
      </c>
      <c r="G184" s="75"/>
      <c r="H184" s="75"/>
      <c r="I184" s="1"/>
      <c r="J184" s="1"/>
      <c r="K184" s="1"/>
      <c r="L184" s="78"/>
      <c r="M184" s="78"/>
      <c r="N184" s="52">
        <f t="shared" si="38"/>
        <v>0.25</v>
      </c>
      <c r="O184" s="53">
        <f t="shared" si="39"/>
        <v>0.41666666666666669</v>
      </c>
      <c r="P184" s="76">
        <v>3</v>
      </c>
      <c r="Q184" s="76">
        <v>1</v>
      </c>
      <c r="R184" s="75">
        <v>0</v>
      </c>
      <c r="S184" s="75">
        <v>0</v>
      </c>
      <c r="T184" s="75">
        <v>2</v>
      </c>
      <c r="U184" s="75"/>
      <c r="V184" s="2"/>
      <c r="W184" s="1"/>
      <c r="X184" s="1"/>
      <c r="Y184" s="1"/>
      <c r="Z184" s="63"/>
      <c r="AA184" s="63"/>
      <c r="AB184" s="52">
        <f t="shared" si="40"/>
        <v>1.5</v>
      </c>
      <c r="AC184" s="53">
        <f t="shared" si="54"/>
        <v>3.7500000000000004</v>
      </c>
      <c r="AD184" s="98">
        <v>75.27272727272728</v>
      </c>
      <c r="AE184" s="98"/>
      <c r="AF184" s="75"/>
      <c r="AG184" s="75"/>
      <c r="AH184" s="75"/>
      <c r="AI184" s="86"/>
      <c r="AJ184" s="54">
        <f t="shared" si="42"/>
        <v>75.27272727272728</v>
      </c>
      <c r="AK184" s="55">
        <f t="shared" si="43"/>
        <v>22.581818181818182</v>
      </c>
      <c r="AL184" s="20">
        <v>67.701810806003223</v>
      </c>
      <c r="AM184" s="53">
        <f t="shared" si="55"/>
        <v>6.770181080600322</v>
      </c>
      <c r="AN184" s="66">
        <v>0.79487179487179482</v>
      </c>
      <c r="AO184" s="53">
        <f t="shared" si="56"/>
        <v>3.974358974358974</v>
      </c>
      <c r="AP184" s="54">
        <v>84</v>
      </c>
      <c r="AQ184" s="75">
        <v>25</v>
      </c>
      <c r="AR184" s="56">
        <f t="shared" si="46"/>
        <v>88</v>
      </c>
      <c r="AS184" s="57">
        <f t="shared" si="47"/>
        <v>8.8000000000000007</v>
      </c>
      <c r="AT184" s="54">
        <v>0</v>
      </c>
      <c r="AU184" s="54">
        <v>0</v>
      </c>
      <c r="AV184" s="56">
        <f t="shared" si="48"/>
        <v>0</v>
      </c>
      <c r="AW184" s="53">
        <f t="shared" si="49"/>
        <v>0</v>
      </c>
      <c r="AX184" s="54">
        <v>0</v>
      </c>
      <c r="AY184" s="54">
        <v>0</v>
      </c>
      <c r="AZ184" s="58">
        <f t="shared" si="50"/>
        <v>0</v>
      </c>
      <c r="BA184" s="59">
        <f t="shared" si="51"/>
        <v>0</v>
      </c>
      <c r="BB184" s="87">
        <f t="shared" si="52"/>
        <v>71.220038312990994</v>
      </c>
      <c r="BC184" s="93" t="str">
        <f t="shared" si="53"/>
        <v>C</v>
      </c>
    </row>
    <row r="185" spans="1:55" s="102" customFormat="1" ht="15" customHeight="1" x14ac:dyDescent="0.25">
      <c r="A185" s="96" t="s">
        <v>404</v>
      </c>
      <c r="B185" s="76">
        <v>0</v>
      </c>
      <c r="C185" s="76">
        <v>3</v>
      </c>
      <c r="D185" s="75">
        <v>3</v>
      </c>
      <c r="E185" s="75">
        <v>3</v>
      </c>
      <c r="F185" s="75">
        <v>1</v>
      </c>
      <c r="G185" s="75"/>
      <c r="H185" s="75"/>
      <c r="I185" s="1"/>
      <c r="J185" s="1"/>
      <c r="K185" s="1"/>
      <c r="L185" s="78"/>
      <c r="M185" s="78"/>
      <c r="N185" s="52">
        <f t="shared" si="38"/>
        <v>2.5</v>
      </c>
      <c r="O185" s="53">
        <f t="shared" si="39"/>
        <v>4.166666666666667</v>
      </c>
      <c r="P185" s="76">
        <v>3</v>
      </c>
      <c r="Q185" s="76">
        <v>3</v>
      </c>
      <c r="R185" s="75">
        <v>2</v>
      </c>
      <c r="S185" s="75">
        <v>2</v>
      </c>
      <c r="T185" s="75">
        <v>3</v>
      </c>
      <c r="U185" s="75"/>
      <c r="V185" s="2"/>
      <c r="W185" s="1"/>
      <c r="X185" s="1"/>
      <c r="Y185" s="1"/>
      <c r="Z185" s="63"/>
      <c r="AA185" s="63"/>
      <c r="AB185" s="52">
        <f t="shared" si="40"/>
        <v>2.75</v>
      </c>
      <c r="AC185" s="53">
        <f t="shared" si="54"/>
        <v>6.8750000000000009</v>
      </c>
      <c r="AD185" s="98">
        <v>62.909090909090907</v>
      </c>
      <c r="AE185" s="98"/>
      <c r="AF185" s="75"/>
      <c r="AG185" s="75"/>
      <c r="AH185" s="75"/>
      <c r="AI185" s="86"/>
      <c r="AJ185" s="54">
        <f t="shared" si="42"/>
        <v>62.909090909090907</v>
      </c>
      <c r="AK185" s="55">
        <f t="shared" si="43"/>
        <v>18.872727272727271</v>
      </c>
      <c r="AL185" s="20">
        <v>50.236503693663565</v>
      </c>
      <c r="AM185" s="53">
        <f t="shared" si="55"/>
        <v>5.023650369366357</v>
      </c>
      <c r="AN185" s="66">
        <v>0.53846153846153844</v>
      </c>
      <c r="AO185" s="53">
        <f t="shared" si="56"/>
        <v>2.6923076923076925</v>
      </c>
      <c r="AP185" s="54">
        <v>81</v>
      </c>
      <c r="AQ185" s="75">
        <v>25</v>
      </c>
      <c r="AR185" s="56">
        <f t="shared" si="46"/>
        <v>85.75</v>
      </c>
      <c r="AS185" s="57">
        <f t="shared" si="47"/>
        <v>8.5750000000000011</v>
      </c>
      <c r="AT185" s="54">
        <v>0</v>
      </c>
      <c r="AU185" s="54">
        <v>0</v>
      </c>
      <c r="AV185" s="56">
        <f t="shared" si="48"/>
        <v>0</v>
      </c>
      <c r="AW185" s="53">
        <f t="shared" si="49"/>
        <v>0</v>
      </c>
      <c r="AX185" s="54">
        <v>0</v>
      </c>
      <c r="AY185" s="54">
        <v>0</v>
      </c>
      <c r="AZ185" s="58">
        <f t="shared" si="50"/>
        <v>0</v>
      </c>
      <c r="BA185" s="59">
        <f t="shared" si="51"/>
        <v>0</v>
      </c>
      <c r="BB185" s="87">
        <f t="shared" si="52"/>
        <v>71.085156924719982</v>
      </c>
      <c r="BC185" s="93" t="str">
        <f t="shared" si="53"/>
        <v>C</v>
      </c>
    </row>
    <row r="186" spans="1:55" s="102" customFormat="1" ht="17" customHeight="1" x14ac:dyDescent="0.25">
      <c r="A186" s="96" t="s">
        <v>426</v>
      </c>
      <c r="B186" s="76">
        <v>0</v>
      </c>
      <c r="C186" s="76">
        <v>3</v>
      </c>
      <c r="D186" s="75">
        <v>0</v>
      </c>
      <c r="E186" s="75">
        <v>2</v>
      </c>
      <c r="F186" s="75">
        <v>0</v>
      </c>
      <c r="G186" s="75"/>
      <c r="H186" s="75"/>
      <c r="I186" s="1"/>
      <c r="J186" s="1"/>
      <c r="K186" s="1"/>
      <c r="L186" s="78"/>
      <c r="M186" s="78"/>
      <c r="N186" s="52">
        <f t="shared" si="38"/>
        <v>1.25</v>
      </c>
      <c r="O186" s="53">
        <f t="shared" si="39"/>
        <v>2.0833333333333335</v>
      </c>
      <c r="P186" s="76">
        <v>0</v>
      </c>
      <c r="Q186" s="76">
        <v>0</v>
      </c>
      <c r="R186" s="75">
        <v>3</v>
      </c>
      <c r="S186" s="75">
        <v>1.5</v>
      </c>
      <c r="T186" s="75">
        <v>3</v>
      </c>
      <c r="U186" s="75"/>
      <c r="V186" s="2"/>
      <c r="W186" s="1"/>
      <c r="X186" s="1"/>
      <c r="Y186" s="1"/>
      <c r="Z186" s="63"/>
      <c r="AA186" s="63"/>
      <c r="AB186" s="52">
        <f t="shared" si="40"/>
        <v>1.875</v>
      </c>
      <c r="AC186" s="53">
        <f t="shared" si="54"/>
        <v>4.6875</v>
      </c>
      <c r="AD186" s="98">
        <v>85</v>
      </c>
      <c r="AE186" s="98"/>
      <c r="AF186" s="75"/>
      <c r="AG186" s="75"/>
      <c r="AH186" s="75"/>
      <c r="AI186" s="86"/>
      <c r="AJ186" s="54">
        <f t="shared" si="42"/>
        <v>85</v>
      </c>
      <c r="AK186" s="55">
        <f t="shared" si="43"/>
        <v>25.5</v>
      </c>
      <c r="AL186" s="20">
        <v>66.826745036027845</v>
      </c>
      <c r="AM186" s="53">
        <f t="shared" si="55"/>
        <v>6.6826745036027857</v>
      </c>
      <c r="AN186" s="66">
        <v>0.29032258064516131</v>
      </c>
      <c r="AO186" s="53">
        <f t="shared" si="56"/>
        <v>1.4516129032258067</v>
      </c>
      <c r="AP186" s="54">
        <v>73</v>
      </c>
      <c r="AQ186" s="75">
        <v>0</v>
      </c>
      <c r="AR186" s="56">
        <f t="shared" si="46"/>
        <v>54.75</v>
      </c>
      <c r="AS186" s="57">
        <f t="shared" si="47"/>
        <v>5.4750000000000005</v>
      </c>
      <c r="AT186" s="54">
        <v>0</v>
      </c>
      <c r="AU186" s="54">
        <v>0</v>
      </c>
      <c r="AV186" s="56">
        <f t="shared" si="48"/>
        <v>0</v>
      </c>
      <c r="AW186" s="53">
        <f t="shared" si="49"/>
        <v>0</v>
      </c>
      <c r="AX186" s="54">
        <v>0</v>
      </c>
      <c r="AY186" s="54">
        <v>0</v>
      </c>
      <c r="AZ186" s="58">
        <f t="shared" si="50"/>
        <v>0</v>
      </c>
      <c r="BA186" s="59">
        <f t="shared" si="51"/>
        <v>0</v>
      </c>
      <c r="BB186" s="87">
        <f t="shared" si="52"/>
        <v>70.58480113871066</v>
      </c>
      <c r="BC186" s="93" t="str">
        <f t="shared" si="53"/>
        <v>C</v>
      </c>
    </row>
    <row r="187" spans="1:55" s="102" customFormat="1" ht="15" customHeight="1" x14ac:dyDescent="0.25">
      <c r="A187" s="96" t="s">
        <v>387</v>
      </c>
      <c r="B187" s="76">
        <v>0</v>
      </c>
      <c r="C187" s="76">
        <v>2</v>
      </c>
      <c r="D187" s="75">
        <v>0</v>
      </c>
      <c r="E187" s="75">
        <v>2</v>
      </c>
      <c r="F187" s="75">
        <v>0</v>
      </c>
      <c r="G187" s="75"/>
      <c r="H187" s="75"/>
      <c r="I187" s="1"/>
      <c r="J187" s="1"/>
      <c r="K187" s="1"/>
      <c r="L187" s="78"/>
      <c r="M187" s="78"/>
      <c r="N187" s="52">
        <f t="shared" si="38"/>
        <v>1</v>
      </c>
      <c r="O187" s="53">
        <f t="shared" si="39"/>
        <v>1.6666666666666667</v>
      </c>
      <c r="P187" s="76">
        <v>3</v>
      </c>
      <c r="Q187" s="76">
        <v>2</v>
      </c>
      <c r="R187" s="75">
        <v>0</v>
      </c>
      <c r="S187" s="75">
        <v>3</v>
      </c>
      <c r="T187" s="75">
        <v>0</v>
      </c>
      <c r="U187" s="75"/>
      <c r="V187" s="2"/>
      <c r="W187" s="1"/>
      <c r="X187" s="1"/>
      <c r="Y187" s="1"/>
      <c r="Z187" s="63"/>
      <c r="AA187" s="63"/>
      <c r="AB187" s="52">
        <f t="shared" si="40"/>
        <v>2</v>
      </c>
      <c r="AC187" s="53">
        <f t="shared" si="54"/>
        <v>5</v>
      </c>
      <c r="AD187" s="98">
        <v>98.363636363636374</v>
      </c>
      <c r="AE187" s="98"/>
      <c r="AF187" s="75"/>
      <c r="AG187" s="75"/>
      <c r="AH187" s="75"/>
      <c r="AI187" s="86"/>
      <c r="AJ187" s="54">
        <f t="shared" si="42"/>
        <v>98.363636363636374</v>
      </c>
      <c r="AK187" s="55">
        <f t="shared" si="43"/>
        <v>29.509090909090911</v>
      </c>
      <c r="AL187" s="20">
        <v>0</v>
      </c>
      <c r="AM187" s="53">
        <f t="shared" si="55"/>
        <v>0</v>
      </c>
      <c r="AN187" s="66">
        <v>0.61538461538461542</v>
      </c>
      <c r="AO187" s="53">
        <f t="shared" si="56"/>
        <v>3.0769230769230771</v>
      </c>
      <c r="AP187" s="54">
        <v>86</v>
      </c>
      <c r="AQ187" s="75">
        <v>0</v>
      </c>
      <c r="AR187" s="56">
        <f t="shared" si="46"/>
        <v>64.5</v>
      </c>
      <c r="AS187" s="57">
        <f t="shared" si="47"/>
        <v>6.45</v>
      </c>
      <c r="AT187" s="54">
        <v>0</v>
      </c>
      <c r="AU187" s="54">
        <v>0</v>
      </c>
      <c r="AV187" s="56">
        <f t="shared" si="48"/>
        <v>0</v>
      </c>
      <c r="AW187" s="53">
        <f t="shared" si="49"/>
        <v>0</v>
      </c>
      <c r="AX187" s="54">
        <v>0</v>
      </c>
      <c r="AY187" s="54">
        <v>0</v>
      </c>
      <c r="AZ187" s="58">
        <f t="shared" si="50"/>
        <v>0</v>
      </c>
      <c r="BA187" s="59">
        <f t="shared" si="51"/>
        <v>0</v>
      </c>
      <c r="BB187" s="87">
        <f t="shared" si="52"/>
        <v>70.311816388739473</v>
      </c>
      <c r="BC187" s="93" t="str">
        <f t="shared" si="53"/>
        <v>C</v>
      </c>
    </row>
    <row r="188" spans="1:55" s="102" customFormat="1" ht="15" customHeight="1" x14ac:dyDescent="0.25">
      <c r="A188" s="96" t="s">
        <v>252</v>
      </c>
      <c r="B188" s="76">
        <v>0</v>
      </c>
      <c r="C188" s="76">
        <v>0</v>
      </c>
      <c r="D188" s="75">
        <v>1</v>
      </c>
      <c r="E188" s="75">
        <v>2</v>
      </c>
      <c r="F188" s="75">
        <v>0</v>
      </c>
      <c r="G188" s="75"/>
      <c r="H188" s="75"/>
      <c r="I188" s="1"/>
      <c r="J188" s="1"/>
      <c r="K188" s="1"/>
      <c r="L188" s="78"/>
      <c r="M188" s="78"/>
      <c r="N188" s="52">
        <f t="shared" si="38"/>
        <v>0.75</v>
      </c>
      <c r="O188" s="53">
        <f t="shared" si="39"/>
        <v>1.25</v>
      </c>
      <c r="P188" s="76">
        <v>0</v>
      </c>
      <c r="Q188" s="76">
        <v>2</v>
      </c>
      <c r="R188" s="75">
        <v>2</v>
      </c>
      <c r="S188" s="75">
        <v>0</v>
      </c>
      <c r="T188" s="75">
        <v>0</v>
      </c>
      <c r="U188" s="75"/>
      <c r="V188" s="2"/>
      <c r="W188" s="1"/>
      <c r="X188" s="1"/>
      <c r="Y188" s="1"/>
      <c r="Z188" s="63"/>
      <c r="AA188" s="63"/>
      <c r="AB188" s="52">
        <f t="shared" si="40"/>
        <v>1</v>
      </c>
      <c r="AC188" s="53">
        <f t="shared" si="54"/>
        <v>2.5</v>
      </c>
      <c r="AD188" s="98">
        <v>74.909090909090907</v>
      </c>
      <c r="AE188" s="98"/>
      <c r="AF188" s="75"/>
      <c r="AG188" s="75"/>
      <c r="AH188" s="75"/>
      <c r="AI188" s="86"/>
      <c r="AJ188" s="54">
        <f t="shared" si="42"/>
        <v>74.909090909090907</v>
      </c>
      <c r="AK188" s="55">
        <f t="shared" si="43"/>
        <v>22.472727272727273</v>
      </c>
      <c r="AL188" s="20">
        <v>95.597635746883284</v>
      </c>
      <c r="AM188" s="53">
        <f t="shared" si="55"/>
        <v>9.5597635746883292</v>
      </c>
      <c r="AN188" s="66">
        <v>0.83870967741935487</v>
      </c>
      <c r="AO188" s="53">
        <f t="shared" si="56"/>
        <v>4.1935483870967749</v>
      </c>
      <c r="AP188" s="54">
        <v>73</v>
      </c>
      <c r="AQ188" s="75">
        <v>0</v>
      </c>
      <c r="AR188" s="56">
        <f t="shared" si="46"/>
        <v>54.75</v>
      </c>
      <c r="AS188" s="57">
        <f t="shared" si="47"/>
        <v>5.4750000000000005</v>
      </c>
      <c r="AT188" s="54">
        <v>0</v>
      </c>
      <c r="AU188" s="54">
        <v>0</v>
      </c>
      <c r="AV188" s="56">
        <f t="shared" si="48"/>
        <v>0</v>
      </c>
      <c r="AW188" s="53">
        <f t="shared" si="49"/>
        <v>0</v>
      </c>
      <c r="AX188" s="54">
        <v>0</v>
      </c>
      <c r="AY188" s="54">
        <v>0</v>
      </c>
      <c r="AZ188" s="58">
        <f t="shared" si="50"/>
        <v>0</v>
      </c>
      <c r="BA188" s="59">
        <f t="shared" si="51"/>
        <v>0</v>
      </c>
      <c r="BB188" s="87">
        <f t="shared" si="52"/>
        <v>69.924675745403661</v>
      </c>
      <c r="BC188" s="93" t="str">
        <f t="shared" si="53"/>
        <v>D</v>
      </c>
    </row>
    <row r="189" spans="1:55" s="102" customFormat="1" ht="15" customHeight="1" x14ac:dyDescent="0.25">
      <c r="A189" s="96" t="s">
        <v>264</v>
      </c>
      <c r="B189" s="76">
        <v>0</v>
      </c>
      <c r="C189" s="76">
        <v>1</v>
      </c>
      <c r="D189" s="75">
        <v>0</v>
      </c>
      <c r="E189" s="75">
        <v>0</v>
      </c>
      <c r="F189" s="75">
        <v>0</v>
      </c>
      <c r="G189" s="75"/>
      <c r="H189" s="75"/>
      <c r="I189" s="1"/>
      <c r="J189" s="1"/>
      <c r="K189" s="1"/>
      <c r="L189" s="78"/>
      <c r="M189" s="78"/>
      <c r="N189" s="52">
        <f t="shared" si="38"/>
        <v>0.25</v>
      </c>
      <c r="O189" s="53">
        <f t="shared" si="39"/>
        <v>0.41666666666666669</v>
      </c>
      <c r="P189" s="76">
        <v>0</v>
      </c>
      <c r="Q189" s="76">
        <v>2</v>
      </c>
      <c r="R189" s="75">
        <v>3</v>
      </c>
      <c r="S189" s="75">
        <v>1</v>
      </c>
      <c r="T189" s="75">
        <v>3</v>
      </c>
      <c r="U189" s="75"/>
      <c r="V189" s="2"/>
      <c r="W189" s="1"/>
      <c r="X189" s="1"/>
      <c r="Y189" s="1"/>
      <c r="Z189" s="63"/>
      <c r="AA189" s="63"/>
      <c r="AB189" s="52">
        <f t="shared" si="40"/>
        <v>2.25</v>
      </c>
      <c r="AC189" s="53">
        <f t="shared" si="54"/>
        <v>5.625</v>
      </c>
      <c r="AD189" s="98">
        <v>79.363636363636374</v>
      </c>
      <c r="AE189" s="98"/>
      <c r="AF189" s="75"/>
      <c r="AG189" s="75"/>
      <c r="AH189" s="75"/>
      <c r="AI189" s="86"/>
      <c r="AJ189" s="54">
        <f t="shared" si="42"/>
        <v>79.363636363636374</v>
      </c>
      <c r="AK189" s="55">
        <f t="shared" si="43"/>
        <v>23.809090909090912</v>
      </c>
      <c r="AL189" s="20">
        <v>50.705658451674431</v>
      </c>
      <c r="AM189" s="53">
        <f t="shared" si="55"/>
        <v>5.0705658451674438</v>
      </c>
      <c r="AN189" s="66">
        <v>0.5161290322580645</v>
      </c>
      <c r="AO189" s="53">
        <f t="shared" si="56"/>
        <v>2.5806451612903225</v>
      </c>
      <c r="AP189" s="54">
        <v>71</v>
      </c>
      <c r="AQ189" s="75">
        <v>25</v>
      </c>
      <c r="AR189" s="56">
        <f t="shared" si="46"/>
        <v>78.25</v>
      </c>
      <c r="AS189" s="57">
        <f t="shared" si="47"/>
        <v>7.8250000000000002</v>
      </c>
      <c r="AT189" s="54">
        <v>0</v>
      </c>
      <c r="AU189" s="54">
        <v>0</v>
      </c>
      <c r="AV189" s="56">
        <f t="shared" si="48"/>
        <v>0</v>
      </c>
      <c r="AW189" s="53">
        <f t="shared" si="49"/>
        <v>0</v>
      </c>
      <c r="AX189" s="54">
        <v>0</v>
      </c>
      <c r="AY189" s="54">
        <v>0</v>
      </c>
      <c r="AZ189" s="58">
        <f t="shared" si="50"/>
        <v>0</v>
      </c>
      <c r="BA189" s="59">
        <f t="shared" si="51"/>
        <v>0</v>
      </c>
      <c r="BB189" s="87">
        <f t="shared" si="52"/>
        <v>69.733797818792837</v>
      </c>
      <c r="BC189" s="93" t="str">
        <f t="shared" si="53"/>
        <v>D</v>
      </c>
    </row>
    <row r="190" spans="1:55" s="102" customFormat="1" ht="15" customHeight="1" x14ac:dyDescent="0.25">
      <c r="A190" s="96" t="s">
        <v>300</v>
      </c>
      <c r="B190" s="76">
        <v>0</v>
      </c>
      <c r="C190" s="76">
        <v>0</v>
      </c>
      <c r="D190" s="75">
        <v>1</v>
      </c>
      <c r="E190" s="75">
        <v>0</v>
      </c>
      <c r="F190" s="75">
        <v>0</v>
      </c>
      <c r="G190" s="75"/>
      <c r="H190" s="75"/>
      <c r="I190" s="1"/>
      <c r="J190" s="1"/>
      <c r="K190" s="1"/>
      <c r="L190" s="78"/>
      <c r="M190" s="78"/>
      <c r="N190" s="52">
        <f t="shared" si="38"/>
        <v>0.25</v>
      </c>
      <c r="O190" s="53">
        <f t="shared" si="39"/>
        <v>0.41666666666666669</v>
      </c>
      <c r="P190" s="76">
        <v>3</v>
      </c>
      <c r="Q190" s="76">
        <v>2</v>
      </c>
      <c r="R190" s="75">
        <v>3</v>
      </c>
      <c r="S190" s="75">
        <v>2</v>
      </c>
      <c r="T190" s="75">
        <v>1</v>
      </c>
      <c r="U190" s="75"/>
      <c r="V190" s="2"/>
      <c r="W190" s="1"/>
      <c r="X190" s="1"/>
      <c r="Y190" s="1"/>
      <c r="Z190" s="63"/>
      <c r="AA190" s="63"/>
      <c r="AB190" s="52">
        <f t="shared" si="40"/>
        <v>2.5</v>
      </c>
      <c r="AC190" s="53">
        <f t="shared" si="54"/>
        <v>6.25</v>
      </c>
      <c r="AD190" s="98">
        <v>70.818181818181813</v>
      </c>
      <c r="AE190" s="98"/>
      <c r="AF190" s="75"/>
      <c r="AG190" s="75"/>
      <c r="AH190" s="75"/>
      <c r="AI190" s="86"/>
      <c r="AJ190" s="54">
        <f t="shared" si="42"/>
        <v>70.818181818181813</v>
      </c>
      <c r="AK190" s="55">
        <f t="shared" si="43"/>
        <v>21.245454545454542</v>
      </c>
      <c r="AL190" s="20">
        <v>85.346200899146012</v>
      </c>
      <c r="AM190" s="53">
        <f t="shared" si="55"/>
        <v>8.5346200899146023</v>
      </c>
      <c r="AN190" s="66">
        <v>0.51282051282051277</v>
      </c>
      <c r="AO190" s="53">
        <f t="shared" si="56"/>
        <v>2.5641025641025639</v>
      </c>
      <c r="AP190" s="54">
        <v>79</v>
      </c>
      <c r="AQ190" s="75">
        <v>0</v>
      </c>
      <c r="AR190" s="56">
        <f t="shared" si="46"/>
        <v>59.25</v>
      </c>
      <c r="AS190" s="57">
        <f t="shared" si="47"/>
        <v>5.9250000000000007</v>
      </c>
      <c r="AT190" s="54">
        <v>0</v>
      </c>
      <c r="AU190" s="54">
        <v>0</v>
      </c>
      <c r="AV190" s="56">
        <f t="shared" si="48"/>
        <v>0</v>
      </c>
      <c r="AW190" s="53">
        <f t="shared" si="49"/>
        <v>0</v>
      </c>
      <c r="AX190" s="54">
        <v>0</v>
      </c>
      <c r="AY190" s="54">
        <v>0</v>
      </c>
      <c r="AZ190" s="58">
        <f t="shared" si="50"/>
        <v>0</v>
      </c>
      <c r="BA190" s="59">
        <f t="shared" si="51"/>
        <v>0</v>
      </c>
      <c r="BB190" s="87">
        <f t="shared" si="52"/>
        <v>69.132067486366722</v>
      </c>
      <c r="BC190" s="93" t="str">
        <f t="shared" si="53"/>
        <v>D</v>
      </c>
    </row>
    <row r="191" spans="1:55" s="102" customFormat="1" ht="15" customHeight="1" x14ac:dyDescent="0.25">
      <c r="A191" s="96" t="s">
        <v>391</v>
      </c>
      <c r="B191" s="76">
        <v>0</v>
      </c>
      <c r="C191" s="76">
        <v>0</v>
      </c>
      <c r="D191" s="75">
        <v>2</v>
      </c>
      <c r="E191" s="75">
        <v>0</v>
      </c>
      <c r="F191" s="75">
        <v>0</v>
      </c>
      <c r="G191" s="75"/>
      <c r="H191" s="75"/>
      <c r="I191" s="1"/>
      <c r="J191" s="1"/>
      <c r="K191" s="1"/>
      <c r="L191" s="78"/>
      <c r="M191" s="78"/>
      <c r="N191" s="52">
        <f t="shared" si="38"/>
        <v>0.5</v>
      </c>
      <c r="O191" s="53">
        <f t="shared" si="39"/>
        <v>0.83333333333333337</v>
      </c>
      <c r="P191" s="76">
        <v>0</v>
      </c>
      <c r="Q191" s="76">
        <v>0</v>
      </c>
      <c r="R191" s="75">
        <v>3</v>
      </c>
      <c r="S191" s="75">
        <v>2</v>
      </c>
      <c r="T191" s="75">
        <v>2</v>
      </c>
      <c r="U191" s="75"/>
      <c r="V191" s="2"/>
      <c r="W191" s="1"/>
      <c r="X191" s="1"/>
      <c r="Y191" s="1"/>
      <c r="Z191" s="63"/>
      <c r="AA191" s="63"/>
      <c r="AB191" s="52">
        <f t="shared" si="40"/>
        <v>1.75</v>
      </c>
      <c r="AC191" s="53">
        <f t="shared" si="54"/>
        <v>4.375</v>
      </c>
      <c r="AD191" s="98">
        <v>98</v>
      </c>
      <c r="AE191" s="98"/>
      <c r="AF191" s="75"/>
      <c r="AG191" s="75"/>
      <c r="AH191" s="75"/>
      <c r="AI191" s="86"/>
      <c r="AJ191" s="54">
        <f t="shared" si="42"/>
        <v>98</v>
      </c>
      <c r="AK191" s="55">
        <f t="shared" si="43"/>
        <v>29.4</v>
      </c>
      <c r="AL191" s="20">
        <v>15.823813934341851</v>
      </c>
      <c r="AM191" s="53">
        <f t="shared" si="55"/>
        <v>1.5823813934341853</v>
      </c>
      <c r="AN191" s="66">
        <v>0.57894736842105265</v>
      </c>
      <c r="AO191" s="53">
        <f t="shared" si="56"/>
        <v>2.8947368421052633</v>
      </c>
      <c r="AP191" s="54">
        <v>69</v>
      </c>
      <c r="AQ191" s="75">
        <v>0</v>
      </c>
      <c r="AR191" s="56">
        <f t="shared" si="46"/>
        <v>51.75</v>
      </c>
      <c r="AS191" s="57">
        <f t="shared" si="47"/>
        <v>5.1750000000000007</v>
      </c>
      <c r="AT191" s="54">
        <v>0</v>
      </c>
      <c r="AU191" s="54">
        <v>0</v>
      </c>
      <c r="AV191" s="56">
        <f t="shared" si="48"/>
        <v>0</v>
      </c>
      <c r="AW191" s="53">
        <f t="shared" si="49"/>
        <v>0</v>
      </c>
      <c r="AX191" s="54">
        <v>0</v>
      </c>
      <c r="AY191" s="54">
        <v>0</v>
      </c>
      <c r="AZ191" s="58">
        <f t="shared" si="50"/>
        <v>0</v>
      </c>
      <c r="BA191" s="59">
        <f t="shared" si="51"/>
        <v>0</v>
      </c>
      <c r="BB191" s="87">
        <f t="shared" si="52"/>
        <v>68.093002413650424</v>
      </c>
      <c r="BC191" s="93" t="str">
        <f t="shared" si="53"/>
        <v>D</v>
      </c>
    </row>
    <row r="192" spans="1:55" s="102" customFormat="1" ht="15" customHeight="1" x14ac:dyDescent="0.25">
      <c r="A192" s="96" t="s">
        <v>232</v>
      </c>
      <c r="B192" s="76">
        <v>0</v>
      </c>
      <c r="C192" s="76">
        <v>1</v>
      </c>
      <c r="D192" s="75">
        <v>2</v>
      </c>
      <c r="E192" s="75">
        <v>2</v>
      </c>
      <c r="F192" s="75">
        <v>1</v>
      </c>
      <c r="G192" s="75"/>
      <c r="H192" s="75"/>
      <c r="I192" s="1"/>
      <c r="J192" s="1"/>
      <c r="K192" s="1"/>
      <c r="L192" s="78"/>
      <c r="M192" s="78"/>
      <c r="N192" s="52">
        <f t="shared" si="38"/>
        <v>1.5</v>
      </c>
      <c r="O192" s="53">
        <f t="shared" si="39"/>
        <v>2.5</v>
      </c>
      <c r="P192" s="76">
        <v>1</v>
      </c>
      <c r="Q192" s="76">
        <v>3</v>
      </c>
      <c r="R192" s="75">
        <v>2</v>
      </c>
      <c r="S192" s="75">
        <v>0</v>
      </c>
      <c r="T192" s="75">
        <v>2</v>
      </c>
      <c r="U192" s="75"/>
      <c r="V192" s="2"/>
      <c r="W192" s="1"/>
      <c r="X192" s="1"/>
      <c r="Y192" s="1"/>
      <c r="Z192" s="63"/>
      <c r="AA192" s="63"/>
      <c r="AB192" s="52">
        <f t="shared" si="40"/>
        <v>2</v>
      </c>
      <c r="AC192" s="53">
        <f t="shared" si="54"/>
        <v>5</v>
      </c>
      <c r="AD192" s="98">
        <v>97.545454545454547</v>
      </c>
      <c r="AE192" s="98"/>
      <c r="AF192" s="75"/>
      <c r="AG192" s="75"/>
      <c r="AH192" s="75"/>
      <c r="AI192" s="86"/>
      <c r="AJ192" s="54">
        <f t="shared" si="42"/>
        <v>97.545454545454547</v>
      </c>
      <c r="AK192" s="55">
        <f t="shared" si="43"/>
        <v>29.263636363636362</v>
      </c>
      <c r="AL192" s="20">
        <v>0</v>
      </c>
      <c r="AM192" s="53">
        <f t="shared" si="55"/>
        <v>0</v>
      </c>
      <c r="AN192" s="66">
        <v>0.67741935483870963</v>
      </c>
      <c r="AO192" s="53">
        <f t="shared" si="56"/>
        <v>3.387096774193548</v>
      </c>
      <c r="AP192" s="54">
        <v>49</v>
      </c>
      <c r="AQ192" s="75">
        <v>0</v>
      </c>
      <c r="AR192" s="56">
        <f t="shared" si="46"/>
        <v>36.75</v>
      </c>
      <c r="AS192" s="57">
        <f t="shared" si="47"/>
        <v>3.6750000000000003</v>
      </c>
      <c r="AT192" s="54">
        <v>0</v>
      </c>
      <c r="AU192" s="54">
        <v>0</v>
      </c>
      <c r="AV192" s="56">
        <f t="shared" si="48"/>
        <v>0</v>
      </c>
      <c r="AW192" s="53">
        <f t="shared" si="49"/>
        <v>0</v>
      </c>
      <c r="AX192" s="54">
        <v>0</v>
      </c>
      <c r="AY192" s="54">
        <v>0</v>
      </c>
      <c r="AZ192" s="58">
        <f t="shared" si="50"/>
        <v>0</v>
      </c>
      <c r="BA192" s="59">
        <f t="shared" si="51"/>
        <v>0</v>
      </c>
      <c r="BB192" s="87">
        <f t="shared" si="52"/>
        <v>67.424204827430628</v>
      </c>
      <c r="BC192" s="93" t="str">
        <f t="shared" si="53"/>
        <v>D</v>
      </c>
    </row>
    <row r="193" spans="1:55" s="102" customFormat="1" ht="15" customHeight="1" x14ac:dyDescent="0.25">
      <c r="A193" s="96" t="s">
        <v>341</v>
      </c>
      <c r="B193" s="76">
        <v>0</v>
      </c>
      <c r="C193" s="76">
        <v>0</v>
      </c>
      <c r="D193" s="75">
        <v>1</v>
      </c>
      <c r="E193" s="75">
        <v>1</v>
      </c>
      <c r="F193" s="75">
        <v>1</v>
      </c>
      <c r="G193" s="75"/>
      <c r="H193" s="75"/>
      <c r="I193" s="1"/>
      <c r="J193" s="1"/>
      <c r="K193" s="1"/>
      <c r="L193" s="78"/>
      <c r="M193" s="78"/>
      <c r="N193" s="52">
        <f t="shared" si="38"/>
        <v>0.75</v>
      </c>
      <c r="O193" s="53">
        <f t="shared" si="39"/>
        <v>1.25</v>
      </c>
      <c r="P193" s="76">
        <v>0</v>
      </c>
      <c r="Q193" s="76">
        <v>0</v>
      </c>
      <c r="R193" s="75">
        <v>2</v>
      </c>
      <c r="S193" s="75">
        <v>0</v>
      </c>
      <c r="T193" s="75">
        <v>2</v>
      </c>
      <c r="U193" s="75"/>
      <c r="V193" s="2"/>
      <c r="W193" s="1"/>
      <c r="X193" s="1"/>
      <c r="Y193" s="1"/>
      <c r="Z193" s="63"/>
      <c r="AA193" s="63"/>
      <c r="AB193" s="52">
        <f t="shared" si="40"/>
        <v>1</v>
      </c>
      <c r="AC193" s="53">
        <f t="shared" si="54"/>
        <v>2.5</v>
      </c>
      <c r="AD193" s="98">
        <v>97.181818181818187</v>
      </c>
      <c r="AE193" s="98"/>
      <c r="AF193" s="75"/>
      <c r="AG193" s="75"/>
      <c r="AH193" s="75"/>
      <c r="AI193" s="86"/>
      <c r="AJ193" s="54">
        <f t="shared" si="42"/>
        <v>97.181818181818187</v>
      </c>
      <c r="AK193" s="55">
        <f t="shared" si="43"/>
        <v>29.154545454545456</v>
      </c>
      <c r="AL193" s="20">
        <v>15.905706198048435</v>
      </c>
      <c r="AM193" s="53">
        <f t="shared" si="55"/>
        <v>1.5905706198048437</v>
      </c>
      <c r="AN193" s="66">
        <v>0.55263157894736847</v>
      </c>
      <c r="AO193" s="53">
        <f t="shared" si="56"/>
        <v>2.7631578947368425</v>
      </c>
      <c r="AP193" s="54">
        <v>86</v>
      </c>
      <c r="AQ193" s="75">
        <v>0</v>
      </c>
      <c r="AR193" s="56">
        <f t="shared" si="46"/>
        <v>64.5</v>
      </c>
      <c r="AS193" s="57">
        <f t="shared" si="47"/>
        <v>6.45</v>
      </c>
      <c r="AT193" s="54">
        <v>0</v>
      </c>
      <c r="AU193" s="54">
        <v>0</v>
      </c>
      <c r="AV193" s="56">
        <f t="shared" si="48"/>
        <v>0</v>
      </c>
      <c r="AW193" s="53">
        <f t="shared" si="49"/>
        <v>0</v>
      </c>
      <c r="AX193" s="54">
        <v>0</v>
      </c>
      <c r="AY193" s="54">
        <v>0</v>
      </c>
      <c r="AZ193" s="58">
        <f t="shared" si="50"/>
        <v>0</v>
      </c>
      <c r="BA193" s="59">
        <f t="shared" si="51"/>
        <v>0</v>
      </c>
      <c r="BB193" s="87">
        <f t="shared" si="52"/>
        <v>67.24349841398022</v>
      </c>
      <c r="BC193" s="93" t="str">
        <f t="shared" si="53"/>
        <v>D</v>
      </c>
    </row>
    <row r="194" spans="1:55" s="102" customFormat="1" ht="15" customHeight="1" x14ac:dyDescent="0.25">
      <c r="A194" s="96" t="s">
        <v>427</v>
      </c>
      <c r="B194" s="76">
        <v>0</v>
      </c>
      <c r="C194" s="76">
        <v>3</v>
      </c>
      <c r="D194" s="75">
        <v>1</v>
      </c>
      <c r="E194" s="75">
        <v>2</v>
      </c>
      <c r="F194" s="75">
        <v>0</v>
      </c>
      <c r="G194" s="75"/>
      <c r="H194" s="75"/>
      <c r="I194" s="1"/>
      <c r="J194" s="1"/>
      <c r="K194" s="1"/>
      <c r="L194" s="78"/>
      <c r="M194" s="78"/>
      <c r="N194" s="52">
        <f t="shared" si="38"/>
        <v>1.5</v>
      </c>
      <c r="O194" s="53">
        <f t="shared" si="39"/>
        <v>2.5</v>
      </c>
      <c r="P194" s="76">
        <v>0</v>
      </c>
      <c r="Q194" s="76">
        <v>0</v>
      </c>
      <c r="R194" s="75">
        <v>3</v>
      </c>
      <c r="S194" s="75">
        <v>3</v>
      </c>
      <c r="T194" s="75">
        <v>3</v>
      </c>
      <c r="U194" s="75"/>
      <c r="V194" s="2"/>
      <c r="W194" s="1"/>
      <c r="X194" s="1"/>
      <c r="Y194" s="1"/>
      <c r="Z194" s="63"/>
      <c r="AA194" s="63"/>
      <c r="AB194" s="52">
        <f t="shared" si="40"/>
        <v>2.25</v>
      </c>
      <c r="AC194" s="53">
        <f t="shared" si="54"/>
        <v>5.625</v>
      </c>
      <c r="AD194" s="98">
        <v>81</v>
      </c>
      <c r="AE194" s="98"/>
      <c r="AF194" s="75"/>
      <c r="AG194" s="75"/>
      <c r="AH194" s="75"/>
      <c r="AI194" s="86"/>
      <c r="AJ194" s="54">
        <f t="shared" si="42"/>
        <v>81</v>
      </c>
      <c r="AK194" s="55">
        <f t="shared" si="43"/>
        <v>24.3</v>
      </c>
      <c r="AL194" s="20">
        <v>23.063311821626659</v>
      </c>
      <c r="AM194" s="53">
        <f t="shared" si="55"/>
        <v>2.306331182162666</v>
      </c>
      <c r="AN194" s="66">
        <v>0.61538461538461542</v>
      </c>
      <c r="AO194" s="53">
        <f t="shared" si="56"/>
        <v>3.0769230769230771</v>
      </c>
      <c r="AP194" s="54">
        <v>42</v>
      </c>
      <c r="AQ194" s="75">
        <v>25</v>
      </c>
      <c r="AR194" s="56">
        <f t="shared" si="46"/>
        <v>56.5</v>
      </c>
      <c r="AS194" s="57">
        <f t="shared" si="47"/>
        <v>5.65</v>
      </c>
      <c r="AT194" s="54">
        <v>0</v>
      </c>
      <c r="AU194" s="54">
        <v>0</v>
      </c>
      <c r="AV194" s="56">
        <f t="shared" si="48"/>
        <v>0</v>
      </c>
      <c r="AW194" s="53">
        <f t="shared" si="49"/>
        <v>0</v>
      </c>
      <c r="AX194" s="54">
        <v>0</v>
      </c>
      <c r="AY194" s="54">
        <v>0</v>
      </c>
      <c r="AZ194" s="58">
        <f t="shared" si="50"/>
        <v>0</v>
      </c>
      <c r="BA194" s="59">
        <f t="shared" si="51"/>
        <v>0</v>
      </c>
      <c r="BB194" s="87">
        <f t="shared" si="52"/>
        <v>66.858852706285759</v>
      </c>
      <c r="BC194" s="93" t="str">
        <f t="shared" si="53"/>
        <v>D</v>
      </c>
    </row>
    <row r="195" spans="1:55" s="105" customFormat="1" ht="14" customHeight="1" x14ac:dyDescent="0.25">
      <c r="A195" s="96" t="s">
        <v>228</v>
      </c>
      <c r="B195" s="76">
        <v>0</v>
      </c>
      <c r="C195" s="76">
        <v>0</v>
      </c>
      <c r="D195" s="75">
        <v>1</v>
      </c>
      <c r="E195" s="75">
        <v>0</v>
      </c>
      <c r="F195" s="75">
        <v>0</v>
      </c>
      <c r="G195" s="75"/>
      <c r="H195" s="75"/>
      <c r="I195" s="1"/>
      <c r="J195" s="1"/>
      <c r="K195" s="1"/>
      <c r="L195" s="78"/>
      <c r="M195" s="78"/>
      <c r="N195" s="52">
        <f t="shared" si="38"/>
        <v>0.25</v>
      </c>
      <c r="O195" s="53">
        <f t="shared" si="39"/>
        <v>0.41666666666666669</v>
      </c>
      <c r="P195" s="76">
        <v>2</v>
      </c>
      <c r="Q195" s="76">
        <v>2</v>
      </c>
      <c r="R195" s="75">
        <v>3</v>
      </c>
      <c r="S195" s="75">
        <v>0</v>
      </c>
      <c r="T195" s="75">
        <v>0</v>
      </c>
      <c r="U195" s="75"/>
      <c r="V195" s="2"/>
      <c r="W195" s="1"/>
      <c r="X195" s="1"/>
      <c r="Y195" s="1"/>
      <c r="Z195" s="63"/>
      <c r="AA195" s="63"/>
      <c r="AB195" s="52">
        <f t="shared" si="40"/>
        <v>1.75</v>
      </c>
      <c r="AC195" s="53">
        <f t="shared" si="54"/>
        <v>4.375</v>
      </c>
      <c r="AD195" s="98">
        <v>95.909090909090907</v>
      </c>
      <c r="AE195" s="98"/>
      <c r="AF195" s="75"/>
      <c r="AG195" s="75"/>
      <c r="AH195" s="75"/>
      <c r="AI195" s="86"/>
      <c r="AJ195" s="54">
        <f t="shared" si="42"/>
        <v>95.909090909090907</v>
      </c>
      <c r="AK195" s="55">
        <f t="shared" si="43"/>
        <v>28.77272727272727</v>
      </c>
      <c r="AL195" s="20">
        <v>43.015534932116395</v>
      </c>
      <c r="AM195" s="53">
        <f t="shared" si="55"/>
        <v>4.3015534932116397</v>
      </c>
      <c r="AN195" s="66">
        <v>0.34210526315789475</v>
      </c>
      <c r="AO195" s="53">
        <f t="shared" si="56"/>
        <v>1.7105263157894739</v>
      </c>
      <c r="AP195" s="54">
        <v>47</v>
      </c>
      <c r="AQ195" s="75">
        <v>0</v>
      </c>
      <c r="AR195" s="56">
        <f t="shared" si="46"/>
        <v>35.25</v>
      </c>
      <c r="AS195" s="57">
        <f t="shared" si="47"/>
        <v>3.5250000000000004</v>
      </c>
      <c r="AT195" s="54">
        <v>0</v>
      </c>
      <c r="AU195" s="54">
        <v>0</v>
      </c>
      <c r="AV195" s="56">
        <f t="shared" si="48"/>
        <v>0</v>
      </c>
      <c r="AW195" s="53">
        <f t="shared" si="49"/>
        <v>0</v>
      </c>
      <c r="AX195" s="54">
        <v>0</v>
      </c>
      <c r="AY195" s="54">
        <v>0</v>
      </c>
      <c r="AZ195" s="58">
        <f t="shared" si="50"/>
        <v>0</v>
      </c>
      <c r="BA195" s="59">
        <f t="shared" si="51"/>
        <v>0</v>
      </c>
      <c r="BB195" s="87">
        <f t="shared" si="52"/>
        <v>66.309959612915463</v>
      </c>
      <c r="BC195" s="93" t="str">
        <f t="shared" si="53"/>
        <v>D</v>
      </c>
    </row>
    <row r="196" spans="1:55" s="102" customFormat="1" ht="15" customHeight="1" x14ac:dyDescent="0.25">
      <c r="A196" s="96" t="s">
        <v>423</v>
      </c>
      <c r="B196" s="76">
        <v>0</v>
      </c>
      <c r="C196" s="76">
        <v>0</v>
      </c>
      <c r="D196" s="75">
        <v>0</v>
      </c>
      <c r="E196" s="75">
        <v>0</v>
      </c>
      <c r="F196" s="75">
        <v>0</v>
      </c>
      <c r="G196" s="75"/>
      <c r="H196" s="75"/>
      <c r="I196" s="1"/>
      <c r="J196" s="1"/>
      <c r="K196" s="1"/>
      <c r="L196" s="78"/>
      <c r="M196" s="78"/>
      <c r="N196" s="52">
        <f t="shared" si="38"/>
        <v>0</v>
      </c>
      <c r="O196" s="53">
        <f t="shared" si="39"/>
        <v>0</v>
      </c>
      <c r="P196" s="76">
        <v>0</v>
      </c>
      <c r="Q196" s="76">
        <v>0</v>
      </c>
      <c r="R196" s="75">
        <v>0</v>
      </c>
      <c r="S196" s="75">
        <v>0</v>
      </c>
      <c r="T196" s="75">
        <v>0</v>
      </c>
      <c r="U196" s="75"/>
      <c r="V196" s="2"/>
      <c r="W196" s="1"/>
      <c r="X196" s="1"/>
      <c r="Y196" s="1"/>
      <c r="Z196" s="63"/>
      <c r="AA196" s="63"/>
      <c r="AB196" s="52">
        <f t="shared" si="40"/>
        <v>0</v>
      </c>
      <c r="AC196" s="53">
        <f t="shared" si="54"/>
        <v>0</v>
      </c>
      <c r="AD196" s="98">
        <v>98.363636363636374</v>
      </c>
      <c r="AE196" s="98"/>
      <c r="AF196" s="75"/>
      <c r="AG196" s="75"/>
      <c r="AH196" s="75"/>
      <c r="AI196" s="86"/>
      <c r="AJ196" s="54">
        <f t="shared" si="42"/>
        <v>98.363636363636374</v>
      </c>
      <c r="AK196" s="55">
        <f t="shared" si="43"/>
        <v>29.509090909090911</v>
      </c>
      <c r="AL196" s="20">
        <v>0</v>
      </c>
      <c r="AM196" s="53">
        <f t="shared" si="55"/>
        <v>0</v>
      </c>
      <c r="AN196" s="66">
        <v>0.65789473684210531</v>
      </c>
      <c r="AO196" s="53">
        <f t="shared" si="56"/>
        <v>3.289473684210527</v>
      </c>
      <c r="AP196" s="54">
        <v>81</v>
      </c>
      <c r="AQ196" s="75">
        <v>25</v>
      </c>
      <c r="AR196" s="56">
        <f t="shared" si="46"/>
        <v>85.75</v>
      </c>
      <c r="AS196" s="57">
        <f t="shared" si="47"/>
        <v>8.5750000000000011</v>
      </c>
      <c r="AT196" s="54">
        <v>0</v>
      </c>
      <c r="AU196" s="54">
        <v>0</v>
      </c>
      <c r="AV196" s="56">
        <f t="shared" si="48"/>
        <v>0</v>
      </c>
      <c r="AW196" s="53">
        <f t="shared" si="49"/>
        <v>0</v>
      </c>
      <c r="AX196" s="54">
        <v>0</v>
      </c>
      <c r="AY196" s="54">
        <v>0</v>
      </c>
      <c r="AZ196" s="58">
        <f t="shared" si="50"/>
        <v>0</v>
      </c>
      <c r="BA196" s="59">
        <f t="shared" si="51"/>
        <v>0</v>
      </c>
      <c r="BB196" s="87">
        <f t="shared" si="52"/>
        <v>63.651637835848362</v>
      </c>
      <c r="BC196" s="93" t="str">
        <f t="shared" si="53"/>
        <v>D</v>
      </c>
    </row>
    <row r="197" spans="1:55" s="102" customFormat="1" ht="15" customHeight="1" x14ac:dyDescent="0.25">
      <c r="A197" s="96" t="s">
        <v>400</v>
      </c>
      <c r="B197" s="76">
        <v>0</v>
      </c>
      <c r="C197" s="76">
        <v>1</v>
      </c>
      <c r="D197" s="75">
        <v>2</v>
      </c>
      <c r="E197" s="75">
        <v>1</v>
      </c>
      <c r="F197" s="75">
        <v>1</v>
      </c>
      <c r="G197" s="75"/>
      <c r="H197" s="75"/>
      <c r="I197" s="1"/>
      <c r="J197" s="1"/>
      <c r="K197" s="1"/>
      <c r="L197" s="78"/>
      <c r="M197" s="78"/>
      <c r="N197" s="52">
        <f t="shared" si="38"/>
        <v>1.25</v>
      </c>
      <c r="O197" s="53">
        <f t="shared" si="39"/>
        <v>2.0833333333333335</v>
      </c>
      <c r="P197" s="76">
        <v>3</v>
      </c>
      <c r="Q197" s="76">
        <v>3</v>
      </c>
      <c r="R197" s="75">
        <v>3</v>
      </c>
      <c r="S197" s="75">
        <v>2</v>
      </c>
      <c r="T197" s="75">
        <v>3</v>
      </c>
      <c r="U197" s="75"/>
      <c r="V197" s="2"/>
      <c r="W197" s="1"/>
      <c r="X197" s="1"/>
      <c r="Y197" s="1"/>
      <c r="Z197" s="63"/>
      <c r="AA197" s="63"/>
      <c r="AB197" s="52">
        <f t="shared" si="40"/>
        <v>3</v>
      </c>
      <c r="AC197" s="53">
        <f t="shared" si="54"/>
        <v>7.5000000000000009</v>
      </c>
      <c r="AD197" s="98">
        <v>65.181818181818187</v>
      </c>
      <c r="AE197" s="98"/>
      <c r="AF197" s="75"/>
      <c r="AG197" s="75"/>
      <c r="AH197" s="75"/>
      <c r="AI197" s="86"/>
      <c r="AJ197" s="54">
        <f t="shared" si="42"/>
        <v>65.181818181818187</v>
      </c>
      <c r="AK197" s="55">
        <f t="shared" si="43"/>
        <v>19.554545454545455</v>
      </c>
      <c r="AL197" s="20">
        <v>38.824446893695303</v>
      </c>
      <c r="AM197" s="53">
        <f t="shared" si="55"/>
        <v>3.8824446893695304</v>
      </c>
      <c r="AN197" s="66">
        <v>0.51282051282051277</v>
      </c>
      <c r="AO197" s="53">
        <f t="shared" si="56"/>
        <v>2.5641025641025639</v>
      </c>
      <c r="AP197" s="54">
        <v>73</v>
      </c>
      <c r="AQ197" s="75">
        <v>0</v>
      </c>
      <c r="AR197" s="56">
        <f t="shared" si="46"/>
        <v>54.75</v>
      </c>
      <c r="AS197" s="57">
        <f t="shared" si="47"/>
        <v>5.4750000000000005</v>
      </c>
      <c r="AT197" s="54">
        <v>0</v>
      </c>
      <c r="AU197" s="54">
        <v>0</v>
      </c>
      <c r="AV197" s="56">
        <f t="shared" si="48"/>
        <v>0</v>
      </c>
      <c r="AW197" s="53">
        <f t="shared" si="49"/>
        <v>0</v>
      </c>
      <c r="AX197" s="54">
        <v>0</v>
      </c>
      <c r="AY197" s="54">
        <v>0</v>
      </c>
      <c r="AZ197" s="58">
        <f t="shared" si="50"/>
        <v>0</v>
      </c>
      <c r="BA197" s="59">
        <f t="shared" si="51"/>
        <v>0</v>
      </c>
      <c r="BB197" s="87">
        <f t="shared" si="52"/>
        <v>63.16834775592443</v>
      </c>
      <c r="BC197" s="93" t="str">
        <f t="shared" si="53"/>
        <v>D</v>
      </c>
    </row>
    <row r="198" spans="1:55" s="102" customFormat="1" ht="17" customHeight="1" x14ac:dyDescent="0.25">
      <c r="A198" s="96" t="s">
        <v>293</v>
      </c>
      <c r="B198" s="76">
        <v>0</v>
      </c>
      <c r="C198" s="76">
        <v>0</v>
      </c>
      <c r="D198" s="75">
        <v>1</v>
      </c>
      <c r="E198" s="75">
        <v>0</v>
      </c>
      <c r="F198" s="75">
        <v>0</v>
      </c>
      <c r="G198" s="75"/>
      <c r="H198" s="75"/>
      <c r="I198" s="1"/>
      <c r="J198" s="1"/>
      <c r="K198" s="1"/>
      <c r="L198" s="78"/>
      <c r="M198" s="78"/>
      <c r="N198" s="52">
        <f t="shared" si="38"/>
        <v>0.25</v>
      </c>
      <c r="O198" s="53">
        <f t="shared" si="39"/>
        <v>0.41666666666666669</v>
      </c>
      <c r="P198" s="76">
        <v>2</v>
      </c>
      <c r="Q198" s="76">
        <v>2</v>
      </c>
      <c r="R198" s="75">
        <v>3</v>
      </c>
      <c r="S198" s="75">
        <v>0</v>
      </c>
      <c r="T198" s="75">
        <v>0</v>
      </c>
      <c r="U198" s="75"/>
      <c r="V198" s="2"/>
      <c r="W198" s="1"/>
      <c r="X198" s="1"/>
      <c r="Y198" s="1"/>
      <c r="Z198" s="63"/>
      <c r="AA198" s="63"/>
      <c r="AB198" s="52">
        <f t="shared" si="40"/>
        <v>1.75</v>
      </c>
      <c r="AC198" s="53">
        <f t="shared" si="54"/>
        <v>4.375</v>
      </c>
      <c r="AD198" s="98">
        <v>92.72727272727272</v>
      </c>
      <c r="AE198" s="98"/>
      <c r="AF198" s="75"/>
      <c r="AG198" s="75"/>
      <c r="AH198" s="75"/>
      <c r="AI198" s="86"/>
      <c r="AJ198" s="54">
        <f t="shared" si="42"/>
        <v>92.72727272727272</v>
      </c>
      <c r="AK198" s="55">
        <f t="shared" si="43"/>
        <v>27.818181818181817</v>
      </c>
      <c r="AL198" s="20">
        <v>51.629960571944537</v>
      </c>
      <c r="AM198" s="53">
        <f t="shared" si="55"/>
        <v>5.1629960571944533</v>
      </c>
      <c r="AN198" s="66">
        <v>0.30769230769230771</v>
      </c>
      <c r="AO198" s="53">
        <f t="shared" si="56"/>
        <v>1.5384615384615385</v>
      </c>
      <c r="AP198" s="54">
        <v>0</v>
      </c>
      <c r="AQ198" s="75">
        <v>0</v>
      </c>
      <c r="AR198" s="56">
        <f t="shared" si="46"/>
        <v>0</v>
      </c>
      <c r="AS198" s="57">
        <f t="shared" si="47"/>
        <v>0</v>
      </c>
      <c r="AT198" s="54">
        <v>0</v>
      </c>
      <c r="AU198" s="54">
        <v>0</v>
      </c>
      <c r="AV198" s="56">
        <f t="shared" si="48"/>
        <v>0</v>
      </c>
      <c r="AW198" s="53">
        <f t="shared" si="49"/>
        <v>0</v>
      </c>
      <c r="AX198" s="54">
        <v>0</v>
      </c>
      <c r="AY198" s="54">
        <v>0</v>
      </c>
      <c r="AZ198" s="58">
        <f t="shared" si="50"/>
        <v>0</v>
      </c>
      <c r="BA198" s="59">
        <f t="shared" si="51"/>
        <v>0</v>
      </c>
      <c r="BB198" s="87">
        <f t="shared" si="52"/>
        <v>60.478932431545353</v>
      </c>
      <c r="BC198" s="93" t="str">
        <f t="shared" si="53"/>
        <v>D</v>
      </c>
    </row>
    <row r="199" spans="1:55" s="106" customFormat="1" ht="15" customHeight="1" thickBot="1" x14ac:dyDescent="0.3">
      <c r="A199" s="96" t="s">
        <v>431</v>
      </c>
      <c r="B199" s="76">
        <v>0</v>
      </c>
      <c r="C199" s="76">
        <v>1</v>
      </c>
      <c r="D199" s="75">
        <v>0</v>
      </c>
      <c r="E199" s="75">
        <v>0</v>
      </c>
      <c r="F199" s="75">
        <v>0</v>
      </c>
      <c r="G199" s="75"/>
      <c r="H199" s="75"/>
      <c r="I199" s="1"/>
      <c r="J199" s="1"/>
      <c r="K199" s="1"/>
      <c r="L199" s="78"/>
      <c r="M199" s="78"/>
      <c r="N199" s="52">
        <f t="shared" si="38"/>
        <v>0.25</v>
      </c>
      <c r="O199" s="53">
        <f t="shared" si="39"/>
        <v>0.41666666666666669</v>
      </c>
      <c r="P199" s="76">
        <v>3</v>
      </c>
      <c r="Q199" s="76">
        <v>0</v>
      </c>
      <c r="R199" s="75">
        <v>0</v>
      </c>
      <c r="S199" s="75">
        <v>0</v>
      </c>
      <c r="T199" s="75">
        <v>0</v>
      </c>
      <c r="U199" s="75"/>
      <c r="V199" s="2"/>
      <c r="W199" s="1"/>
      <c r="X199" s="1"/>
      <c r="Y199" s="1"/>
      <c r="Z199" s="63"/>
      <c r="AA199" s="63"/>
      <c r="AB199" s="52">
        <f t="shared" si="40"/>
        <v>0.75</v>
      </c>
      <c r="AC199" s="53">
        <f>((AB199/AC$7)*AC$6)*100</f>
        <v>1.8750000000000002</v>
      </c>
      <c r="AD199" s="98">
        <v>100</v>
      </c>
      <c r="AE199" s="98"/>
      <c r="AF199" s="75"/>
      <c r="AG199" s="75"/>
      <c r="AH199" s="75"/>
      <c r="AI199" s="86"/>
      <c r="AJ199" s="54">
        <f t="shared" si="42"/>
        <v>100</v>
      </c>
      <c r="AK199" s="55">
        <f t="shared" si="43"/>
        <v>30</v>
      </c>
      <c r="AL199" s="20">
        <v>54.66451733482851</v>
      </c>
      <c r="AM199" s="53">
        <f>IF(ISBLANK(AL199),0,AL199/AL$6*AM$6*100)</f>
        <v>5.4664517334828515</v>
      </c>
      <c r="AN199" s="66">
        <v>0.23684210526315788</v>
      </c>
      <c r="AO199" s="53">
        <f>IF(ISBLANK(AN199),0,AN199*AO$6*100)</f>
        <v>1.1842105263157896</v>
      </c>
      <c r="AP199" s="54">
        <v>0</v>
      </c>
      <c r="AQ199" s="75">
        <v>0</v>
      </c>
      <c r="AR199" s="56">
        <f t="shared" si="46"/>
        <v>0</v>
      </c>
      <c r="AS199" s="57">
        <f t="shared" si="47"/>
        <v>0</v>
      </c>
      <c r="AT199" s="54">
        <v>0</v>
      </c>
      <c r="AU199" s="54">
        <v>0</v>
      </c>
      <c r="AV199" s="56">
        <f t="shared" si="48"/>
        <v>0</v>
      </c>
      <c r="AW199" s="53">
        <f t="shared" si="49"/>
        <v>0</v>
      </c>
      <c r="AX199" s="54">
        <v>0</v>
      </c>
      <c r="AY199" s="54">
        <v>0</v>
      </c>
      <c r="AZ199" s="58">
        <f t="shared" si="50"/>
        <v>0</v>
      </c>
      <c r="BA199" s="59">
        <f t="shared" si="51"/>
        <v>0</v>
      </c>
      <c r="BB199" s="87">
        <f t="shared" si="52"/>
        <v>59.911275271485074</v>
      </c>
      <c r="BC199" s="93" t="str">
        <f t="shared" si="53"/>
        <v>D</v>
      </c>
    </row>
    <row r="200" spans="1:55" s="102" customFormat="1" ht="17" customHeight="1" x14ac:dyDescent="0.25">
      <c r="A200" s="96" t="s">
        <v>370</v>
      </c>
      <c r="B200" s="76">
        <v>0</v>
      </c>
      <c r="C200" s="76">
        <v>0</v>
      </c>
      <c r="D200" s="75">
        <v>1</v>
      </c>
      <c r="E200" s="75">
        <v>0</v>
      </c>
      <c r="F200" s="75">
        <v>0</v>
      </c>
      <c r="G200" s="75"/>
      <c r="H200" s="75"/>
      <c r="I200" s="1"/>
      <c r="J200" s="1"/>
      <c r="K200" s="1"/>
      <c r="L200" s="78"/>
      <c r="M200" s="78"/>
      <c r="N200" s="52">
        <f t="shared" si="38"/>
        <v>0.25</v>
      </c>
      <c r="O200" s="53">
        <f t="shared" si="39"/>
        <v>0.41666666666666669</v>
      </c>
      <c r="P200" s="76">
        <v>3</v>
      </c>
      <c r="Q200" s="76">
        <v>0</v>
      </c>
      <c r="R200" s="75">
        <v>3</v>
      </c>
      <c r="S200" s="75">
        <v>3</v>
      </c>
      <c r="T200" s="75">
        <v>3</v>
      </c>
      <c r="U200" s="75"/>
      <c r="V200" s="2"/>
      <c r="W200" s="1"/>
      <c r="X200" s="1"/>
      <c r="Y200" s="1"/>
      <c r="Z200" s="63"/>
      <c r="AA200" s="63"/>
      <c r="AB200" s="52">
        <f t="shared" si="40"/>
        <v>3</v>
      </c>
      <c r="AC200" s="53">
        <f>IF(ISNA(AB200),0,((AB200/AC$7)*AC$6)*100)</f>
        <v>7.5000000000000009</v>
      </c>
      <c r="AD200" s="98">
        <v>45</v>
      </c>
      <c r="AE200" s="98"/>
      <c r="AF200" s="75"/>
      <c r="AG200" s="75"/>
      <c r="AH200" s="75"/>
      <c r="AI200" s="86"/>
      <c r="AJ200" s="54">
        <f t="shared" si="42"/>
        <v>45</v>
      </c>
      <c r="AK200" s="55">
        <f t="shared" si="43"/>
        <v>13.5</v>
      </c>
      <c r="AL200" s="20">
        <v>82.424539762639</v>
      </c>
      <c r="AM200" s="53">
        <f>IF(ISNA(AL200),0,AL200/AL$6*AM$6*100)</f>
        <v>8.2424539762639011</v>
      </c>
      <c r="AN200" s="66">
        <v>0.90322580645161288</v>
      </c>
      <c r="AO200" s="53">
        <f>IF(ISNA(AN200),0,AN200*AO$6*100)</f>
        <v>4.5161290322580649</v>
      </c>
      <c r="AP200" s="54">
        <v>50</v>
      </c>
      <c r="AQ200" s="75">
        <v>0</v>
      </c>
      <c r="AR200" s="56">
        <f t="shared" si="46"/>
        <v>37.5</v>
      </c>
      <c r="AS200" s="57">
        <f t="shared" si="47"/>
        <v>3.75</v>
      </c>
      <c r="AT200" s="54">
        <v>0</v>
      </c>
      <c r="AU200" s="54">
        <v>0</v>
      </c>
      <c r="AV200" s="56">
        <f t="shared" si="48"/>
        <v>0</v>
      </c>
      <c r="AW200" s="53">
        <f t="shared" si="49"/>
        <v>0</v>
      </c>
      <c r="AX200" s="54">
        <v>0</v>
      </c>
      <c r="AY200" s="54">
        <v>0</v>
      </c>
      <c r="AZ200" s="58">
        <f t="shared" si="50"/>
        <v>0</v>
      </c>
      <c r="BA200" s="59">
        <f t="shared" si="51"/>
        <v>0</v>
      </c>
      <c r="BB200" s="87">
        <f t="shared" si="52"/>
        <v>58.346537961828659</v>
      </c>
      <c r="BC200" s="93" t="str">
        <f t="shared" si="53"/>
        <v>D</v>
      </c>
    </row>
    <row r="201" spans="1:55" s="102" customFormat="1" ht="17" customHeight="1" x14ac:dyDescent="0.25">
      <c r="A201" s="96" t="s">
        <v>421</v>
      </c>
      <c r="B201" s="76">
        <v>0</v>
      </c>
      <c r="C201" s="76">
        <v>1</v>
      </c>
      <c r="D201" s="75">
        <v>1</v>
      </c>
      <c r="E201" s="75">
        <v>0</v>
      </c>
      <c r="F201" s="75">
        <v>2</v>
      </c>
      <c r="G201" s="75"/>
      <c r="H201" s="75"/>
      <c r="I201" s="1"/>
      <c r="J201" s="1"/>
      <c r="K201" s="1"/>
      <c r="L201" s="78"/>
      <c r="M201" s="78"/>
      <c r="N201" s="52">
        <f t="shared" ref="N201:N233" si="57">IF((SUM(B201:M201)&gt;0),(((SUM(B201:M201))-MIN(B201:M201))/(COUNT(B201:M201)-1)),0)</f>
        <v>1</v>
      </c>
      <c r="O201" s="53">
        <f t="shared" ref="O201:O233" si="58">N201/N$7*O$6*100</f>
        <v>1.6666666666666667</v>
      </c>
      <c r="P201" s="76">
        <v>0</v>
      </c>
      <c r="Q201" s="76">
        <v>0</v>
      </c>
      <c r="R201" s="75">
        <v>3</v>
      </c>
      <c r="S201" s="75">
        <v>0</v>
      </c>
      <c r="T201" s="75">
        <v>2</v>
      </c>
      <c r="U201" s="75"/>
      <c r="V201" s="2"/>
      <c r="W201" s="1"/>
      <c r="X201" s="1"/>
      <c r="Y201" s="1"/>
      <c r="Z201" s="63"/>
      <c r="AA201" s="63"/>
      <c r="AB201" s="52">
        <f t="shared" ref="AB201:AB233" si="59">IF((SUM(P201:AA201)&gt;0),(((SUM(P201:AA201))-MIN(P201:AA201))/(COUNT(P201:AA201)-1)),0)</f>
        <v>1.25</v>
      </c>
      <c r="AC201" s="53">
        <f>IF(ISNA(AB201),0,((AB201/AC$7)*AC$6)*100)</f>
        <v>3.125</v>
      </c>
      <c r="AD201" s="98">
        <v>70.363636363636374</v>
      </c>
      <c r="AE201" s="98"/>
      <c r="AF201" s="75"/>
      <c r="AG201" s="75"/>
      <c r="AH201" s="75"/>
      <c r="AI201" s="86"/>
      <c r="AJ201" s="54">
        <f t="shared" ref="AJ201:AJ225" si="60">AVERAGE(AD201:AF201)</f>
        <v>70.363636363636374</v>
      </c>
      <c r="AK201" s="55">
        <f t="shared" ref="AK201:AK233" si="61">IF(ISNA(AJ201),0,AJ201*AK$6)</f>
        <v>21.109090909090913</v>
      </c>
      <c r="AL201" s="20">
        <v>26.200792780516185</v>
      </c>
      <c r="AM201" s="53">
        <f>IF(ISNA(AL201),0,AL201/AL$6*AM$6*100)</f>
        <v>2.6200792780516187</v>
      </c>
      <c r="AN201" s="66">
        <v>0.48717948717948717</v>
      </c>
      <c r="AO201" s="53">
        <f>IF(ISNA(AN201),0,AN201*AO$6*100)</f>
        <v>2.4358974358974361</v>
      </c>
      <c r="AP201" s="54">
        <v>83</v>
      </c>
      <c r="AQ201" s="75">
        <v>0</v>
      </c>
      <c r="AR201" s="56">
        <f t="shared" ref="AR201:AR233" si="62">(AP201*AP$5)+(AQ201/AQ$7*AQ$5*100)</f>
        <v>62.25</v>
      </c>
      <c r="AS201" s="57">
        <f t="shared" ref="AS201:AS233" si="63">IF(ISNA(AR201),0,AR201*AS$6)</f>
        <v>6.2250000000000005</v>
      </c>
      <c r="AT201" s="54">
        <v>0</v>
      </c>
      <c r="AU201" s="54">
        <v>0</v>
      </c>
      <c r="AV201" s="56">
        <f t="shared" ref="AV201:AV233" si="64">IF(ISBLANK(AT201),0,(AT201*AT$5)+(AU201/AU$7*AU$5*100))</f>
        <v>0</v>
      </c>
      <c r="AW201" s="53">
        <f t="shared" ref="AW201:AW233" si="65">AV201*AW$6</f>
        <v>0</v>
      </c>
      <c r="AX201" s="54">
        <v>0</v>
      </c>
      <c r="AY201" s="54">
        <v>0</v>
      </c>
      <c r="AZ201" s="58">
        <f t="shared" ref="AZ201:AZ233" si="66">IF(AND(ISBLANK(AX201),ISBLANK(AY201)),0,(AX201*AX$5)+(((AY201/AY$7)*AY$5)*100))</f>
        <v>0</v>
      </c>
      <c r="BA201" s="59">
        <f t="shared" ref="BA201:BA233" si="67">AZ201*BA$6</f>
        <v>0</v>
      </c>
      <c r="BB201" s="87">
        <f t="shared" ref="BB201:BB233" si="68">SUM(O201,AC201,AK201,AM201,AO201,AS201,AW201,BA201)/BB$6</f>
        <v>57.20266813801021</v>
      </c>
      <c r="BC201" s="93" t="str">
        <f t="shared" ref="BC201:BC233" si="69">IF((BB201&gt;=AZ$3),"A",IF((BB201&gt;=BA$3),"B",IF((BB201&gt;=BB$3),"C",IF((BB201&gt;=BC$3),"D","F"))))</f>
        <v>D</v>
      </c>
    </row>
    <row r="202" spans="1:55" s="102" customFormat="1" ht="15" customHeight="1" x14ac:dyDescent="0.25">
      <c r="A202" s="96" t="s">
        <v>237</v>
      </c>
      <c r="B202" s="76">
        <v>0</v>
      </c>
      <c r="C202" s="76">
        <v>0</v>
      </c>
      <c r="D202" s="75">
        <v>1</v>
      </c>
      <c r="E202" s="75">
        <v>0</v>
      </c>
      <c r="F202" s="75">
        <v>0</v>
      </c>
      <c r="G202" s="75"/>
      <c r="H202" s="75"/>
      <c r="I202" s="1"/>
      <c r="J202" s="1"/>
      <c r="K202" s="1"/>
      <c r="L202" s="78"/>
      <c r="M202" s="78"/>
      <c r="N202" s="52">
        <f t="shared" si="57"/>
        <v>0.25</v>
      </c>
      <c r="O202" s="53">
        <f t="shared" si="58"/>
        <v>0.41666666666666669</v>
      </c>
      <c r="P202" s="76">
        <v>2</v>
      </c>
      <c r="Q202" s="76">
        <v>3</v>
      </c>
      <c r="R202" s="75">
        <v>3</v>
      </c>
      <c r="S202" s="75">
        <v>3</v>
      </c>
      <c r="T202" s="75">
        <v>0</v>
      </c>
      <c r="U202" s="75"/>
      <c r="V202" s="2"/>
      <c r="W202" s="1"/>
      <c r="X202" s="1"/>
      <c r="Y202" s="1"/>
      <c r="Z202" s="63"/>
      <c r="AA202" s="63"/>
      <c r="AB202" s="52">
        <f t="shared" si="59"/>
        <v>2.75</v>
      </c>
      <c r="AC202" s="53">
        <f>IF(ISNA(AB202),0,((AB202/AC$7)*AC$6)*100)</f>
        <v>6.8750000000000009</v>
      </c>
      <c r="AD202" s="98">
        <v>52.090909090909093</v>
      </c>
      <c r="AE202" s="98"/>
      <c r="AF202" s="75"/>
      <c r="AG202" s="75"/>
      <c r="AH202" s="75"/>
      <c r="AI202" s="86"/>
      <c r="AJ202" s="54">
        <f t="shared" si="60"/>
        <v>52.090909090909093</v>
      </c>
      <c r="AK202" s="55">
        <f t="shared" si="61"/>
        <v>15.627272727272727</v>
      </c>
      <c r="AL202" s="20">
        <v>76.776235538673561</v>
      </c>
      <c r="AM202" s="53">
        <f>IF(ISNA(AL202),0,AL202/AL$6*AM$6*100)</f>
        <v>7.6776235538673578</v>
      </c>
      <c r="AN202" s="66">
        <v>0.32258064516129031</v>
      </c>
      <c r="AO202" s="53">
        <f>IF(ISNA(AN202),0,AN202*AO$6*100)</f>
        <v>1.6129032258064515</v>
      </c>
      <c r="AP202" s="54">
        <v>49</v>
      </c>
      <c r="AQ202" s="75">
        <v>0</v>
      </c>
      <c r="AR202" s="56">
        <f t="shared" si="62"/>
        <v>36.75</v>
      </c>
      <c r="AS202" s="57">
        <f t="shared" si="63"/>
        <v>3.6750000000000003</v>
      </c>
      <c r="AT202" s="54">
        <v>0</v>
      </c>
      <c r="AU202" s="54">
        <v>0</v>
      </c>
      <c r="AV202" s="56">
        <f t="shared" si="64"/>
        <v>0</v>
      </c>
      <c r="AW202" s="53">
        <f t="shared" si="65"/>
        <v>0</v>
      </c>
      <c r="AX202" s="54">
        <v>0</v>
      </c>
      <c r="AY202" s="54">
        <v>0</v>
      </c>
      <c r="AZ202" s="58">
        <f t="shared" si="66"/>
        <v>0</v>
      </c>
      <c r="BA202" s="59">
        <f t="shared" si="67"/>
        <v>0</v>
      </c>
      <c r="BB202" s="87">
        <f t="shared" si="68"/>
        <v>55.206871036327996</v>
      </c>
      <c r="BC202" s="93" t="str">
        <f t="shared" si="69"/>
        <v>D</v>
      </c>
    </row>
    <row r="203" spans="1:55" s="102" customFormat="1" ht="15" customHeight="1" x14ac:dyDescent="0.25">
      <c r="A203" s="96" t="s">
        <v>226</v>
      </c>
      <c r="B203" s="76">
        <v>0</v>
      </c>
      <c r="C203" s="76">
        <v>1</v>
      </c>
      <c r="D203" s="75">
        <v>2</v>
      </c>
      <c r="E203" s="75">
        <v>0</v>
      </c>
      <c r="F203" s="75">
        <v>0</v>
      </c>
      <c r="G203" s="75"/>
      <c r="H203" s="75"/>
      <c r="I203" s="1"/>
      <c r="J203" s="1"/>
      <c r="K203" s="1"/>
      <c r="L203" s="78"/>
      <c r="M203" s="78"/>
      <c r="N203" s="52">
        <f t="shared" si="57"/>
        <v>0.75</v>
      </c>
      <c r="O203" s="53">
        <f t="shared" si="58"/>
        <v>1.25</v>
      </c>
      <c r="P203" s="76">
        <v>2</v>
      </c>
      <c r="Q203" s="76">
        <v>2</v>
      </c>
      <c r="R203" s="75">
        <v>3</v>
      </c>
      <c r="S203" s="75">
        <v>1</v>
      </c>
      <c r="T203" s="75">
        <v>0</v>
      </c>
      <c r="U203" s="75"/>
      <c r="V203" s="2"/>
      <c r="W203" s="1"/>
      <c r="X203" s="1"/>
      <c r="Y203" s="1"/>
      <c r="Z203" s="63"/>
      <c r="AA203" s="63"/>
      <c r="AB203" s="52">
        <f t="shared" si="59"/>
        <v>2</v>
      </c>
      <c r="AC203" s="53">
        <f>IF(ISNA(AB203),0,((AB203/AC$7)*AC$6)*100)</f>
        <v>5</v>
      </c>
      <c r="AD203" s="98">
        <v>66.27272727272728</v>
      </c>
      <c r="AE203" s="98"/>
      <c r="AF203" s="75"/>
      <c r="AG203" s="75"/>
      <c r="AH203" s="75"/>
      <c r="AI203" s="86"/>
      <c r="AJ203" s="54">
        <f t="shared" si="60"/>
        <v>66.27272727272728</v>
      </c>
      <c r="AK203" s="55">
        <f t="shared" si="61"/>
        <v>19.881818181818183</v>
      </c>
      <c r="AL203" s="20">
        <v>2.746086138547323</v>
      </c>
      <c r="AM203" s="53">
        <f>IF(ISNA(AL203),0,AL203/AL$6*AM$6*100)</f>
        <v>0.27460861385473229</v>
      </c>
      <c r="AN203" s="66">
        <v>0.74193548387096775</v>
      </c>
      <c r="AO203" s="53">
        <f>IF(ISNA(AN203),0,AN203*AO$6*100)</f>
        <v>3.709677419354839</v>
      </c>
      <c r="AP203" s="54">
        <v>71</v>
      </c>
      <c r="AQ203" s="75">
        <v>0</v>
      </c>
      <c r="AR203" s="56">
        <f t="shared" si="62"/>
        <v>53.25</v>
      </c>
      <c r="AS203" s="57">
        <f t="shared" si="63"/>
        <v>5.3250000000000002</v>
      </c>
      <c r="AT203" s="54">
        <v>0</v>
      </c>
      <c r="AU203" s="54">
        <v>0</v>
      </c>
      <c r="AV203" s="56">
        <f t="shared" si="64"/>
        <v>0</v>
      </c>
      <c r="AW203" s="53">
        <f t="shared" si="65"/>
        <v>0</v>
      </c>
      <c r="AX203" s="54">
        <v>0</v>
      </c>
      <c r="AY203" s="54">
        <v>0</v>
      </c>
      <c r="AZ203" s="58">
        <f t="shared" si="66"/>
        <v>0</v>
      </c>
      <c r="BA203" s="59">
        <f t="shared" si="67"/>
        <v>0</v>
      </c>
      <c r="BB203" s="87">
        <f t="shared" si="68"/>
        <v>54.524775715427317</v>
      </c>
      <c r="BC203" s="93" t="str">
        <f t="shared" si="69"/>
        <v>D</v>
      </c>
    </row>
    <row r="204" spans="1:55" s="102" customFormat="1" ht="15" customHeight="1" x14ac:dyDescent="0.25">
      <c r="A204" s="96" t="s">
        <v>247</v>
      </c>
      <c r="B204" s="76">
        <v>0</v>
      </c>
      <c r="C204" s="76">
        <v>3</v>
      </c>
      <c r="D204" s="75">
        <v>2</v>
      </c>
      <c r="E204" s="75">
        <v>0</v>
      </c>
      <c r="F204" s="75">
        <v>0</v>
      </c>
      <c r="G204" s="75"/>
      <c r="H204" s="75"/>
      <c r="I204" s="1"/>
      <c r="J204" s="1"/>
      <c r="K204" s="1"/>
      <c r="L204" s="78"/>
      <c r="M204" s="78"/>
      <c r="N204" s="52">
        <f t="shared" si="57"/>
        <v>1.25</v>
      </c>
      <c r="O204" s="53">
        <f t="shared" si="58"/>
        <v>2.0833333333333335</v>
      </c>
      <c r="P204" s="76">
        <v>1</v>
      </c>
      <c r="Q204" s="76">
        <v>3</v>
      </c>
      <c r="R204" s="75">
        <v>3</v>
      </c>
      <c r="S204" s="75">
        <v>0</v>
      </c>
      <c r="T204" s="75">
        <v>3</v>
      </c>
      <c r="U204" s="75"/>
      <c r="V204" s="2"/>
      <c r="W204" s="1"/>
      <c r="X204" s="1"/>
      <c r="Y204" s="1"/>
      <c r="Z204" s="63"/>
      <c r="AA204" s="63"/>
      <c r="AB204" s="52">
        <f t="shared" si="59"/>
        <v>2.5</v>
      </c>
      <c r="AC204" s="53">
        <f>IF(ISNA(AB204),0,((AB204/AC$7)*AC$6)*100)</f>
        <v>6.25</v>
      </c>
      <c r="AD204" s="98">
        <v>60.272727272727273</v>
      </c>
      <c r="AE204" s="98"/>
      <c r="AF204" s="75"/>
      <c r="AG204" s="75"/>
      <c r="AH204" s="75"/>
      <c r="AI204" s="86"/>
      <c r="AJ204" s="54">
        <f t="shared" si="60"/>
        <v>60.272727272727273</v>
      </c>
      <c r="AK204" s="55">
        <f t="shared" si="61"/>
        <v>18.081818181818182</v>
      </c>
      <c r="AL204" s="20">
        <v>17.094394270827436</v>
      </c>
      <c r="AM204" s="53">
        <f>IF(ISNA(AL204),0,AL204/AL$6*AM$6*100)</f>
        <v>1.709439427082744</v>
      </c>
      <c r="AN204" s="66">
        <v>0.71052631578947367</v>
      </c>
      <c r="AO204" s="53">
        <f>IF(ISNA(AN204),0,AN204*AO$6*100)</f>
        <v>3.5526315789473681</v>
      </c>
      <c r="AP204" s="54">
        <v>50</v>
      </c>
      <c r="AQ204" s="75">
        <v>0</v>
      </c>
      <c r="AR204" s="56">
        <f t="shared" si="62"/>
        <v>37.5</v>
      </c>
      <c r="AS204" s="57">
        <f t="shared" si="63"/>
        <v>3.75</v>
      </c>
      <c r="AT204" s="54">
        <v>0</v>
      </c>
      <c r="AU204" s="54">
        <v>0</v>
      </c>
      <c r="AV204" s="56">
        <f t="shared" si="64"/>
        <v>0</v>
      </c>
      <c r="AW204" s="53">
        <f t="shared" si="65"/>
        <v>0</v>
      </c>
      <c r="AX204" s="54">
        <v>0</v>
      </c>
      <c r="AY204" s="54">
        <v>0</v>
      </c>
      <c r="AZ204" s="58">
        <f t="shared" si="66"/>
        <v>0</v>
      </c>
      <c r="BA204" s="59">
        <f t="shared" si="67"/>
        <v>0</v>
      </c>
      <c r="BB204" s="87">
        <f t="shared" si="68"/>
        <v>54.503419263356349</v>
      </c>
      <c r="BC204" s="93" t="str">
        <f t="shared" si="69"/>
        <v>D</v>
      </c>
    </row>
    <row r="205" spans="1:55" s="102" customFormat="1" ht="15" customHeight="1" x14ac:dyDescent="0.25">
      <c r="A205" s="96" t="s">
        <v>441</v>
      </c>
      <c r="B205" s="76">
        <v>0</v>
      </c>
      <c r="C205" s="76">
        <v>0</v>
      </c>
      <c r="D205" s="76">
        <v>1</v>
      </c>
      <c r="E205" s="75">
        <v>2</v>
      </c>
      <c r="F205" s="75">
        <v>2</v>
      </c>
      <c r="G205" s="75"/>
      <c r="H205" s="75"/>
      <c r="I205" s="1"/>
      <c r="J205" s="1"/>
      <c r="K205" s="1"/>
      <c r="L205" s="78"/>
      <c r="M205" s="78"/>
      <c r="N205" s="52">
        <f t="shared" si="57"/>
        <v>1.25</v>
      </c>
      <c r="O205" s="53">
        <f t="shared" si="58"/>
        <v>2.0833333333333335</v>
      </c>
      <c r="P205" s="76">
        <v>0</v>
      </c>
      <c r="Q205" s="76">
        <v>0</v>
      </c>
      <c r="R205" s="75">
        <v>3</v>
      </c>
      <c r="S205" s="75">
        <v>2</v>
      </c>
      <c r="T205" s="75">
        <v>0</v>
      </c>
      <c r="U205" s="75"/>
      <c r="V205" s="2"/>
      <c r="W205" s="1"/>
      <c r="X205" s="1"/>
      <c r="Y205" s="1"/>
      <c r="Z205" s="63"/>
      <c r="AA205" s="63"/>
      <c r="AB205" s="52">
        <f t="shared" si="59"/>
        <v>1.25</v>
      </c>
      <c r="AC205" s="53">
        <f>((AB205/AC$7)*AC$6)*100</f>
        <v>3.125</v>
      </c>
      <c r="AD205" s="98">
        <v>64.63636363636364</v>
      </c>
      <c r="AE205" s="98"/>
      <c r="AF205" s="75"/>
      <c r="AG205" s="75"/>
      <c r="AH205" s="86"/>
      <c r="AI205" s="103"/>
      <c r="AJ205" s="54">
        <f t="shared" si="60"/>
        <v>64.63636363636364</v>
      </c>
      <c r="AK205" s="55">
        <f t="shared" si="61"/>
        <v>19.390909090909091</v>
      </c>
      <c r="AL205" s="20">
        <v>0</v>
      </c>
      <c r="AM205" s="53">
        <v>0</v>
      </c>
      <c r="AN205" s="66">
        <v>0.48717948717948717</v>
      </c>
      <c r="AO205" s="53">
        <f>IF(ISBLANK(AN205),0,AN205*AO$6*100)</f>
        <v>2.4358974358974361</v>
      </c>
      <c r="AP205" s="54">
        <v>75</v>
      </c>
      <c r="AQ205" s="75">
        <v>25</v>
      </c>
      <c r="AR205" s="56">
        <f t="shared" si="62"/>
        <v>81.25</v>
      </c>
      <c r="AS205" s="57">
        <f t="shared" si="63"/>
        <v>8.125</v>
      </c>
      <c r="AT205" s="54">
        <v>0</v>
      </c>
      <c r="AU205" s="54">
        <v>0</v>
      </c>
      <c r="AV205" s="56">
        <f t="shared" si="64"/>
        <v>0</v>
      </c>
      <c r="AW205" s="53">
        <f t="shared" si="65"/>
        <v>0</v>
      </c>
      <c r="AX205" s="54">
        <v>0</v>
      </c>
      <c r="AY205" s="54">
        <v>0</v>
      </c>
      <c r="AZ205" s="58">
        <f t="shared" si="66"/>
        <v>0</v>
      </c>
      <c r="BA205" s="59">
        <f t="shared" si="67"/>
        <v>0</v>
      </c>
      <c r="BB205" s="87">
        <f t="shared" si="68"/>
        <v>54.092522861753636</v>
      </c>
      <c r="BC205" s="93" t="str">
        <f t="shared" si="69"/>
        <v>D</v>
      </c>
    </row>
    <row r="206" spans="1:55" s="102" customFormat="1" ht="15" customHeight="1" x14ac:dyDescent="0.25">
      <c r="A206" s="96" t="s">
        <v>236</v>
      </c>
      <c r="B206" s="76">
        <v>0</v>
      </c>
      <c r="C206" s="76">
        <v>0</v>
      </c>
      <c r="D206" s="75">
        <v>1</v>
      </c>
      <c r="E206" s="75">
        <v>1</v>
      </c>
      <c r="F206" s="75">
        <v>2</v>
      </c>
      <c r="G206" s="75"/>
      <c r="H206" s="75"/>
      <c r="I206" s="1"/>
      <c r="J206" s="1"/>
      <c r="K206" s="1"/>
      <c r="L206" s="78"/>
      <c r="M206" s="78"/>
      <c r="N206" s="52">
        <f t="shared" si="57"/>
        <v>1</v>
      </c>
      <c r="O206" s="53">
        <f t="shared" si="58"/>
        <v>1.6666666666666667</v>
      </c>
      <c r="P206" s="76">
        <v>0</v>
      </c>
      <c r="Q206" s="76">
        <v>0</v>
      </c>
      <c r="R206" s="75">
        <v>0</v>
      </c>
      <c r="S206" s="75">
        <v>0</v>
      </c>
      <c r="T206" s="75">
        <v>3</v>
      </c>
      <c r="U206" s="75"/>
      <c r="V206" s="2"/>
      <c r="W206" s="1"/>
      <c r="X206" s="1"/>
      <c r="Y206" s="1"/>
      <c r="Z206" s="63"/>
      <c r="AA206" s="63"/>
      <c r="AB206" s="52">
        <f t="shared" si="59"/>
        <v>0.75</v>
      </c>
      <c r="AC206" s="53">
        <f t="shared" ref="AC206:AC225" si="70">IF(ISNA(AB206),0,((AB206/AC$7)*AC$6)*100)</f>
        <v>1.8750000000000002</v>
      </c>
      <c r="AD206" s="98">
        <v>85</v>
      </c>
      <c r="AE206" s="98"/>
      <c r="AF206" s="75"/>
      <c r="AG206" s="75"/>
      <c r="AH206" s="75"/>
      <c r="AI206" s="86"/>
      <c r="AJ206" s="54">
        <f t="shared" si="60"/>
        <v>85</v>
      </c>
      <c r="AK206" s="55">
        <f t="shared" si="61"/>
        <v>25.5</v>
      </c>
      <c r="AL206" s="20">
        <v>19.748963257842011</v>
      </c>
      <c r="AM206" s="53">
        <f t="shared" ref="AM206:AM225" si="71">IF(ISNA(AL206),0,AL206/AL$6*AM$6*100)</f>
        <v>1.9748963257842014</v>
      </c>
      <c r="AN206" s="66">
        <v>2.564102564102564E-2</v>
      </c>
      <c r="AO206" s="53">
        <f t="shared" ref="AO206:AO225" si="72">IF(ISNA(AN206),0,AN206*AO$6*100)</f>
        <v>0.12820512820512819</v>
      </c>
      <c r="AP206" s="54">
        <v>51</v>
      </c>
      <c r="AQ206" s="75">
        <v>0</v>
      </c>
      <c r="AR206" s="56">
        <f t="shared" si="62"/>
        <v>38.25</v>
      </c>
      <c r="AS206" s="57">
        <f t="shared" si="63"/>
        <v>3.8250000000000002</v>
      </c>
      <c r="AT206" s="54">
        <v>0</v>
      </c>
      <c r="AU206" s="54">
        <v>0</v>
      </c>
      <c r="AV206" s="56">
        <f t="shared" si="64"/>
        <v>0</v>
      </c>
      <c r="AW206" s="53">
        <f t="shared" si="65"/>
        <v>0</v>
      </c>
      <c r="AX206" s="54">
        <v>0</v>
      </c>
      <c r="AY206" s="54">
        <v>0</v>
      </c>
      <c r="AZ206" s="58">
        <f t="shared" si="66"/>
        <v>0</v>
      </c>
      <c r="BA206" s="59">
        <f t="shared" si="67"/>
        <v>0</v>
      </c>
      <c r="BB206" s="87">
        <f t="shared" si="68"/>
        <v>53.79964326254769</v>
      </c>
      <c r="BC206" s="93" t="str">
        <f t="shared" si="69"/>
        <v>D</v>
      </c>
    </row>
    <row r="207" spans="1:55" s="102" customFormat="1" ht="15" customHeight="1" x14ac:dyDescent="0.25">
      <c r="A207" s="96" t="s">
        <v>275</v>
      </c>
      <c r="B207" s="76">
        <v>0</v>
      </c>
      <c r="C207" s="76">
        <v>0</v>
      </c>
      <c r="D207" s="75">
        <v>3</v>
      </c>
      <c r="E207" s="75">
        <v>3</v>
      </c>
      <c r="F207" s="75">
        <v>1</v>
      </c>
      <c r="G207" s="75"/>
      <c r="H207" s="75"/>
      <c r="I207" s="1"/>
      <c r="J207" s="1"/>
      <c r="K207" s="1"/>
      <c r="L207" s="78"/>
      <c r="M207" s="78"/>
      <c r="N207" s="52">
        <f t="shared" si="57"/>
        <v>1.75</v>
      </c>
      <c r="O207" s="53">
        <f t="shared" si="58"/>
        <v>2.916666666666667</v>
      </c>
      <c r="P207" s="76">
        <v>0</v>
      </c>
      <c r="Q207" s="76">
        <v>0</v>
      </c>
      <c r="R207" s="75">
        <v>3</v>
      </c>
      <c r="S207" s="75">
        <v>3</v>
      </c>
      <c r="T207" s="75">
        <v>3</v>
      </c>
      <c r="U207" s="75"/>
      <c r="V207" s="2"/>
      <c r="W207" s="1"/>
      <c r="X207" s="1"/>
      <c r="Y207" s="1"/>
      <c r="Z207" s="63"/>
      <c r="AA207" s="63"/>
      <c r="AB207" s="52">
        <f t="shared" si="59"/>
        <v>2.25</v>
      </c>
      <c r="AC207" s="53">
        <f t="shared" si="70"/>
        <v>5.625</v>
      </c>
      <c r="AD207" s="98">
        <v>43.363636363636367</v>
      </c>
      <c r="AE207" s="98"/>
      <c r="AF207" s="75"/>
      <c r="AG207" s="75"/>
      <c r="AH207" s="75"/>
      <c r="AI207" s="86"/>
      <c r="AJ207" s="54">
        <f t="shared" si="60"/>
        <v>43.363636363636367</v>
      </c>
      <c r="AK207" s="55">
        <f t="shared" si="61"/>
        <v>13.00909090909091</v>
      </c>
      <c r="AL207" s="20">
        <v>50</v>
      </c>
      <c r="AM207" s="53">
        <f t="shared" si="71"/>
        <v>5</v>
      </c>
      <c r="AN207" s="66">
        <v>0.18421052631578946</v>
      </c>
      <c r="AO207" s="53">
        <f t="shared" si="72"/>
        <v>0.92105263157894723</v>
      </c>
      <c r="AP207" s="54">
        <v>62</v>
      </c>
      <c r="AQ207" s="75">
        <v>25</v>
      </c>
      <c r="AR207" s="56">
        <f t="shared" si="62"/>
        <v>71.5</v>
      </c>
      <c r="AS207" s="57">
        <f t="shared" si="63"/>
        <v>7.15</v>
      </c>
      <c r="AT207" s="54">
        <v>0</v>
      </c>
      <c r="AU207" s="54">
        <v>0</v>
      </c>
      <c r="AV207" s="56">
        <f t="shared" si="64"/>
        <v>0</v>
      </c>
      <c r="AW207" s="53">
        <f t="shared" si="65"/>
        <v>0</v>
      </c>
      <c r="AX207" s="54">
        <v>0</v>
      </c>
      <c r="AY207" s="54">
        <v>0</v>
      </c>
      <c r="AZ207" s="58">
        <f t="shared" si="66"/>
        <v>0</v>
      </c>
      <c r="BA207" s="59">
        <f t="shared" si="67"/>
        <v>0</v>
      </c>
      <c r="BB207" s="87">
        <f t="shared" si="68"/>
        <v>53.264323395902352</v>
      </c>
      <c r="BC207" s="93" t="str">
        <f t="shared" si="69"/>
        <v>F</v>
      </c>
    </row>
    <row r="208" spans="1:55" s="102" customFormat="1" ht="15" customHeight="1" x14ac:dyDescent="0.25">
      <c r="A208" s="96" t="s">
        <v>352</v>
      </c>
      <c r="B208" s="76">
        <v>0</v>
      </c>
      <c r="C208" s="76">
        <v>2</v>
      </c>
      <c r="D208" s="75">
        <v>1</v>
      </c>
      <c r="E208" s="75">
        <v>2</v>
      </c>
      <c r="F208" s="75">
        <v>0</v>
      </c>
      <c r="G208" s="75"/>
      <c r="H208" s="75"/>
      <c r="I208" s="1"/>
      <c r="J208" s="1"/>
      <c r="K208" s="1"/>
      <c r="L208" s="78"/>
      <c r="M208" s="78"/>
      <c r="N208" s="52">
        <f t="shared" si="57"/>
        <v>1.25</v>
      </c>
      <c r="O208" s="53">
        <f t="shared" si="58"/>
        <v>2.0833333333333335</v>
      </c>
      <c r="P208" s="76">
        <v>3</v>
      </c>
      <c r="Q208" s="76">
        <v>2</v>
      </c>
      <c r="R208" s="75">
        <v>3</v>
      </c>
      <c r="S208" s="75">
        <v>2</v>
      </c>
      <c r="T208" s="75">
        <v>3</v>
      </c>
      <c r="U208" s="75"/>
      <c r="V208" s="2"/>
      <c r="W208" s="1"/>
      <c r="X208" s="1"/>
      <c r="Y208" s="1"/>
      <c r="Z208" s="63"/>
      <c r="AA208" s="63"/>
      <c r="AB208" s="52">
        <f t="shared" si="59"/>
        <v>2.75</v>
      </c>
      <c r="AC208" s="53">
        <f t="shared" si="70"/>
        <v>6.8750000000000009</v>
      </c>
      <c r="AD208" s="98">
        <v>25.636363636363637</v>
      </c>
      <c r="AE208" s="98"/>
      <c r="AF208" s="75"/>
      <c r="AG208" s="75"/>
      <c r="AH208" s="75"/>
      <c r="AI208" s="86"/>
      <c r="AJ208" s="54">
        <f t="shared" si="60"/>
        <v>25.636363636363637</v>
      </c>
      <c r="AK208" s="55">
        <f t="shared" si="61"/>
        <v>7.6909090909090905</v>
      </c>
      <c r="AL208" s="20">
        <v>92.496288370532412</v>
      </c>
      <c r="AM208" s="53">
        <f t="shared" si="71"/>
        <v>9.2496288370532422</v>
      </c>
      <c r="AN208" s="66">
        <v>0.5641025641025641</v>
      </c>
      <c r="AO208" s="53">
        <f t="shared" si="72"/>
        <v>2.8205128205128207</v>
      </c>
      <c r="AP208" s="54">
        <v>67</v>
      </c>
      <c r="AQ208" s="75">
        <v>0</v>
      </c>
      <c r="AR208" s="56">
        <f t="shared" si="62"/>
        <v>50.25</v>
      </c>
      <c r="AS208" s="57">
        <f t="shared" si="63"/>
        <v>5.0250000000000004</v>
      </c>
      <c r="AT208" s="54">
        <v>0</v>
      </c>
      <c r="AU208" s="54">
        <v>0</v>
      </c>
      <c r="AV208" s="56">
        <f t="shared" si="64"/>
        <v>0</v>
      </c>
      <c r="AW208" s="53">
        <f t="shared" si="65"/>
        <v>0</v>
      </c>
      <c r="AX208" s="54">
        <v>0</v>
      </c>
      <c r="AY208" s="54">
        <v>0</v>
      </c>
      <c r="AZ208" s="58">
        <f t="shared" si="66"/>
        <v>0</v>
      </c>
      <c r="BA208" s="59">
        <f t="shared" si="67"/>
        <v>0</v>
      </c>
      <c r="BB208" s="87">
        <f t="shared" si="68"/>
        <v>51.914437048936136</v>
      </c>
      <c r="BC208" s="93" t="str">
        <f t="shared" si="69"/>
        <v>F</v>
      </c>
    </row>
    <row r="209" spans="1:55" s="102" customFormat="1" ht="15" customHeight="1" x14ac:dyDescent="0.25">
      <c r="A209" s="96" t="s">
        <v>381</v>
      </c>
      <c r="B209" s="76">
        <v>0</v>
      </c>
      <c r="C209" s="76">
        <v>1</v>
      </c>
      <c r="D209" s="75">
        <v>0</v>
      </c>
      <c r="E209" s="75">
        <v>0</v>
      </c>
      <c r="F209" s="75">
        <v>0</v>
      </c>
      <c r="G209" s="75"/>
      <c r="H209" s="75"/>
      <c r="I209" s="1"/>
      <c r="J209" s="1"/>
      <c r="K209" s="1"/>
      <c r="L209" s="78"/>
      <c r="M209" s="78"/>
      <c r="N209" s="52">
        <f t="shared" si="57"/>
        <v>0.25</v>
      </c>
      <c r="O209" s="53">
        <f t="shared" si="58"/>
        <v>0.41666666666666669</v>
      </c>
      <c r="P209" s="76">
        <v>0</v>
      </c>
      <c r="Q209" s="76">
        <v>2</v>
      </c>
      <c r="R209" s="75">
        <v>0</v>
      </c>
      <c r="S209" s="75">
        <v>3</v>
      </c>
      <c r="T209" s="75">
        <v>0</v>
      </c>
      <c r="U209" s="75"/>
      <c r="V209" s="2"/>
      <c r="W209" s="1"/>
      <c r="X209" s="1"/>
      <c r="Y209" s="1"/>
      <c r="Z209" s="63"/>
      <c r="AA209" s="63"/>
      <c r="AB209" s="52">
        <f t="shared" si="59"/>
        <v>1.25</v>
      </c>
      <c r="AC209" s="53">
        <f t="shared" si="70"/>
        <v>3.125</v>
      </c>
      <c r="AD209" s="98">
        <v>42.545454545454547</v>
      </c>
      <c r="AE209" s="98"/>
      <c r="AF209" s="75"/>
      <c r="AG209" s="75"/>
      <c r="AH209" s="75"/>
      <c r="AI209" s="86"/>
      <c r="AJ209" s="54">
        <f t="shared" si="60"/>
        <v>42.545454545454547</v>
      </c>
      <c r="AK209" s="55">
        <f t="shared" si="61"/>
        <v>12.763636363636364</v>
      </c>
      <c r="AL209" s="20">
        <v>90.675576661178511</v>
      </c>
      <c r="AM209" s="53">
        <f t="shared" si="71"/>
        <v>9.0675576661178514</v>
      </c>
      <c r="AN209" s="66">
        <v>0.79487179487179482</v>
      </c>
      <c r="AO209" s="53">
        <f t="shared" si="72"/>
        <v>3.974358974358974</v>
      </c>
      <c r="AP209" s="54">
        <v>58</v>
      </c>
      <c r="AQ209" s="75">
        <v>0</v>
      </c>
      <c r="AR209" s="56">
        <f t="shared" si="62"/>
        <v>43.5</v>
      </c>
      <c r="AS209" s="57">
        <f t="shared" si="63"/>
        <v>4.3500000000000005</v>
      </c>
      <c r="AT209" s="54">
        <v>0</v>
      </c>
      <c r="AU209" s="54">
        <v>0</v>
      </c>
      <c r="AV209" s="56">
        <f t="shared" si="64"/>
        <v>0</v>
      </c>
      <c r="AW209" s="53">
        <f t="shared" si="65"/>
        <v>0</v>
      </c>
      <c r="AX209" s="54">
        <v>0</v>
      </c>
      <c r="AY209" s="54">
        <v>0</v>
      </c>
      <c r="AZ209" s="58">
        <f t="shared" si="66"/>
        <v>0</v>
      </c>
      <c r="BA209" s="59">
        <f t="shared" si="67"/>
        <v>0</v>
      </c>
      <c r="BB209" s="87">
        <f t="shared" si="68"/>
        <v>51.841876416584384</v>
      </c>
      <c r="BC209" s="93" t="str">
        <f t="shared" si="69"/>
        <v>F</v>
      </c>
    </row>
    <row r="210" spans="1:55" s="102" customFormat="1" ht="15" customHeight="1" x14ac:dyDescent="0.25">
      <c r="A210" s="96" t="s">
        <v>378</v>
      </c>
      <c r="B210" s="76">
        <v>0</v>
      </c>
      <c r="C210" s="76">
        <v>1</v>
      </c>
      <c r="D210" s="75">
        <v>0</v>
      </c>
      <c r="E210" s="75">
        <v>0</v>
      </c>
      <c r="F210" s="75">
        <v>0</v>
      </c>
      <c r="G210" s="75"/>
      <c r="H210" s="75"/>
      <c r="I210" s="1"/>
      <c r="J210" s="1"/>
      <c r="K210" s="1"/>
      <c r="L210" s="78"/>
      <c r="M210" s="78"/>
      <c r="N210" s="52">
        <f t="shared" si="57"/>
        <v>0.25</v>
      </c>
      <c r="O210" s="53">
        <f t="shared" si="58"/>
        <v>0.41666666666666669</v>
      </c>
      <c r="P210" s="76">
        <v>3</v>
      </c>
      <c r="Q210" s="76">
        <v>3</v>
      </c>
      <c r="R210" s="75">
        <v>3</v>
      </c>
      <c r="S210" s="75">
        <v>3</v>
      </c>
      <c r="T210" s="75">
        <v>3</v>
      </c>
      <c r="U210" s="75"/>
      <c r="V210" s="2"/>
      <c r="W210" s="1"/>
      <c r="X210" s="1"/>
      <c r="Y210" s="1"/>
      <c r="Z210" s="63"/>
      <c r="AA210" s="63"/>
      <c r="AB210" s="52">
        <f t="shared" si="59"/>
        <v>3</v>
      </c>
      <c r="AC210" s="53">
        <f t="shared" si="70"/>
        <v>7.5000000000000009</v>
      </c>
      <c r="AD210" s="98">
        <v>38.727272727272727</v>
      </c>
      <c r="AE210" s="98"/>
      <c r="AF210" s="75"/>
      <c r="AG210" s="75"/>
      <c r="AH210" s="75"/>
      <c r="AI210" s="86"/>
      <c r="AJ210" s="54">
        <f t="shared" si="60"/>
        <v>38.727272727272727</v>
      </c>
      <c r="AK210" s="55">
        <f t="shared" si="61"/>
        <v>11.618181818181817</v>
      </c>
      <c r="AL210" s="20">
        <v>62.597049237228937</v>
      </c>
      <c r="AM210" s="53">
        <f t="shared" si="71"/>
        <v>6.2597049237228948</v>
      </c>
      <c r="AN210" s="66">
        <v>0.5161290322580645</v>
      </c>
      <c r="AO210" s="53">
        <f t="shared" si="72"/>
        <v>2.5806451612903225</v>
      </c>
      <c r="AP210" s="54">
        <v>63</v>
      </c>
      <c r="AQ210" s="75">
        <v>0</v>
      </c>
      <c r="AR210" s="56">
        <f t="shared" si="62"/>
        <v>47.25</v>
      </c>
      <c r="AS210" s="57">
        <f t="shared" si="63"/>
        <v>4.7250000000000005</v>
      </c>
      <c r="AT210" s="54">
        <v>0</v>
      </c>
      <c r="AU210" s="54">
        <v>0</v>
      </c>
      <c r="AV210" s="56">
        <f t="shared" si="64"/>
        <v>0</v>
      </c>
      <c r="AW210" s="53">
        <f t="shared" si="65"/>
        <v>0</v>
      </c>
      <c r="AX210" s="54">
        <v>0</v>
      </c>
      <c r="AY210" s="54">
        <v>0</v>
      </c>
      <c r="AZ210" s="58">
        <f t="shared" si="66"/>
        <v>0</v>
      </c>
      <c r="BA210" s="59">
        <f t="shared" si="67"/>
        <v>0</v>
      </c>
      <c r="BB210" s="87">
        <f t="shared" si="68"/>
        <v>50.923382415171851</v>
      </c>
      <c r="BC210" s="93" t="str">
        <f t="shared" si="69"/>
        <v>F</v>
      </c>
    </row>
    <row r="211" spans="1:55" s="102" customFormat="1" ht="17" customHeight="1" x14ac:dyDescent="0.25">
      <c r="A211" s="96" t="s">
        <v>282</v>
      </c>
      <c r="B211" s="76">
        <v>0</v>
      </c>
      <c r="C211" s="76">
        <v>1</v>
      </c>
      <c r="D211" s="75">
        <v>0</v>
      </c>
      <c r="E211" s="75">
        <v>1</v>
      </c>
      <c r="F211" s="75">
        <v>0</v>
      </c>
      <c r="G211" s="75"/>
      <c r="H211" s="75"/>
      <c r="I211" s="1"/>
      <c r="J211" s="1"/>
      <c r="K211" s="1"/>
      <c r="L211" s="78"/>
      <c r="M211" s="78"/>
      <c r="N211" s="52">
        <f t="shared" si="57"/>
        <v>0.5</v>
      </c>
      <c r="O211" s="53">
        <f t="shared" si="58"/>
        <v>0.83333333333333337</v>
      </c>
      <c r="P211" s="76">
        <v>3</v>
      </c>
      <c r="Q211" s="76">
        <v>2</v>
      </c>
      <c r="R211" s="75">
        <v>0</v>
      </c>
      <c r="S211" s="75">
        <v>1</v>
      </c>
      <c r="T211" s="75">
        <v>0</v>
      </c>
      <c r="U211" s="75"/>
      <c r="V211" s="2"/>
      <c r="W211" s="1"/>
      <c r="X211" s="1"/>
      <c r="Y211" s="1"/>
      <c r="Z211" s="63"/>
      <c r="AA211" s="63"/>
      <c r="AB211" s="52">
        <f t="shared" si="59"/>
        <v>1.5</v>
      </c>
      <c r="AC211" s="53">
        <f t="shared" si="70"/>
        <v>3.7500000000000004</v>
      </c>
      <c r="AD211" s="98">
        <v>47.727272727272727</v>
      </c>
      <c r="AE211" s="98"/>
      <c r="AF211" s="75"/>
      <c r="AG211" s="75"/>
      <c r="AH211" s="75"/>
      <c r="AI211" s="86"/>
      <c r="AJ211" s="54">
        <f t="shared" si="60"/>
        <v>47.727272727272727</v>
      </c>
      <c r="AK211" s="55">
        <f t="shared" si="61"/>
        <v>14.318181818181818</v>
      </c>
      <c r="AL211" s="20">
        <v>19.234025398105199</v>
      </c>
      <c r="AM211" s="53">
        <f t="shared" si="71"/>
        <v>1.9234025398105203</v>
      </c>
      <c r="AN211" s="66">
        <v>0.69230769230769229</v>
      </c>
      <c r="AO211" s="53">
        <f t="shared" si="72"/>
        <v>3.4615384615384617</v>
      </c>
      <c r="AP211" s="54">
        <v>73</v>
      </c>
      <c r="AQ211" s="75">
        <v>25</v>
      </c>
      <c r="AR211" s="56">
        <f t="shared" si="62"/>
        <v>79.75</v>
      </c>
      <c r="AS211" s="57">
        <f t="shared" si="63"/>
        <v>7.9750000000000005</v>
      </c>
      <c r="AT211" s="54">
        <v>0</v>
      </c>
      <c r="AU211" s="54">
        <v>0</v>
      </c>
      <c r="AV211" s="56">
        <f t="shared" si="64"/>
        <v>0</v>
      </c>
      <c r="AW211" s="53">
        <f t="shared" si="65"/>
        <v>0</v>
      </c>
      <c r="AX211" s="54">
        <v>0</v>
      </c>
      <c r="AY211" s="54">
        <v>0</v>
      </c>
      <c r="AZ211" s="58">
        <f t="shared" si="66"/>
        <v>0</v>
      </c>
      <c r="BA211" s="59">
        <f t="shared" si="67"/>
        <v>0</v>
      </c>
      <c r="BB211" s="87">
        <f t="shared" si="68"/>
        <v>49.633009465944824</v>
      </c>
      <c r="BC211" s="93" t="str">
        <f t="shared" si="69"/>
        <v>F</v>
      </c>
    </row>
    <row r="212" spans="1:55" s="102" customFormat="1" ht="17" customHeight="1" x14ac:dyDescent="0.25">
      <c r="A212" s="96" t="s">
        <v>298</v>
      </c>
      <c r="B212" s="76">
        <v>0</v>
      </c>
      <c r="C212" s="76">
        <v>1</v>
      </c>
      <c r="D212" s="75">
        <v>1</v>
      </c>
      <c r="E212" s="75">
        <v>0</v>
      </c>
      <c r="F212" s="75">
        <v>0</v>
      </c>
      <c r="G212" s="75"/>
      <c r="H212" s="75"/>
      <c r="I212" s="1"/>
      <c r="J212" s="1"/>
      <c r="K212" s="1"/>
      <c r="L212" s="78"/>
      <c r="M212" s="78"/>
      <c r="N212" s="52">
        <f t="shared" si="57"/>
        <v>0.5</v>
      </c>
      <c r="O212" s="53">
        <f t="shared" si="58"/>
        <v>0.83333333333333337</v>
      </c>
      <c r="P212" s="76">
        <v>3</v>
      </c>
      <c r="Q212" s="76">
        <v>2</v>
      </c>
      <c r="R212" s="75">
        <v>3</v>
      </c>
      <c r="S212" s="75">
        <v>1</v>
      </c>
      <c r="T212" s="75">
        <v>0</v>
      </c>
      <c r="U212" s="75"/>
      <c r="V212" s="2"/>
      <c r="W212" s="1"/>
      <c r="X212" s="1"/>
      <c r="Y212" s="1"/>
      <c r="Z212" s="63"/>
      <c r="AA212" s="63"/>
      <c r="AB212" s="52">
        <f t="shared" si="59"/>
        <v>2.25</v>
      </c>
      <c r="AC212" s="53">
        <f t="shared" si="70"/>
        <v>5.625</v>
      </c>
      <c r="AD212" s="98">
        <v>49.363636363636367</v>
      </c>
      <c r="AE212" s="98"/>
      <c r="AF212" s="75"/>
      <c r="AG212" s="75"/>
      <c r="AH212" s="75"/>
      <c r="AI212" s="86"/>
      <c r="AJ212" s="54">
        <f t="shared" si="60"/>
        <v>49.363636363636367</v>
      </c>
      <c r="AK212" s="55">
        <f t="shared" si="61"/>
        <v>14.809090909090909</v>
      </c>
      <c r="AL212" s="20">
        <v>49.054900062391255</v>
      </c>
      <c r="AM212" s="53">
        <f t="shared" si="71"/>
        <v>4.905490006239126</v>
      </c>
      <c r="AN212" s="66">
        <v>0.51282051282051277</v>
      </c>
      <c r="AO212" s="53">
        <f t="shared" si="72"/>
        <v>2.5641025641025639</v>
      </c>
      <c r="AP212" s="54">
        <v>45</v>
      </c>
      <c r="AQ212" s="75">
        <v>0</v>
      </c>
      <c r="AR212" s="56">
        <f t="shared" si="62"/>
        <v>33.75</v>
      </c>
      <c r="AS212" s="57">
        <f t="shared" si="63"/>
        <v>3.375</v>
      </c>
      <c r="AT212" s="54">
        <v>0</v>
      </c>
      <c r="AU212" s="54">
        <v>0</v>
      </c>
      <c r="AV212" s="56">
        <f t="shared" si="64"/>
        <v>0</v>
      </c>
      <c r="AW212" s="53">
        <f t="shared" si="65"/>
        <v>0</v>
      </c>
      <c r="AX212" s="54">
        <v>0</v>
      </c>
      <c r="AY212" s="54">
        <v>0</v>
      </c>
      <c r="AZ212" s="58">
        <f t="shared" si="66"/>
        <v>0</v>
      </c>
      <c r="BA212" s="59">
        <f t="shared" si="67"/>
        <v>0</v>
      </c>
      <c r="BB212" s="87">
        <f t="shared" si="68"/>
        <v>49.403102788870662</v>
      </c>
      <c r="BC212" s="93" t="str">
        <f t="shared" si="69"/>
        <v>F</v>
      </c>
    </row>
    <row r="213" spans="1:55" s="102" customFormat="1" ht="17" customHeight="1" x14ac:dyDescent="0.25">
      <c r="A213" s="96" t="s">
        <v>411</v>
      </c>
      <c r="B213" s="76">
        <v>0</v>
      </c>
      <c r="C213" s="76">
        <v>0</v>
      </c>
      <c r="D213" s="75">
        <v>0</v>
      </c>
      <c r="E213" s="75">
        <v>0</v>
      </c>
      <c r="F213" s="75">
        <v>0</v>
      </c>
      <c r="G213" s="75"/>
      <c r="H213" s="75"/>
      <c r="I213" s="1"/>
      <c r="J213" s="1"/>
      <c r="K213" s="1"/>
      <c r="L213" s="78"/>
      <c r="M213" s="78"/>
      <c r="N213" s="52">
        <f t="shared" si="57"/>
        <v>0</v>
      </c>
      <c r="O213" s="53">
        <f t="shared" si="58"/>
        <v>0</v>
      </c>
      <c r="P213" s="76">
        <v>3</v>
      </c>
      <c r="Q213" s="76">
        <v>0</v>
      </c>
      <c r="R213" s="75">
        <v>0</v>
      </c>
      <c r="S213" s="75">
        <v>0</v>
      </c>
      <c r="T213" s="75">
        <v>0</v>
      </c>
      <c r="U213" s="75"/>
      <c r="V213" s="2"/>
      <c r="W213" s="1"/>
      <c r="X213" s="1"/>
      <c r="Y213" s="1"/>
      <c r="Z213" s="63"/>
      <c r="AA213" s="63"/>
      <c r="AB213" s="52">
        <f t="shared" si="59"/>
        <v>0.75</v>
      </c>
      <c r="AC213" s="53">
        <f t="shared" si="70"/>
        <v>1.8750000000000002</v>
      </c>
      <c r="AD213" s="98">
        <v>61.81818181818182</v>
      </c>
      <c r="AE213" s="98"/>
      <c r="AF213" s="75"/>
      <c r="AG213" s="75"/>
      <c r="AH213" s="75"/>
      <c r="AI213" s="86"/>
      <c r="AJ213" s="54">
        <f t="shared" si="60"/>
        <v>61.81818181818182</v>
      </c>
      <c r="AK213" s="55">
        <f t="shared" si="61"/>
        <v>18.545454545454547</v>
      </c>
      <c r="AL213" s="20">
        <v>41.249504444371148</v>
      </c>
      <c r="AM213" s="53">
        <f t="shared" si="71"/>
        <v>4.1249504444371148</v>
      </c>
      <c r="AN213" s="66">
        <v>0.20512820512820512</v>
      </c>
      <c r="AO213" s="53">
        <f t="shared" si="72"/>
        <v>1.0256410256410255</v>
      </c>
      <c r="AP213" s="54">
        <v>81</v>
      </c>
      <c r="AQ213" s="75">
        <v>0</v>
      </c>
      <c r="AR213" s="56">
        <f t="shared" si="62"/>
        <v>60.75</v>
      </c>
      <c r="AS213" s="57">
        <f t="shared" si="63"/>
        <v>6.0750000000000002</v>
      </c>
      <c r="AT213" s="54">
        <v>0</v>
      </c>
      <c r="AU213" s="54">
        <v>0</v>
      </c>
      <c r="AV213" s="56">
        <f t="shared" si="64"/>
        <v>0</v>
      </c>
      <c r="AW213" s="53">
        <f t="shared" si="65"/>
        <v>0</v>
      </c>
      <c r="AX213" s="54">
        <v>0</v>
      </c>
      <c r="AY213" s="54">
        <v>0</v>
      </c>
      <c r="AZ213" s="58">
        <f t="shared" si="66"/>
        <v>0</v>
      </c>
      <c r="BA213" s="59">
        <f t="shared" si="67"/>
        <v>0</v>
      </c>
      <c r="BB213" s="87">
        <f t="shared" si="68"/>
        <v>48.686224639281058</v>
      </c>
      <c r="BC213" s="93" t="str">
        <f t="shared" si="69"/>
        <v>F</v>
      </c>
    </row>
    <row r="214" spans="1:55" s="102" customFormat="1" ht="17" customHeight="1" x14ac:dyDescent="0.25">
      <c r="A214" s="96" t="s">
        <v>242</v>
      </c>
      <c r="B214" s="76">
        <v>0</v>
      </c>
      <c r="C214" s="76">
        <v>2</v>
      </c>
      <c r="D214" s="75">
        <v>3</v>
      </c>
      <c r="E214" s="75">
        <v>1</v>
      </c>
      <c r="F214" s="75">
        <v>0</v>
      </c>
      <c r="G214" s="75"/>
      <c r="H214" s="75"/>
      <c r="I214" s="1"/>
      <c r="J214" s="1"/>
      <c r="K214" s="1"/>
      <c r="L214" s="78"/>
      <c r="M214" s="78"/>
      <c r="N214" s="52">
        <f t="shared" si="57"/>
        <v>1.5</v>
      </c>
      <c r="O214" s="53">
        <f t="shared" si="58"/>
        <v>2.5</v>
      </c>
      <c r="P214" s="76">
        <v>3</v>
      </c>
      <c r="Q214" s="76">
        <v>2</v>
      </c>
      <c r="R214" s="75">
        <v>3</v>
      </c>
      <c r="S214" s="75">
        <v>2</v>
      </c>
      <c r="T214" s="75">
        <v>2</v>
      </c>
      <c r="U214" s="75"/>
      <c r="V214" s="2"/>
      <c r="W214" s="1"/>
      <c r="X214" s="1"/>
      <c r="Y214" s="1"/>
      <c r="Z214" s="63"/>
      <c r="AA214" s="63"/>
      <c r="AB214" s="52">
        <f t="shared" si="59"/>
        <v>2.5</v>
      </c>
      <c r="AC214" s="53">
        <f t="shared" si="70"/>
        <v>6.25</v>
      </c>
      <c r="AD214" s="98">
        <v>5</v>
      </c>
      <c r="AE214" s="98"/>
      <c r="AF214" s="75"/>
      <c r="AG214" s="75"/>
      <c r="AH214" s="75"/>
      <c r="AI214" s="86"/>
      <c r="AJ214" s="54">
        <f t="shared" si="60"/>
        <v>5</v>
      </c>
      <c r="AK214" s="55">
        <f t="shared" si="61"/>
        <v>1.5</v>
      </c>
      <c r="AL214" s="20">
        <v>99.491973422571391</v>
      </c>
      <c r="AM214" s="53">
        <f t="shared" si="71"/>
        <v>9.9491973422571398</v>
      </c>
      <c r="AN214" s="66">
        <v>0.93548387096774188</v>
      </c>
      <c r="AO214" s="53">
        <f t="shared" si="72"/>
        <v>4.67741935483871</v>
      </c>
      <c r="AP214" s="54">
        <v>74</v>
      </c>
      <c r="AQ214" s="75">
        <v>0</v>
      </c>
      <c r="AR214" s="56">
        <f t="shared" si="62"/>
        <v>55.5</v>
      </c>
      <c r="AS214" s="57">
        <f t="shared" si="63"/>
        <v>5.5500000000000007</v>
      </c>
      <c r="AT214" s="54">
        <v>0</v>
      </c>
      <c r="AU214" s="54">
        <v>0</v>
      </c>
      <c r="AV214" s="56">
        <f t="shared" si="64"/>
        <v>0</v>
      </c>
      <c r="AW214" s="53">
        <f t="shared" si="65"/>
        <v>0</v>
      </c>
      <c r="AX214" s="54">
        <v>0</v>
      </c>
      <c r="AY214" s="54">
        <v>0</v>
      </c>
      <c r="AZ214" s="58">
        <f t="shared" si="66"/>
        <v>0</v>
      </c>
      <c r="BA214" s="59">
        <f t="shared" si="67"/>
        <v>0</v>
      </c>
      <c r="BB214" s="87">
        <f t="shared" si="68"/>
        <v>46.810179533993612</v>
      </c>
      <c r="BC214" s="93" t="str">
        <f t="shared" si="69"/>
        <v>F</v>
      </c>
    </row>
    <row r="215" spans="1:55" s="102" customFormat="1" ht="17" customHeight="1" x14ac:dyDescent="0.25">
      <c r="A215" s="96" t="s">
        <v>285</v>
      </c>
      <c r="B215" s="76">
        <v>0</v>
      </c>
      <c r="C215" s="76">
        <v>0</v>
      </c>
      <c r="D215" s="75">
        <v>0</v>
      </c>
      <c r="E215" s="75">
        <v>1</v>
      </c>
      <c r="F215" s="75">
        <v>0</v>
      </c>
      <c r="G215" s="75"/>
      <c r="H215" s="75"/>
      <c r="I215" s="1"/>
      <c r="J215" s="1"/>
      <c r="K215" s="1"/>
      <c r="L215" s="78"/>
      <c r="M215" s="78"/>
      <c r="N215" s="52">
        <f t="shared" si="57"/>
        <v>0.25</v>
      </c>
      <c r="O215" s="53">
        <f t="shared" si="58"/>
        <v>0.41666666666666669</v>
      </c>
      <c r="P215" s="76">
        <v>3</v>
      </c>
      <c r="Q215" s="76">
        <v>1</v>
      </c>
      <c r="R215" s="75">
        <v>3</v>
      </c>
      <c r="S215" s="75">
        <v>1</v>
      </c>
      <c r="T215" s="75">
        <v>1</v>
      </c>
      <c r="U215" s="75"/>
      <c r="V215" s="2"/>
      <c r="W215" s="1"/>
      <c r="X215" s="1"/>
      <c r="Y215" s="1"/>
      <c r="Z215" s="63"/>
      <c r="AA215" s="63"/>
      <c r="AB215" s="52">
        <f t="shared" si="59"/>
        <v>2</v>
      </c>
      <c r="AC215" s="53">
        <f t="shared" si="70"/>
        <v>5</v>
      </c>
      <c r="AD215" s="98">
        <v>22.090909090909093</v>
      </c>
      <c r="AE215" s="98"/>
      <c r="AF215" s="75"/>
      <c r="AG215" s="75"/>
      <c r="AH215" s="75"/>
      <c r="AI215" s="86"/>
      <c r="AJ215" s="54">
        <f t="shared" si="60"/>
        <v>22.090909090909093</v>
      </c>
      <c r="AK215" s="55">
        <f t="shared" si="61"/>
        <v>6.6272727272727279</v>
      </c>
      <c r="AL215" s="20">
        <v>93.400527718371791</v>
      </c>
      <c r="AM215" s="53">
        <f t="shared" si="71"/>
        <v>9.3400527718371809</v>
      </c>
      <c r="AN215" s="66">
        <v>0.76923076923076927</v>
      </c>
      <c r="AO215" s="53">
        <f t="shared" si="72"/>
        <v>3.8461538461538463</v>
      </c>
      <c r="AP215" s="54">
        <v>46</v>
      </c>
      <c r="AQ215" s="75">
        <v>0</v>
      </c>
      <c r="AR215" s="56">
        <f t="shared" si="62"/>
        <v>34.5</v>
      </c>
      <c r="AS215" s="57">
        <f t="shared" si="63"/>
        <v>3.45</v>
      </c>
      <c r="AT215" s="54">
        <v>0</v>
      </c>
      <c r="AU215" s="54">
        <v>0</v>
      </c>
      <c r="AV215" s="56">
        <f t="shared" si="64"/>
        <v>0</v>
      </c>
      <c r="AW215" s="53">
        <f t="shared" si="65"/>
        <v>0</v>
      </c>
      <c r="AX215" s="54">
        <v>0</v>
      </c>
      <c r="AY215" s="54">
        <v>0</v>
      </c>
      <c r="AZ215" s="58">
        <f t="shared" si="66"/>
        <v>0</v>
      </c>
      <c r="BA215" s="59">
        <f t="shared" si="67"/>
        <v>0</v>
      </c>
      <c r="BB215" s="87">
        <f t="shared" si="68"/>
        <v>44.123301556816031</v>
      </c>
      <c r="BC215" s="93" t="str">
        <f t="shared" si="69"/>
        <v>F</v>
      </c>
    </row>
    <row r="216" spans="1:55" s="102" customFormat="1" ht="17" customHeight="1" x14ac:dyDescent="0.25">
      <c r="A216" s="96" t="s">
        <v>323</v>
      </c>
      <c r="B216" s="76">
        <v>0</v>
      </c>
      <c r="C216" s="76">
        <v>0</v>
      </c>
      <c r="D216" s="75">
        <v>0</v>
      </c>
      <c r="E216" s="75">
        <v>0</v>
      </c>
      <c r="F216" s="75">
        <v>0</v>
      </c>
      <c r="G216" s="75"/>
      <c r="H216" s="75"/>
      <c r="I216" s="1"/>
      <c r="J216" s="1"/>
      <c r="K216" s="1"/>
      <c r="L216" s="78"/>
      <c r="M216" s="78"/>
      <c r="N216" s="52">
        <f t="shared" si="57"/>
        <v>0</v>
      </c>
      <c r="O216" s="53">
        <f t="shared" si="58"/>
        <v>0</v>
      </c>
      <c r="P216" s="76">
        <v>3</v>
      </c>
      <c r="Q216" s="76">
        <v>0</v>
      </c>
      <c r="R216" s="75">
        <v>0</v>
      </c>
      <c r="S216" s="75">
        <v>0</v>
      </c>
      <c r="T216" s="75">
        <v>0</v>
      </c>
      <c r="U216" s="75"/>
      <c r="V216" s="2"/>
      <c r="W216" s="1"/>
      <c r="X216" s="1"/>
      <c r="Y216" s="1"/>
      <c r="Z216" s="63"/>
      <c r="AA216" s="63"/>
      <c r="AB216" s="52">
        <f t="shared" si="59"/>
        <v>0.75</v>
      </c>
      <c r="AC216" s="53">
        <f t="shared" si="70"/>
        <v>1.8750000000000002</v>
      </c>
      <c r="AD216" s="98">
        <v>49.18181818181818</v>
      </c>
      <c r="AE216" s="98"/>
      <c r="AF216" s="75"/>
      <c r="AG216" s="75"/>
      <c r="AH216" s="75"/>
      <c r="AI216" s="86"/>
      <c r="AJ216" s="54">
        <f t="shared" si="60"/>
        <v>49.18181818181818</v>
      </c>
      <c r="AK216" s="55">
        <f t="shared" si="61"/>
        <v>14.754545454545454</v>
      </c>
      <c r="AL216" s="20">
        <v>47.71581780861851</v>
      </c>
      <c r="AM216" s="53">
        <f t="shared" si="71"/>
        <v>4.771581780861851</v>
      </c>
      <c r="AN216" s="66">
        <v>0.20512820512820512</v>
      </c>
      <c r="AO216" s="53">
        <f t="shared" si="72"/>
        <v>1.0256410256410255</v>
      </c>
      <c r="AP216" s="54">
        <v>50</v>
      </c>
      <c r="AQ216" s="75">
        <v>0</v>
      </c>
      <c r="AR216" s="56">
        <f t="shared" si="62"/>
        <v>37.5</v>
      </c>
      <c r="AS216" s="57">
        <f t="shared" si="63"/>
        <v>3.75</v>
      </c>
      <c r="AT216" s="54">
        <v>0</v>
      </c>
      <c r="AU216" s="54">
        <v>0</v>
      </c>
      <c r="AV216" s="56">
        <f t="shared" si="64"/>
        <v>0</v>
      </c>
      <c r="AW216" s="53">
        <f t="shared" si="65"/>
        <v>0</v>
      </c>
      <c r="AX216" s="54">
        <v>0</v>
      </c>
      <c r="AY216" s="54">
        <v>0</v>
      </c>
      <c r="AZ216" s="58">
        <f t="shared" si="66"/>
        <v>0</v>
      </c>
      <c r="BA216" s="59">
        <f t="shared" si="67"/>
        <v>0</v>
      </c>
      <c r="BB216" s="87">
        <f t="shared" si="68"/>
        <v>40.271951170843586</v>
      </c>
      <c r="BC216" s="93" t="str">
        <f t="shared" si="69"/>
        <v>F</v>
      </c>
    </row>
    <row r="217" spans="1:55" s="102" customFormat="1" ht="17" customHeight="1" x14ac:dyDescent="0.25">
      <c r="A217" s="96" t="s">
        <v>283</v>
      </c>
      <c r="B217" s="76">
        <v>0</v>
      </c>
      <c r="C217" s="76">
        <v>1</v>
      </c>
      <c r="D217" s="75">
        <v>0</v>
      </c>
      <c r="E217" s="75">
        <v>0</v>
      </c>
      <c r="F217" s="75">
        <v>0</v>
      </c>
      <c r="G217" s="75"/>
      <c r="H217" s="75"/>
      <c r="I217" s="1"/>
      <c r="J217" s="1"/>
      <c r="K217" s="1"/>
      <c r="L217" s="78"/>
      <c r="M217" s="78"/>
      <c r="N217" s="52">
        <f t="shared" si="57"/>
        <v>0.25</v>
      </c>
      <c r="O217" s="53">
        <f t="shared" si="58"/>
        <v>0.41666666666666669</v>
      </c>
      <c r="P217" s="76">
        <v>2</v>
      </c>
      <c r="Q217" s="76">
        <v>2</v>
      </c>
      <c r="R217" s="75">
        <v>3</v>
      </c>
      <c r="S217" s="75">
        <v>1</v>
      </c>
      <c r="T217" s="75">
        <v>0</v>
      </c>
      <c r="U217" s="75"/>
      <c r="V217" s="2"/>
      <c r="W217" s="1"/>
      <c r="X217" s="1"/>
      <c r="Y217" s="1"/>
      <c r="Z217" s="63"/>
      <c r="AA217" s="63"/>
      <c r="AB217" s="52">
        <f t="shared" si="59"/>
        <v>2</v>
      </c>
      <c r="AC217" s="53">
        <f t="shared" si="70"/>
        <v>5</v>
      </c>
      <c r="AD217" s="98">
        <v>12.272727272727273</v>
      </c>
      <c r="AE217" s="98"/>
      <c r="AF217" s="75"/>
      <c r="AG217" s="75"/>
      <c r="AH217" s="75"/>
      <c r="AI217" s="86"/>
      <c r="AJ217" s="54">
        <f t="shared" si="60"/>
        <v>12.272727272727273</v>
      </c>
      <c r="AK217" s="55">
        <f t="shared" si="61"/>
        <v>3.6818181818181817</v>
      </c>
      <c r="AL217" s="20">
        <v>98.785509854662962</v>
      </c>
      <c r="AM217" s="53">
        <f t="shared" si="71"/>
        <v>9.8785509854662976</v>
      </c>
      <c r="AN217" s="66">
        <v>0.38709677419354838</v>
      </c>
      <c r="AO217" s="53">
        <f t="shared" si="72"/>
        <v>1.935483870967742</v>
      </c>
      <c r="AP217" s="54">
        <v>61</v>
      </c>
      <c r="AQ217" s="75">
        <v>0</v>
      </c>
      <c r="AR217" s="56">
        <f t="shared" si="62"/>
        <v>45.75</v>
      </c>
      <c r="AS217" s="57">
        <f t="shared" si="63"/>
        <v>4.5750000000000002</v>
      </c>
      <c r="AT217" s="54">
        <v>0</v>
      </c>
      <c r="AU217" s="54">
        <v>0</v>
      </c>
      <c r="AV217" s="56">
        <f t="shared" si="64"/>
        <v>0</v>
      </c>
      <c r="AW217" s="53">
        <f t="shared" si="65"/>
        <v>0</v>
      </c>
      <c r="AX217" s="54">
        <v>0</v>
      </c>
      <c r="AY217" s="54">
        <v>0</v>
      </c>
      <c r="AZ217" s="58">
        <f t="shared" si="66"/>
        <v>0</v>
      </c>
      <c r="BA217" s="59">
        <f t="shared" si="67"/>
        <v>0</v>
      </c>
      <c r="BB217" s="87">
        <f t="shared" si="68"/>
        <v>39.211568776798281</v>
      </c>
      <c r="BC217" s="93" t="str">
        <f t="shared" si="69"/>
        <v>F</v>
      </c>
    </row>
    <row r="218" spans="1:55" s="102" customFormat="1" ht="17" customHeight="1" x14ac:dyDescent="0.25">
      <c r="A218" s="96" t="s">
        <v>303</v>
      </c>
      <c r="B218" s="76">
        <v>0</v>
      </c>
      <c r="C218" s="76">
        <v>1</v>
      </c>
      <c r="D218" s="75">
        <v>0</v>
      </c>
      <c r="E218" s="75">
        <v>0</v>
      </c>
      <c r="F218" s="75">
        <v>0</v>
      </c>
      <c r="G218" s="75"/>
      <c r="H218" s="75"/>
      <c r="I218" s="1"/>
      <c r="J218" s="1"/>
      <c r="K218" s="1"/>
      <c r="L218" s="78"/>
      <c r="M218" s="78"/>
      <c r="N218" s="52">
        <f t="shared" si="57"/>
        <v>0.25</v>
      </c>
      <c r="O218" s="53">
        <f t="shared" si="58"/>
        <v>0.41666666666666669</v>
      </c>
      <c r="P218" s="76">
        <v>3</v>
      </c>
      <c r="Q218" s="76">
        <v>2</v>
      </c>
      <c r="R218" s="75">
        <v>3</v>
      </c>
      <c r="S218" s="75">
        <v>2</v>
      </c>
      <c r="T218" s="75">
        <v>0</v>
      </c>
      <c r="U218" s="75"/>
      <c r="V218" s="2"/>
      <c r="W218" s="1"/>
      <c r="X218" s="1"/>
      <c r="Y218" s="1"/>
      <c r="Z218" s="63"/>
      <c r="AA218" s="63"/>
      <c r="AB218" s="52">
        <f t="shared" si="59"/>
        <v>2.5</v>
      </c>
      <c r="AC218" s="53">
        <f t="shared" si="70"/>
        <v>6.25</v>
      </c>
      <c r="AD218" s="98">
        <v>52.545454545454547</v>
      </c>
      <c r="AE218" s="98"/>
      <c r="AF218" s="75"/>
      <c r="AG218" s="75"/>
      <c r="AH218" s="75"/>
      <c r="AI218" s="86"/>
      <c r="AJ218" s="54">
        <f t="shared" si="60"/>
        <v>52.545454545454547</v>
      </c>
      <c r="AK218" s="55">
        <f t="shared" si="61"/>
        <v>15.763636363636364</v>
      </c>
      <c r="AL218" s="20">
        <v>0</v>
      </c>
      <c r="AM218" s="53">
        <f t="shared" si="71"/>
        <v>0</v>
      </c>
      <c r="AN218" s="66">
        <v>0</v>
      </c>
      <c r="AO218" s="53">
        <f t="shared" si="72"/>
        <v>0</v>
      </c>
      <c r="AP218" s="54">
        <v>0</v>
      </c>
      <c r="AQ218" s="75">
        <v>25</v>
      </c>
      <c r="AR218" s="56">
        <f t="shared" si="62"/>
        <v>25</v>
      </c>
      <c r="AS218" s="57">
        <f t="shared" si="63"/>
        <v>2.5</v>
      </c>
      <c r="AT218" s="54">
        <v>0</v>
      </c>
      <c r="AU218" s="54">
        <v>0</v>
      </c>
      <c r="AV218" s="56">
        <f t="shared" si="64"/>
        <v>0</v>
      </c>
      <c r="AW218" s="53">
        <f t="shared" si="65"/>
        <v>0</v>
      </c>
      <c r="AX218" s="54">
        <v>0</v>
      </c>
      <c r="AY218" s="54">
        <v>0</v>
      </c>
      <c r="AZ218" s="58">
        <f t="shared" si="66"/>
        <v>0</v>
      </c>
      <c r="BA218" s="59">
        <f t="shared" si="67"/>
        <v>0</v>
      </c>
      <c r="BB218" s="87">
        <f t="shared" si="68"/>
        <v>38.354312354312356</v>
      </c>
      <c r="BC218" s="93" t="str">
        <f t="shared" si="69"/>
        <v>F</v>
      </c>
    </row>
    <row r="219" spans="1:55" s="102" customFormat="1" ht="17" customHeight="1" x14ac:dyDescent="0.25">
      <c r="A219" s="96" t="s">
        <v>440</v>
      </c>
      <c r="B219" s="76">
        <v>0</v>
      </c>
      <c r="C219" s="76">
        <v>0</v>
      </c>
      <c r="D219" s="75">
        <v>0</v>
      </c>
      <c r="E219" s="75">
        <v>0</v>
      </c>
      <c r="F219" s="75">
        <v>1</v>
      </c>
      <c r="G219" s="75"/>
      <c r="H219" s="75"/>
      <c r="I219" s="1"/>
      <c r="J219" s="1"/>
      <c r="K219" s="1"/>
      <c r="L219" s="78"/>
      <c r="M219" s="78"/>
      <c r="N219" s="52">
        <f t="shared" si="57"/>
        <v>0.25</v>
      </c>
      <c r="O219" s="53">
        <f t="shared" si="58"/>
        <v>0.41666666666666669</v>
      </c>
      <c r="P219" s="76">
        <v>0</v>
      </c>
      <c r="Q219" s="76">
        <v>0</v>
      </c>
      <c r="R219" s="75">
        <v>3</v>
      </c>
      <c r="S219" s="75">
        <v>2</v>
      </c>
      <c r="T219" s="75">
        <v>2</v>
      </c>
      <c r="U219" s="75"/>
      <c r="V219" s="2"/>
      <c r="W219" s="1"/>
      <c r="X219" s="1"/>
      <c r="Y219" s="1"/>
      <c r="Z219" s="63"/>
      <c r="AA219" s="63"/>
      <c r="AB219" s="52">
        <f t="shared" si="59"/>
        <v>1.75</v>
      </c>
      <c r="AC219" s="53">
        <f t="shared" si="70"/>
        <v>4.375</v>
      </c>
      <c r="AD219" s="98">
        <v>20.454545454545453</v>
      </c>
      <c r="AE219" s="98"/>
      <c r="AF219" s="75"/>
      <c r="AG219" s="75"/>
      <c r="AH219" s="75"/>
      <c r="AI219" s="86"/>
      <c r="AJ219" s="54">
        <f t="shared" si="60"/>
        <v>20.454545454545453</v>
      </c>
      <c r="AK219" s="55">
        <f t="shared" si="61"/>
        <v>6.1363636363636358</v>
      </c>
      <c r="AL219" s="20">
        <v>45.947782000735749</v>
      </c>
      <c r="AM219" s="53">
        <f t="shared" si="71"/>
        <v>4.5947782000735753</v>
      </c>
      <c r="AN219" s="66">
        <v>0.45161290322580644</v>
      </c>
      <c r="AO219" s="53">
        <f t="shared" si="72"/>
        <v>2.2580645161290325</v>
      </c>
      <c r="AP219" s="54">
        <v>81</v>
      </c>
      <c r="AQ219" s="75">
        <v>0</v>
      </c>
      <c r="AR219" s="56">
        <f t="shared" si="62"/>
        <v>60.75</v>
      </c>
      <c r="AS219" s="57">
        <f t="shared" si="63"/>
        <v>6.0750000000000002</v>
      </c>
      <c r="AT219" s="54">
        <v>0</v>
      </c>
      <c r="AU219" s="54">
        <v>0</v>
      </c>
      <c r="AV219" s="56">
        <f t="shared" si="64"/>
        <v>0</v>
      </c>
      <c r="AW219" s="53">
        <f t="shared" si="65"/>
        <v>0</v>
      </c>
      <c r="AX219" s="54">
        <v>0</v>
      </c>
      <c r="AY219" s="54">
        <v>0</v>
      </c>
      <c r="AZ219" s="58">
        <f t="shared" si="66"/>
        <v>0</v>
      </c>
      <c r="BA219" s="59">
        <f t="shared" si="67"/>
        <v>0</v>
      </c>
      <c r="BB219" s="87">
        <f t="shared" si="68"/>
        <v>36.701343106512169</v>
      </c>
      <c r="BC219" s="93" t="str">
        <f t="shared" si="69"/>
        <v>F</v>
      </c>
    </row>
    <row r="220" spans="1:55" s="102" customFormat="1" ht="17" customHeight="1" x14ac:dyDescent="0.25">
      <c r="A220" s="96" t="s">
        <v>402</v>
      </c>
      <c r="B220" s="76">
        <v>0</v>
      </c>
      <c r="C220" s="76">
        <v>0</v>
      </c>
      <c r="D220" s="75">
        <v>2</v>
      </c>
      <c r="E220" s="75">
        <v>0</v>
      </c>
      <c r="F220" s="75">
        <v>0</v>
      </c>
      <c r="G220" s="75"/>
      <c r="H220" s="75"/>
      <c r="I220" s="1"/>
      <c r="J220" s="1"/>
      <c r="K220" s="1"/>
      <c r="L220" s="78"/>
      <c r="M220" s="78"/>
      <c r="N220" s="52">
        <f t="shared" si="57"/>
        <v>0.5</v>
      </c>
      <c r="O220" s="53">
        <f t="shared" si="58"/>
        <v>0.83333333333333337</v>
      </c>
      <c r="P220" s="76">
        <v>3</v>
      </c>
      <c r="Q220" s="76">
        <v>3</v>
      </c>
      <c r="R220" s="75">
        <v>3</v>
      </c>
      <c r="S220" s="75">
        <v>0</v>
      </c>
      <c r="T220" s="75">
        <v>0</v>
      </c>
      <c r="U220" s="75"/>
      <c r="V220" s="2"/>
      <c r="W220" s="1"/>
      <c r="X220" s="1"/>
      <c r="Y220" s="1"/>
      <c r="Z220" s="63"/>
      <c r="AA220" s="63"/>
      <c r="AB220" s="52">
        <f t="shared" si="59"/>
        <v>2.25</v>
      </c>
      <c r="AC220" s="53">
        <f t="shared" si="70"/>
        <v>5.625</v>
      </c>
      <c r="AD220" s="98">
        <v>49</v>
      </c>
      <c r="AE220" s="98"/>
      <c r="AF220" s="75"/>
      <c r="AG220" s="75"/>
      <c r="AH220" s="75"/>
      <c r="AI220" s="86"/>
      <c r="AJ220" s="54">
        <f t="shared" si="60"/>
        <v>49</v>
      </c>
      <c r="AK220" s="55">
        <f t="shared" si="61"/>
        <v>14.7</v>
      </c>
      <c r="AL220" s="20">
        <v>20.675267083249334</v>
      </c>
      <c r="AM220" s="53">
        <f t="shared" si="71"/>
        <v>2.0675267083249333</v>
      </c>
      <c r="AN220" s="66">
        <v>0</v>
      </c>
      <c r="AO220" s="53">
        <f t="shared" si="72"/>
        <v>0</v>
      </c>
      <c r="AP220" s="54">
        <v>0</v>
      </c>
      <c r="AQ220" s="75">
        <v>0</v>
      </c>
      <c r="AR220" s="56">
        <f t="shared" si="62"/>
        <v>0</v>
      </c>
      <c r="AS220" s="57">
        <f t="shared" si="63"/>
        <v>0</v>
      </c>
      <c r="AT220" s="54">
        <v>0</v>
      </c>
      <c r="AU220" s="54">
        <v>0</v>
      </c>
      <c r="AV220" s="56">
        <f t="shared" si="64"/>
        <v>0</v>
      </c>
      <c r="AW220" s="53">
        <f t="shared" si="65"/>
        <v>0</v>
      </c>
      <c r="AX220" s="54">
        <v>0</v>
      </c>
      <c r="AY220" s="54">
        <v>0</v>
      </c>
      <c r="AZ220" s="58">
        <f t="shared" si="66"/>
        <v>0</v>
      </c>
      <c r="BA220" s="59">
        <f t="shared" si="67"/>
        <v>0</v>
      </c>
      <c r="BB220" s="87">
        <f t="shared" si="68"/>
        <v>35.732092371781945</v>
      </c>
      <c r="BC220" s="93" t="str">
        <f t="shared" si="69"/>
        <v>F</v>
      </c>
    </row>
    <row r="221" spans="1:55" s="102" customFormat="1" ht="17" customHeight="1" x14ac:dyDescent="0.25">
      <c r="A221" s="96" t="s">
        <v>305</v>
      </c>
      <c r="B221" s="76">
        <v>0</v>
      </c>
      <c r="C221" s="76">
        <v>1</v>
      </c>
      <c r="D221" s="75">
        <v>0</v>
      </c>
      <c r="E221" s="75">
        <v>2</v>
      </c>
      <c r="F221" s="75">
        <v>2</v>
      </c>
      <c r="G221" s="75"/>
      <c r="H221" s="75"/>
      <c r="I221" s="1"/>
      <c r="J221" s="1"/>
      <c r="K221" s="1"/>
      <c r="L221" s="78"/>
      <c r="M221" s="78"/>
      <c r="N221" s="52">
        <f t="shared" si="57"/>
        <v>1.25</v>
      </c>
      <c r="O221" s="53">
        <f t="shared" si="58"/>
        <v>2.0833333333333335</v>
      </c>
      <c r="P221" s="76">
        <v>3</v>
      </c>
      <c r="Q221" s="76">
        <v>1</v>
      </c>
      <c r="R221" s="75">
        <v>3</v>
      </c>
      <c r="S221" s="75">
        <v>2</v>
      </c>
      <c r="T221" s="75">
        <v>1</v>
      </c>
      <c r="U221" s="75"/>
      <c r="V221" s="2"/>
      <c r="W221" s="1"/>
      <c r="X221" s="1"/>
      <c r="Y221" s="1"/>
      <c r="Z221" s="63"/>
      <c r="AA221" s="63"/>
      <c r="AB221" s="52">
        <f t="shared" si="59"/>
        <v>2.25</v>
      </c>
      <c r="AC221" s="53">
        <f t="shared" si="70"/>
        <v>5.625</v>
      </c>
      <c r="AD221" s="98">
        <v>5</v>
      </c>
      <c r="AE221" s="98"/>
      <c r="AF221" s="75"/>
      <c r="AG221" s="75"/>
      <c r="AH221" s="75"/>
      <c r="AI221" s="86"/>
      <c r="AJ221" s="54">
        <f t="shared" si="60"/>
        <v>5</v>
      </c>
      <c r="AK221" s="55">
        <f t="shared" si="61"/>
        <v>1.5</v>
      </c>
      <c r="AL221" s="20">
        <v>63.828018308458262</v>
      </c>
      <c r="AM221" s="53">
        <f t="shared" si="71"/>
        <v>6.3828018308458256</v>
      </c>
      <c r="AN221" s="66">
        <v>0.5641025641025641</v>
      </c>
      <c r="AO221" s="53">
        <f t="shared" si="72"/>
        <v>2.8205128205128207</v>
      </c>
      <c r="AP221" s="54">
        <v>58</v>
      </c>
      <c r="AQ221" s="75">
        <v>0</v>
      </c>
      <c r="AR221" s="56">
        <f t="shared" si="62"/>
        <v>43.5</v>
      </c>
      <c r="AS221" s="57">
        <f t="shared" si="63"/>
        <v>4.3500000000000005</v>
      </c>
      <c r="AT221" s="54">
        <v>0</v>
      </c>
      <c r="AU221" s="54">
        <v>0</v>
      </c>
      <c r="AV221" s="56">
        <f t="shared" si="64"/>
        <v>0</v>
      </c>
      <c r="AW221" s="53">
        <f t="shared" si="65"/>
        <v>0</v>
      </c>
      <c r="AX221" s="54">
        <v>0</v>
      </c>
      <c r="AY221" s="54">
        <v>0</v>
      </c>
      <c r="AZ221" s="58">
        <f t="shared" si="66"/>
        <v>0</v>
      </c>
      <c r="BA221" s="59">
        <f t="shared" si="67"/>
        <v>0</v>
      </c>
      <c r="BB221" s="87">
        <f t="shared" si="68"/>
        <v>35.017919976449207</v>
      </c>
      <c r="BC221" s="93" t="str">
        <f t="shared" si="69"/>
        <v>F</v>
      </c>
    </row>
    <row r="222" spans="1:55" s="102" customFormat="1" ht="17" customHeight="1" x14ac:dyDescent="0.25">
      <c r="A222" s="96" t="s">
        <v>424</v>
      </c>
      <c r="B222" s="76">
        <v>0</v>
      </c>
      <c r="C222" s="76">
        <v>0</v>
      </c>
      <c r="D222" s="75">
        <v>0</v>
      </c>
      <c r="E222" s="75">
        <v>1</v>
      </c>
      <c r="F222" s="75">
        <v>1</v>
      </c>
      <c r="G222" s="75"/>
      <c r="H222" s="75"/>
      <c r="I222" s="1"/>
      <c r="J222" s="1"/>
      <c r="K222" s="1"/>
      <c r="L222" s="78"/>
      <c r="M222" s="78"/>
      <c r="N222" s="52">
        <f t="shared" si="57"/>
        <v>0.5</v>
      </c>
      <c r="O222" s="53">
        <f t="shared" si="58"/>
        <v>0.83333333333333337</v>
      </c>
      <c r="P222" s="76">
        <v>0</v>
      </c>
      <c r="Q222" s="76">
        <v>0</v>
      </c>
      <c r="R222" s="75">
        <v>0</v>
      </c>
      <c r="S222" s="75">
        <v>3</v>
      </c>
      <c r="T222" s="75">
        <v>0</v>
      </c>
      <c r="U222" s="75"/>
      <c r="V222" s="2"/>
      <c r="W222" s="1"/>
      <c r="X222" s="1"/>
      <c r="Y222" s="1"/>
      <c r="Z222" s="63"/>
      <c r="AA222" s="63"/>
      <c r="AB222" s="52">
        <f t="shared" si="59"/>
        <v>0.75</v>
      </c>
      <c r="AC222" s="53">
        <f t="shared" si="70"/>
        <v>1.8750000000000002</v>
      </c>
      <c r="AD222" s="98">
        <v>44.272727272727273</v>
      </c>
      <c r="AE222" s="98"/>
      <c r="AF222" s="75"/>
      <c r="AG222" s="75"/>
      <c r="AH222" s="75"/>
      <c r="AI222" s="86"/>
      <c r="AJ222" s="54">
        <f t="shared" si="60"/>
        <v>44.272727272727273</v>
      </c>
      <c r="AK222" s="55">
        <f t="shared" si="61"/>
        <v>13.281818181818181</v>
      </c>
      <c r="AL222" s="20">
        <v>0</v>
      </c>
      <c r="AM222" s="53">
        <f t="shared" si="71"/>
        <v>0</v>
      </c>
      <c r="AN222" s="66">
        <v>0.21052631578947367</v>
      </c>
      <c r="AO222" s="53">
        <f t="shared" si="72"/>
        <v>1.0526315789473684</v>
      </c>
      <c r="AP222" s="54">
        <v>67</v>
      </c>
      <c r="AQ222" s="75">
        <v>0</v>
      </c>
      <c r="AR222" s="56">
        <f t="shared" si="62"/>
        <v>50.25</v>
      </c>
      <c r="AS222" s="57">
        <f t="shared" si="63"/>
        <v>5.0250000000000004</v>
      </c>
      <c r="AT222" s="54">
        <v>0</v>
      </c>
      <c r="AU222" s="54">
        <v>0</v>
      </c>
      <c r="AV222" s="56">
        <f t="shared" si="64"/>
        <v>0</v>
      </c>
      <c r="AW222" s="53">
        <f t="shared" si="65"/>
        <v>0</v>
      </c>
      <c r="AX222" s="54">
        <v>0</v>
      </c>
      <c r="AY222" s="54">
        <v>0</v>
      </c>
      <c r="AZ222" s="58">
        <f t="shared" si="66"/>
        <v>0</v>
      </c>
      <c r="BA222" s="59">
        <f t="shared" si="67"/>
        <v>0</v>
      </c>
      <c r="BB222" s="87">
        <f t="shared" si="68"/>
        <v>33.950435529382901</v>
      </c>
      <c r="BC222" s="93" t="str">
        <f t="shared" si="69"/>
        <v>F</v>
      </c>
    </row>
    <row r="223" spans="1:55" s="102" customFormat="1" ht="17" customHeight="1" x14ac:dyDescent="0.25">
      <c r="A223" s="96" t="s">
        <v>284</v>
      </c>
      <c r="B223" s="76">
        <v>0</v>
      </c>
      <c r="C223" s="76">
        <v>0</v>
      </c>
      <c r="D223" s="75">
        <v>1</v>
      </c>
      <c r="E223" s="75">
        <v>0</v>
      </c>
      <c r="F223" s="75">
        <v>0</v>
      </c>
      <c r="G223" s="75"/>
      <c r="H223" s="75"/>
      <c r="I223" s="1"/>
      <c r="J223" s="1"/>
      <c r="K223" s="1"/>
      <c r="L223" s="78"/>
      <c r="M223" s="78"/>
      <c r="N223" s="52">
        <f t="shared" si="57"/>
        <v>0.25</v>
      </c>
      <c r="O223" s="53">
        <f t="shared" si="58"/>
        <v>0.41666666666666669</v>
      </c>
      <c r="P223" s="76">
        <v>0</v>
      </c>
      <c r="Q223" s="76">
        <v>2</v>
      </c>
      <c r="R223" s="75">
        <v>3</v>
      </c>
      <c r="S223" s="75">
        <v>0</v>
      </c>
      <c r="T223" s="75">
        <v>1</v>
      </c>
      <c r="U223" s="75"/>
      <c r="V223" s="2"/>
      <c r="W223" s="1"/>
      <c r="X223" s="1"/>
      <c r="Y223" s="1"/>
      <c r="Z223" s="63"/>
      <c r="AA223" s="63"/>
      <c r="AB223" s="52">
        <f t="shared" si="59"/>
        <v>1.5</v>
      </c>
      <c r="AC223" s="53">
        <f t="shared" si="70"/>
        <v>3.7500000000000004</v>
      </c>
      <c r="AD223" s="98">
        <v>5</v>
      </c>
      <c r="AE223" s="98"/>
      <c r="AF223" s="75"/>
      <c r="AG223" s="75"/>
      <c r="AH223" s="75"/>
      <c r="AI223" s="86"/>
      <c r="AJ223" s="54">
        <f t="shared" si="60"/>
        <v>5</v>
      </c>
      <c r="AK223" s="55">
        <f t="shared" si="61"/>
        <v>1.5</v>
      </c>
      <c r="AL223" s="20">
        <v>82.918328471936178</v>
      </c>
      <c r="AM223" s="53">
        <f t="shared" si="71"/>
        <v>8.2918328471936178</v>
      </c>
      <c r="AN223" s="66">
        <v>0.5641025641025641</v>
      </c>
      <c r="AO223" s="53">
        <f t="shared" si="72"/>
        <v>2.8205128205128207</v>
      </c>
      <c r="AP223" s="54">
        <v>36</v>
      </c>
      <c r="AQ223" s="75">
        <v>0</v>
      </c>
      <c r="AR223" s="56">
        <f t="shared" si="62"/>
        <v>27</v>
      </c>
      <c r="AS223" s="57">
        <f t="shared" si="63"/>
        <v>2.7</v>
      </c>
      <c r="AT223" s="54">
        <v>0</v>
      </c>
      <c r="AU223" s="54">
        <v>0</v>
      </c>
      <c r="AV223" s="56">
        <f t="shared" si="64"/>
        <v>0</v>
      </c>
      <c r="AW223" s="53">
        <f t="shared" si="65"/>
        <v>0</v>
      </c>
      <c r="AX223" s="54">
        <v>0</v>
      </c>
      <c r="AY223" s="54">
        <v>0</v>
      </c>
      <c r="AZ223" s="58">
        <f t="shared" si="66"/>
        <v>0</v>
      </c>
      <c r="BA223" s="59">
        <f t="shared" si="67"/>
        <v>0</v>
      </c>
      <c r="BB223" s="87">
        <f t="shared" si="68"/>
        <v>29.967711283650932</v>
      </c>
      <c r="BC223" s="93" t="str">
        <f t="shared" si="69"/>
        <v>F</v>
      </c>
    </row>
    <row r="224" spans="1:55" s="102" customFormat="1" ht="17" customHeight="1" x14ac:dyDescent="0.25">
      <c r="A224" s="96" t="s">
        <v>384</v>
      </c>
      <c r="B224" s="76">
        <v>0</v>
      </c>
      <c r="C224" s="76">
        <v>2</v>
      </c>
      <c r="D224" s="75">
        <v>0</v>
      </c>
      <c r="E224" s="75">
        <v>0</v>
      </c>
      <c r="F224" s="75">
        <v>0</v>
      </c>
      <c r="G224" s="75"/>
      <c r="H224" s="75"/>
      <c r="I224" s="1"/>
      <c r="J224" s="1"/>
      <c r="K224" s="1"/>
      <c r="L224" s="78"/>
      <c r="M224" s="78"/>
      <c r="N224" s="52">
        <f t="shared" si="57"/>
        <v>0.5</v>
      </c>
      <c r="O224" s="53">
        <f t="shared" si="58"/>
        <v>0.83333333333333337</v>
      </c>
      <c r="P224" s="76">
        <v>3</v>
      </c>
      <c r="Q224" s="76">
        <v>2</v>
      </c>
      <c r="R224" s="75">
        <v>2</v>
      </c>
      <c r="S224" s="75">
        <v>3</v>
      </c>
      <c r="T224" s="75">
        <v>0</v>
      </c>
      <c r="U224" s="75"/>
      <c r="V224" s="2"/>
      <c r="W224" s="1"/>
      <c r="X224" s="1"/>
      <c r="Y224" s="1"/>
      <c r="Z224" s="63"/>
      <c r="AA224" s="63"/>
      <c r="AB224" s="52">
        <f t="shared" si="59"/>
        <v>2.5</v>
      </c>
      <c r="AC224" s="53">
        <f t="shared" si="70"/>
        <v>6.25</v>
      </c>
      <c r="AD224" s="98">
        <v>5</v>
      </c>
      <c r="AE224" s="98"/>
      <c r="AF224" s="75"/>
      <c r="AG224" s="75"/>
      <c r="AH224" s="75"/>
      <c r="AI224" s="86"/>
      <c r="AJ224" s="54">
        <f t="shared" si="60"/>
        <v>5</v>
      </c>
      <c r="AK224" s="55">
        <f t="shared" si="61"/>
        <v>1.5</v>
      </c>
      <c r="AL224" s="20">
        <v>51.631396864175521</v>
      </c>
      <c r="AM224" s="53">
        <f t="shared" si="71"/>
        <v>5.1631396864175523</v>
      </c>
      <c r="AN224" s="66">
        <v>0.29032258064516131</v>
      </c>
      <c r="AO224" s="53">
        <f t="shared" si="72"/>
        <v>1.4516129032258067</v>
      </c>
      <c r="AP224" s="54">
        <v>51</v>
      </c>
      <c r="AQ224" s="75">
        <v>0</v>
      </c>
      <c r="AR224" s="56">
        <f t="shared" si="62"/>
        <v>38.25</v>
      </c>
      <c r="AS224" s="57">
        <f t="shared" si="63"/>
        <v>3.8250000000000002</v>
      </c>
      <c r="AT224" s="54">
        <v>0</v>
      </c>
      <c r="AU224" s="54">
        <v>0</v>
      </c>
      <c r="AV224" s="56">
        <f t="shared" si="64"/>
        <v>0</v>
      </c>
      <c r="AW224" s="53">
        <f t="shared" si="65"/>
        <v>0</v>
      </c>
      <c r="AX224" s="54">
        <v>0</v>
      </c>
      <c r="AY224" s="54">
        <v>0</v>
      </c>
      <c r="AZ224" s="58">
        <f t="shared" si="66"/>
        <v>0</v>
      </c>
      <c r="BA224" s="59">
        <f t="shared" si="67"/>
        <v>0</v>
      </c>
      <c r="BB224" s="87">
        <f t="shared" si="68"/>
        <v>29.266286035348752</v>
      </c>
      <c r="BC224" s="93" t="str">
        <f t="shared" si="69"/>
        <v>F</v>
      </c>
    </row>
    <row r="225" spans="1:55" s="102" customFormat="1" ht="17" customHeight="1" x14ac:dyDescent="0.25">
      <c r="A225" s="96" t="s">
        <v>268</v>
      </c>
      <c r="B225" s="76">
        <v>0</v>
      </c>
      <c r="C225" s="76">
        <v>3</v>
      </c>
      <c r="D225" s="75">
        <v>0</v>
      </c>
      <c r="E225" s="75">
        <v>0</v>
      </c>
      <c r="F225" s="75">
        <v>0</v>
      </c>
      <c r="G225" s="75"/>
      <c r="H225" s="75"/>
      <c r="I225" s="1"/>
      <c r="J225" s="1"/>
      <c r="K225" s="1"/>
      <c r="L225" s="78"/>
      <c r="M225" s="78"/>
      <c r="N225" s="52">
        <f t="shared" si="57"/>
        <v>0.75</v>
      </c>
      <c r="O225" s="53">
        <f t="shared" si="58"/>
        <v>1.25</v>
      </c>
      <c r="P225" s="76">
        <v>3</v>
      </c>
      <c r="Q225" s="76">
        <v>3</v>
      </c>
      <c r="R225" s="75">
        <v>0</v>
      </c>
      <c r="S225" s="75">
        <v>0</v>
      </c>
      <c r="T225" s="75">
        <v>0</v>
      </c>
      <c r="U225" s="75"/>
      <c r="V225" s="2"/>
      <c r="W225" s="1"/>
      <c r="X225" s="1"/>
      <c r="Y225" s="1"/>
      <c r="Z225" s="63"/>
      <c r="AA225" s="63"/>
      <c r="AB225" s="52">
        <f t="shared" si="59"/>
        <v>1.5</v>
      </c>
      <c r="AC225" s="53">
        <f t="shared" si="70"/>
        <v>3.7500000000000004</v>
      </c>
      <c r="AD225" s="98">
        <v>0</v>
      </c>
      <c r="AE225" s="98"/>
      <c r="AF225" s="75"/>
      <c r="AG225" s="75"/>
      <c r="AH225" s="75"/>
      <c r="AI225" s="86"/>
      <c r="AJ225" s="54">
        <f t="shared" si="60"/>
        <v>0</v>
      </c>
      <c r="AK225" s="55">
        <f t="shared" si="61"/>
        <v>0</v>
      </c>
      <c r="AL225" s="20">
        <v>54.47888202879065</v>
      </c>
      <c r="AM225" s="53">
        <f t="shared" si="71"/>
        <v>5.4478882028790654</v>
      </c>
      <c r="AN225" s="66">
        <v>0.25641025641025639</v>
      </c>
      <c r="AO225" s="53">
        <f t="shared" si="72"/>
        <v>1.2820512820512819</v>
      </c>
      <c r="AP225" s="54">
        <v>52</v>
      </c>
      <c r="AQ225" s="75">
        <v>0</v>
      </c>
      <c r="AR225" s="56">
        <f t="shared" si="62"/>
        <v>39</v>
      </c>
      <c r="AS225" s="57">
        <f t="shared" si="63"/>
        <v>3.9000000000000004</v>
      </c>
      <c r="AT225" s="54">
        <v>0</v>
      </c>
      <c r="AU225" s="54">
        <v>0</v>
      </c>
      <c r="AV225" s="56">
        <f t="shared" si="64"/>
        <v>0</v>
      </c>
      <c r="AW225" s="53">
        <f t="shared" si="65"/>
        <v>0</v>
      </c>
      <c r="AX225" s="54">
        <v>0</v>
      </c>
      <c r="AY225" s="54">
        <v>0</v>
      </c>
      <c r="AZ225" s="58">
        <f t="shared" si="66"/>
        <v>0</v>
      </c>
      <c r="BA225" s="59">
        <f t="shared" si="67"/>
        <v>0</v>
      </c>
      <c r="BB225" s="87">
        <f t="shared" si="68"/>
        <v>24.046060746046688</v>
      </c>
      <c r="BC225" s="93" t="str">
        <f t="shared" si="69"/>
        <v>F</v>
      </c>
    </row>
    <row r="226" spans="1:55" s="102" customFormat="1" ht="17" customHeight="1" x14ac:dyDescent="0.25">
      <c r="A226" s="96" t="s">
        <v>442</v>
      </c>
      <c r="B226" s="76">
        <v>0</v>
      </c>
      <c r="C226" s="76">
        <v>0</v>
      </c>
      <c r="D226" s="76">
        <v>2</v>
      </c>
      <c r="E226" s="75">
        <v>3</v>
      </c>
      <c r="F226" s="75">
        <v>0</v>
      </c>
      <c r="G226" s="75"/>
      <c r="H226" s="75"/>
      <c r="I226" s="1"/>
      <c r="J226" s="1"/>
      <c r="K226" s="1"/>
      <c r="L226" s="78"/>
      <c r="M226" s="78"/>
      <c r="N226" s="52">
        <f t="shared" si="57"/>
        <v>1.25</v>
      </c>
      <c r="O226" s="53">
        <f t="shared" si="58"/>
        <v>2.0833333333333335</v>
      </c>
      <c r="P226" s="76">
        <v>0</v>
      </c>
      <c r="Q226" s="76">
        <v>0</v>
      </c>
      <c r="R226" s="75">
        <v>0</v>
      </c>
      <c r="S226" s="75">
        <v>3</v>
      </c>
      <c r="T226" s="75">
        <v>3</v>
      </c>
      <c r="U226" s="75"/>
      <c r="V226" s="2"/>
      <c r="W226" s="1"/>
      <c r="X226" s="1"/>
      <c r="Y226" s="1"/>
      <c r="Z226" s="63"/>
      <c r="AA226" s="63"/>
      <c r="AB226" s="52">
        <f t="shared" si="59"/>
        <v>1.5</v>
      </c>
      <c r="AC226" s="53">
        <f>((AB226/AC$7)*AC$6)*100</f>
        <v>3.7500000000000004</v>
      </c>
      <c r="AD226" s="98">
        <v>15</v>
      </c>
      <c r="AE226" s="98"/>
      <c r="AF226" s="75"/>
      <c r="AG226" s="75"/>
      <c r="AH226" s="86"/>
      <c r="AI226" s="103"/>
      <c r="AJ226" s="54">
        <f>IF(ISNA(AI226),0,((AI226/100)*AJ$6)*100)</f>
        <v>0</v>
      </c>
      <c r="AK226" s="55">
        <f t="shared" si="61"/>
        <v>0</v>
      </c>
      <c r="AL226" s="20">
        <v>0</v>
      </c>
      <c r="AM226" s="53">
        <v>0</v>
      </c>
      <c r="AN226" s="66">
        <v>0.28947368421052633</v>
      </c>
      <c r="AO226" s="53">
        <f>IF(ISBLANK(AN226),0,AN226*AO$6*100)</f>
        <v>1.4473684210526316</v>
      </c>
      <c r="AP226" s="54">
        <v>65</v>
      </c>
      <c r="AQ226" s="75">
        <v>25</v>
      </c>
      <c r="AR226" s="56">
        <f t="shared" si="62"/>
        <v>73.75</v>
      </c>
      <c r="AS226" s="57">
        <f t="shared" si="63"/>
        <v>7.375</v>
      </c>
      <c r="AT226" s="54">
        <v>0</v>
      </c>
      <c r="AU226" s="54">
        <v>0</v>
      </c>
      <c r="AV226" s="56">
        <f t="shared" si="64"/>
        <v>0</v>
      </c>
      <c r="AW226" s="53">
        <f t="shared" si="65"/>
        <v>0</v>
      </c>
      <c r="AX226" s="54">
        <v>0</v>
      </c>
      <c r="AY226" s="54">
        <v>0</v>
      </c>
      <c r="AZ226" s="58">
        <f t="shared" si="66"/>
        <v>0</v>
      </c>
      <c r="BA226" s="59">
        <f t="shared" si="67"/>
        <v>0</v>
      </c>
      <c r="BB226" s="87">
        <f t="shared" si="68"/>
        <v>22.547233468286102</v>
      </c>
      <c r="BC226" s="93" t="str">
        <f t="shared" si="69"/>
        <v>F</v>
      </c>
    </row>
    <row r="227" spans="1:55" s="102" customFormat="1" ht="17" customHeight="1" x14ac:dyDescent="0.25">
      <c r="A227" s="96" t="s">
        <v>443</v>
      </c>
      <c r="B227" s="76">
        <v>0</v>
      </c>
      <c r="C227" s="76">
        <v>0</v>
      </c>
      <c r="D227" s="76">
        <v>0</v>
      </c>
      <c r="E227" s="75">
        <v>0</v>
      </c>
      <c r="F227" s="75">
        <v>0</v>
      </c>
      <c r="G227" s="75"/>
      <c r="H227" s="75"/>
      <c r="I227" s="1"/>
      <c r="J227" s="1"/>
      <c r="K227" s="1"/>
      <c r="L227" s="78"/>
      <c r="M227" s="78"/>
      <c r="N227" s="52">
        <f t="shared" si="57"/>
        <v>0</v>
      </c>
      <c r="O227" s="53">
        <f t="shared" si="58"/>
        <v>0</v>
      </c>
      <c r="P227" s="76">
        <v>3</v>
      </c>
      <c r="Q227" s="76">
        <v>2</v>
      </c>
      <c r="R227" s="75">
        <v>3</v>
      </c>
      <c r="S227" s="75">
        <v>0</v>
      </c>
      <c r="T227" s="75">
        <v>0</v>
      </c>
      <c r="U227" s="75"/>
      <c r="V227" s="2"/>
      <c r="W227" s="1"/>
      <c r="X227" s="1"/>
      <c r="Y227" s="1"/>
      <c r="Z227" s="63"/>
      <c r="AA227" s="63"/>
      <c r="AB227" s="52">
        <f t="shared" si="59"/>
        <v>2</v>
      </c>
      <c r="AC227" s="53">
        <f>((AB227/AC$7)*AC$6)*100</f>
        <v>5</v>
      </c>
      <c r="AD227" s="98">
        <v>32.181818181818187</v>
      </c>
      <c r="AE227" s="98"/>
      <c r="AF227" s="75"/>
      <c r="AG227" s="75"/>
      <c r="AH227" s="86"/>
      <c r="AI227" s="103"/>
      <c r="AJ227" s="54">
        <f>IF(ISNA(AI227),0,((AI227/100)*AJ$6)*100)</f>
        <v>0</v>
      </c>
      <c r="AK227" s="55">
        <f t="shared" si="61"/>
        <v>0</v>
      </c>
      <c r="AL227" s="20">
        <v>2.4793388429752001</v>
      </c>
      <c r="AM227" s="53">
        <v>0</v>
      </c>
      <c r="AN227" s="66">
        <v>0.32258064516129031</v>
      </c>
      <c r="AO227" s="53">
        <f>IF(ISBLANK(AN227),0,AN227*AO$6*100)</f>
        <v>1.6129032258064515</v>
      </c>
      <c r="AP227" s="54">
        <v>72</v>
      </c>
      <c r="AQ227" s="75">
        <v>25</v>
      </c>
      <c r="AR227" s="56">
        <f t="shared" si="62"/>
        <v>79</v>
      </c>
      <c r="AS227" s="57">
        <f t="shared" si="63"/>
        <v>7.9</v>
      </c>
      <c r="AT227" s="54">
        <v>0</v>
      </c>
      <c r="AU227" s="54">
        <v>0</v>
      </c>
      <c r="AV227" s="56">
        <f t="shared" si="64"/>
        <v>0</v>
      </c>
      <c r="AW227" s="53">
        <f t="shared" si="65"/>
        <v>0</v>
      </c>
      <c r="AX227" s="54">
        <v>0</v>
      </c>
      <c r="AY227" s="54">
        <v>0</v>
      </c>
      <c r="AZ227" s="58">
        <f t="shared" si="66"/>
        <v>0</v>
      </c>
      <c r="BA227" s="59">
        <f t="shared" si="67"/>
        <v>0</v>
      </c>
      <c r="BB227" s="87">
        <f t="shared" si="68"/>
        <v>22.327543424317618</v>
      </c>
      <c r="BC227" s="93" t="str">
        <f t="shared" si="69"/>
        <v>F</v>
      </c>
    </row>
    <row r="228" spans="1:55" x14ac:dyDescent="0.25">
      <c r="A228" s="96" t="s">
        <v>379</v>
      </c>
      <c r="B228" s="76">
        <v>0</v>
      </c>
      <c r="C228" s="76">
        <v>0</v>
      </c>
      <c r="D228" s="75">
        <v>0</v>
      </c>
      <c r="E228" s="75">
        <v>0</v>
      </c>
      <c r="F228" s="75">
        <v>0</v>
      </c>
      <c r="G228" s="75"/>
      <c r="H228" s="75"/>
      <c r="L228" s="78"/>
      <c r="M228" s="78"/>
      <c r="N228" s="52">
        <f t="shared" si="57"/>
        <v>0</v>
      </c>
      <c r="O228" s="53">
        <f t="shared" si="58"/>
        <v>0</v>
      </c>
      <c r="P228" s="76">
        <v>0</v>
      </c>
      <c r="Q228" s="76">
        <v>3</v>
      </c>
      <c r="R228" s="75">
        <v>3</v>
      </c>
      <c r="S228" s="75">
        <v>2</v>
      </c>
      <c r="T228" s="75">
        <v>0</v>
      </c>
      <c r="U228" s="75"/>
      <c r="V228" s="2"/>
      <c r="W228" s="1"/>
      <c r="Z228" s="63"/>
      <c r="AA228" s="63"/>
      <c r="AB228" s="52">
        <f t="shared" si="59"/>
        <v>2</v>
      </c>
      <c r="AC228" s="53">
        <f>IF(ISNA(AB228),0,((AB228/AC$7)*AC$6)*100)</f>
        <v>5</v>
      </c>
      <c r="AD228" s="98">
        <v>17.181818181818183</v>
      </c>
      <c r="AE228" s="98"/>
      <c r="AF228" s="75"/>
      <c r="AG228" s="75"/>
      <c r="AH228" s="75"/>
      <c r="AI228" s="86"/>
      <c r="AJ228" s="54">
        <f>AVERAGE(AD228:AF228)</f>
        <v>17.181818181818183</v>
      </c>
      <c r="AK228" s="55">
        <f t="shared" si="61"/>
        <v>5.1545454545454552</v>
      </c>
      <c r="AL228" s="20">
        <v>22.430886365467302</v>
      </c>
      <c r="AM228" s="53">
        <f>IF(ISNA(AL228),0,AL228/AL$6*AM$6*100)</f>
        <v>2.2430886365467302</v>
      </c>
      <c r="AN228" s="66">
        <v>0.42105263157894735</v>
      </c>
      <c r="AO228" s="53">
        <f>IF(ISNA(AN228),0,AN228*AO$6*100)</f>
        <v>2.1052631578947367</v>
      </c>
      <c r="AP228" s="54">
        <v>0</v>
      </c>
      <c r="AQ228" s="75">
        <v>0</v>
      </c>
      <c r="AR228" s="56">
        <f t="shared" si="62"/>
        <v>0</v>
      </c>
      <c r="AS228" s="57">
        <f t="shared" si="63"/>
        <v>0</v>
      </c>
      <c r="AT228" s="54">
        <v>0</v>
      </c>
      <c r="AU228" s="54">
        <v>0</v>
      </c>
      <c r="AV228" s="56">
        <f t="shared" si="64"/>
        <v>0</v>
      </c>
      <c r="AW228" s="53">
        <f t="shared" si="65"/>
        <v>0</v>
      </c>
      <c r="AX228" s="54">
        <v>0</v>
      </c>
      <c r="AY228" s="54">
        <v>0</v>
      </c>
      <c r="AZ228" s="58">
        <f t="shared" si="66"/>
        <v>0</v>
      </c>
      <c r="BA228" s="59">
        <f t="shared" si="67"/>
        <v>0</v>
      </c>
      <c r="BB228" s="87">
        <f t="shared" si="68"/>
        <v>22.312149613826033</v>
      </c>
      <c r="BC228" s="101" t="str">
        <f t="shared" si="69"/>
        <v>F</v>
      </c>
    </row>
    <row r="229" spans="1:55" ht="17" customHeight="1" x14ac:dyDescent="0.25">
      <c r="A229" s="96" t="s">
        <v>290</v>
      </c>
      <c r="B229" s="76">
        <v>0</v>
      </c>
      <c r="C229" s="76">
        <v>0</v>
      </c>
      <c r="D229" s="75">
        <v>1</v>
      </c>
      <c r="E229" s="75">
        <v>0</v>
      </c>
      <c r="F229" s="75">
        <v>1</v>
      </c>
      <c r="G229" s="75"/>
      <c r="H229" s="75"/>
      <c r="L229" s="78"/>
      <c r="M229" s="78"/>
      <c r="N229" s="52">
        <f t="shared" si="57"/>
        <v>0.5</v>
      </c>
      <c r="O229" s="53">
        <f t="shared" si="58"/>
        <v>0.83333333333333337</v>
      </c>
      <c r="P229" s="76">
        <v>2</v>
      </c>
      <c r="Q229" s="76">
        <v>0</v>
      </c>
      <c r="R229" s="75">
        <v>3</v>
      </c>
      <c r="S229" s="75">
        <v>1</v>
      </c>
      <c r="T229" s="75">
        <v>2</v>
      </c>
      <c r="U229" s="75"/>
      <c r="V229" s="2"/>
      <c r="W229" s="1"/>
      <c r="Z229" s="63"/>
      <c r="AA229" s="63"/>
      <c r="AB229" s="52">
        <f t="shared" si="59"/>
        <v>2</v>
      </c>
      <c r="AC229" s="53">
        <f>IF(ISNA(AB229),0,((AB229/AC$7)*AC$6)*100)</f>
        <v>5</v>
      </c>
      <c r="AD229" s="98">
        <v>0</v>
      </c>
      <c r="AE229" s="98"/>
      <c r="AF229" s="75"/>
      <c r="AG229" s="75"/>
      <c r="AH229" s="75"/>
      <c r="AI229" s="99"/>
      <c r="AJ229" s="54">
        <f>AVERAGE(AD229:AF229)</f>
        <v>0</v>
      </c>
      <c r="AK229" s="55">
        <f t="shared" si="61"/>
        <v>0</v>
      </c>
      <c r="AL229" s="20">
        <v>14.65351177437522</v>
      </c>
      <c r="AM229" s="53">
        <f>IF(ISNA(AL229),0,AL229/AL$6*AM$6*100)</f>
        <v>1.4653511774375219</v>
      </c>
      <c r="AN229" s="66">
        <v>0.53846153846153844</v>
      </c>
      <c r="AO229" s="53">
        <f>IF(ISNA(AN229),0,AN229*AO$6*100)</f>
        <v>2.6923076923076925</v>
      </c>
      <c r="AP229" s="54">
        <v>52</v>
      </c>
      <c r="AQ229" s="75">
        <v>0</v>
      </c>
      <c r="AR229" s="56">
        <f t="shared" si="62"/>
        <v>39</v>
      </c>
      <c r="AS229" s="57">
        <f t="shared" si="63"/>
        <v>3.9000000000000004</v>
      </c>
      <c r="AT229" s="54">
        <v>0</v>
      </c>
      <c r="AU229" s="54">
        <v>0</v>
      </c>
      <c r="AV229" s="56">
        <f t="shared" si="64"/>
        <v>0</v>
      </c>
      <c r="AW229" s="53">
        <f t="shared" si="65"/>
        <v>0</v>
      </c>
      <c r="AX229" s="54">
        <v>0</v>
      </c>
      <c r="AY229" s="54">
        <v>0</v>
      </c>
      <c r="AZ229" s="58">
        <f t="shared" si="66"/>
        <v>0</v>
      </c>
      <c r="BA229" s="59">
        <f t="shared" si="67"/>
        <v>0</v>
      </c>
      <c r="BB229" s="87">
        <f t="shared" si="68"/>
        <v>21.370757235505458</v>
      </c>
      <c r="BC229" s="101" t="str">
        <f t="shared" si="69"/>
        <v>F</v>
      </c>
    </row>
    <row r="230" spans="1:55" ht="17" customHeight="1" x14ac:dyDescent="0.25">
      <c r="A230" s="96" t="s">
        <v>422</v>
      </c>
      <c r="B230" s="76">
        <v>0</v>
      </c>
      <c r="C230" s="76">
        <v>0</v>
      </c>
      <c r="D230" s="75">
        <v>0</v>
      </c>
      <c r="E230" s="75">
        <v>0</v>
      </c>
      <c r="F230" s="75">
        <v>0</v>
      </c>
      <c r="G230" s="75"/>
      <c r="H230" s="75"/>
      <c r="L230" s="78"/>
      <c r="M230" s="78"/>
      <c r="N230" s="52">
        <f t="shared" si="57"/>
        <v>0</v>
      </c>
      <c r="O230" s="53">
        <f t="shared" si="58"/>
        <v>0</v>
      </c>
      <c r="P230" s="76">
        <v>0</v>
      </c>
      <c r="Q230" s="76">
        <v>0</v>
      </c>
      <c r="R230" s="75">
        <v>0</v>
      </c>
      <c r="S230" s="75">
        <v>0</v>
      </c>
      <c r="T230" s="75">
        <v>0</v>
      </c>
      <c r="U230" s="75"/>
      <c r="V230" s="2"/>
      <c r="W230" s="1"/>
      <c r="Z230" s="63"/>
      <c r="AA230" s="63"/>
      <c r="AB230" s="52">
        <f t="shared" si="59"/>
        <v>0</v>
      </c>
      <c r="AC230" s="53">
        <f>IF(ISNA(AB230),0,((AB230/AC$7)*AC$6)*100)</f>
        <v>0</v>
      </c>
      <c r="AD230" s="98">
        <v>0</v>
      </c>
      <c r="AE230" s="98"/>
      <c r="AF230" s="75"/>
      <c r="AG230" s="75"/>
      <c r="AH230" s="75"/>
      <c r="AI230" s="99"/>
      <c r="AJ230" s="54">
        <f>AVERAGE(AD230:AF230)</f>
        <v>0</v>
      </c>
      <c r="AK230" s="55">
        <f t="shared" si="61"/>
        <v>0</v>
      </c>
      <c r="AL230" s="20">
        <v>4.4084216527762665</v>
      </c>
      <c r="AM230" s="53">
        <f>IF(ISNA(AL230),0,AL230/AL$6*AM$6*100)</f>
        <v>0.44084216527762665</v>
      </c>
      <c r="AN230" s="66">
        <v>3.2258064516129031E-2</v>
      </c>
      <c r="AO230" s="53">
        <f>IF(ISNA(AN230),0,AN230*AO$6*100)</f>
        <v>0.16129032258064516</v>
      </c>
      <c r="AP230" s="54">
        <v>69</v>
      </c>
      <c r="AQ230" s="75">
        <v>0</v>
      </c>
      <c r="AR230" s="56">
        <f t="shared" si="62"/>
        <v>51.75</v>
      </c>
      <c r="AS230" s="57">
        <f t="shared" si="63"/>
        <v>5.1750000000000007</v>
      </c>
      <c r="AT230" s="54">
        <v>0</v>
      </c>
      <c r="AU230" s="54">
        <v>0</v>
      </c>
      <c r="AV230" s="56">
        <f t="shared" si="64"/>
        <v>0</v>
      </c>
      <c r="AW230" s="53">
        <f t="shared" si="65"/>
        <v>0</v>
      </c>
      <c r="AX230" s="54">
        <v>0</v>
      </c>
      <c r="AY230" s="54">
        <v>0</v>
      </c>
      <c r="AZ230" s="58">
        <f t="shared" si="66"/>
        <v>0</v>
      </c>
      <c r="BA230" s="59">
        <f t="shared" si="67"/>
        <v>0</v>
      </c>
      <c r="BB230" s="87">
        <f t="shared" si="68"/>
        <v>8.8878961351665726</v>
      </c>
      <c r="BC230" s="101" t="str">
        <f t="shared" si="69"/>
        <v>F</v>
      </c>
    </row>
    <row r="231" spans="1:55" ht="17" customHeight="1" x14ac:dyDescent="0.25">
      <c r="A231" s="96" t="s">
        <v>444</v>
      </c>
      <c r="B231" s="76">
        <v>0</v>
      </c>
      <c r="C231" s="76">
        <v>0</v>
      </c>
      <c r="D231" s="75">
        <v>0</v>
      </c>
      <c r="E231" s="75">
        <v>0</v>
      </c>
      <c r="F231" s="75">
        <v>0</v>
      </c>
      <c r="G231" s="75"/>
      <c r="H231" s="75"/>
      <c r="L231" s="78"/>
      <c r="M231" s="78"/>
      <c r="N231" s="52">
        <f t="shared" si="57"/>
        <v>0</v>
      </c>
      <c r="O231" s="53">
        <f t="shared" si="58"/>
        <v>0</v>
      </c>
      <c r="P231" s="76">
        <v>3</v>
      </c>
      <c r="Q231" s="76">
        <v>2</v>
      </c>
      <c r="R231" s="75">
        <v>0</v>
      </c>
      <c r="S231" s="75">
        <v>0</v>
      </c>
      <c r="T231" s="75">
        <v>0</v>
      </c>
      <c r="U231" s="75"/>
      <c r="V231" s="2"/>
      <c r="W231" s="1"/>
      <c r="Z231" s="63"/>
      <c r="AA231" s="63"/>
      <c r="AB231" s="52">
        <f t="shared" si="59"/>
        <v>1.25</v>
      </c>
      <c r="AC231" s="53">
        <f>IF(ISNA(AB231),0,((AB231/AC$7)*AC$6)*100)</f>
        <v>3.125</v>
      </c>
      <c r="AD231" s="98">
        <v>0</v>
      </c>
      <c r="AE231" s="98"/>
      <c r="AF231" s="75"/>
      <c r="AG231" s="75"/>
      <c r="AH231" s="75"/>
      <c r="AI231" s="99"/>
      <c r="AJ231" s="54">
        <f>AVERAGE(AD231:AF231)</f>
        <v>0</v>
      </c>
      <c r="AK231" s="55">
        <f t="shared" si="61"/>
        <v>0</v>
      </c>
      <c r="AL231" s="20">
        <v>0</v>
      </c>
      <c r="AM231" s="53">
        <f>IF(ISNA(AL231),0,AL231/AL$6*AM$6*100)</f>
        <v>0</v>
      </c>
      <c r="AN231" s="66">
        <v>0</v>
      </c>
      <c r="AO231" s="53">
        <f>IF(ISNA(AN231),0,AN231*AO$6*100)</f>
        <v>0</v>
      </c>
      <c r="AP231" s="54">
        <v>0</v>
      </c>
      <c r="AQ231" s="75">
        <v>0</v>
      </c>
      <c r="AR231" s="56">
        <f t="shared" si="62"/>
        <v>0</v>
      </c>
      <c r="AS231" s="57">
        <f t="shared" si="63"/>
        <v>0</v>
      </c>
      <c r="AT231" s="54">
        <v>0</v>
      </c>
      <c r="AU231" s="54">
        <v>0</v>
      </c>
      <c r="AV231" s="56">
        <f t="shared" si="64"/>
        <v>0</v>
      </c>
      <c r="AW231" s="53">
        <f t="shared" si="65"/>
        <v>0</v>
      </c>
      <c r="AX231" s="54">
        <v>0</v>
      </c>
      <c r="AY231" s="54">
        <v>0</v>
      </c>
      <c r="AZ231" s="58">
        <f t="shared" si="66"/>
        <v>0</v>
      </c>
      <c r="BA231" s="59">
        <f t="shared" si="67"/>
        <v>0</v>
      </c>
      <c r="BB231" s="87">
        <f t="shared" si="68"/>
        <v>4.8076923076923075</v>
      </c>
      <c r="BC231" s="101" t="str">
        <f t="shared" si="69"/>
        <v>F</v>
      </c>
    </row>
    <row r="232" spans="1:55" ht="15" customHeight="1" x14ac:dyDescent="0.25">
      <c r="A232" s="96" t="s">
        <v>430</v>
      </c>
      <c r="B232" s="76">
        <v>0</v>
      </c>
      <c r="C232" s="76">
        <v>2</v>
      </c>
      <c r="D232" s="76">
        <v>0</v>
      </c>
      <c r="E232" s="75">
        <v>0</v>
      </c>
      <c r="F232" s="75">
        <v>0</v>
      </c>
      <c r="G232" s="75"/>
      <c r="H232" s="75"/>
      <c r="L232" s="78"/>
      <c r="M232" s="78"/>
      <c r="N232" s="52">
        <f t="shared" si="57"/>
        <v>0.5</v>
      </c>
      <c r="O232" s="53">
        <f t="shared" si="58"/>
        <v>0.83333333333333337</v>
      </c>
      <c r="P232" s="76">
        <v>0</v>
      </c>
      <c r="Q232" s="76">
        <v>0</v>
      </c>
      <c r="R232" s="75">
        <v>0</v>
      </c>
      <c r="S232" s="75">
        <v>0</v>
      </c>
      <c r="T232" s="75">
        <v>0</v>
      </c>
      <c r="U232" s="75"/>
      <c r="V232" s="2"/>
      <c r="W232" s="1"/>
      <c r="Z232" s="63"/>
      <c r="AA232" s="63"/>
      <c r="AB232" s="52">
        <f t="shared" si="59"/>
        <v>0</v>
      </c>
      <c r="AC232" s="53">
        <f>((AB232/AC$7)*AC$6)*100</f>
        <v>0</v>
      </c>
      <c r="AD232" s="98">
        <v>63</v>
      </c>
      <c r="AE232" s="98"/>
      <c r="AF232" s="75"/>
      <c r="AG232" s="75"/>
      <c r="AH232" s="75"/>
      <c r="AI232" s="86"/>
      <c r="AJ232" s="54">
        <f>IF(ISNA(AI232),0,((AI232/100)*AJ$6)*100)</f>
        <v>0</v>
      </c>
      <c r="AK232" s="55">
        <f t="shared" si="61"/>
        <v>0</v>
      </c>
      <c r="AL232" s="20">
        <v>0</v>
      </c>
      <c r="AM232" s="53">
        <f>IF(ISBLANK(AL232),0,AL232/AL$6*AM$6*100)</f>
        <v>0</v>
      </c>
      <c r="AN232" s="66">
        <v>0.39473684210526316</v>
      </c>
      <c r="AO232" s="53">
        <f>IF(ISBLANK(AN232),0,AN232*AO$6*100)</f>
        <v>1.9736842105263159</v>
      </c>
      <c r="AP232" s="54">
        <v>0</v>
      </c>
      <c r="AQ232" s="75">
        <v>0</v>
      </c>
      <c r="AR232" s="56">
        <f t="shared" si="62"/>
        <v>0</v>
      </c>
      <c r="AS232" s="57">
        <f t="shared" si="63"/>
        <v>0</v>
      </c>
      <c r="AT232" s="54">
        <v>0</v>
      </c>
      <c r="AU232" s="54">
        <v>0</v>
      </c>
      <c r="AV232" s="56">
        <f t="shared" si="64"/>
        <v>0</v>
      </c>
      <c r="AW232" s="53">
        <f t="shared" si="65"/>
        <v>0</v>
      </c>
      <c r="AX232" s="54">
        <v>0</v>
      </c>
      <c r="AY232" s="54">
        <v>0</v>
      </c>
      <c r="AZ232" s="58">
        <f t="shared" si="66"/>
        <v>0</v>
      </c>
      <c r="BA232" s="59">
        <f t="shared" si="67"/>
        <v>0</v>
      </c>
      <c r="BB232" s="87">
        <f t="shared" si="68"/>
        <v>4.3184885290148447</v>
      </c>
      <c r="BC232" s="101" t="str">
        <f t="shared" si="69"/>
        <v>F</v>
      </c>
    </row>
    <row r="233" spans="1:55" ht="17" customHeight="1" x14ac:dyDescent="0.25">
      <c r="A233" s="96" t="s">
        <v>445</v>
      </c>
      <c r="B233" s="76">
        <v>0</v>
      </c>
      <c r="C233" s="76">
        <v>0</v>
      </c>
      <c r="D233" s="76">
        <v>0</v>
      </c>
      <c r="E233" s="75">
        <v>0</v>
      </c>
      <c r="F233" s="75">
        <v>0</v>
      </c>
      <c r="G233" s="75"/>
      <c r="H233" s="75"/>
      <c r="L233" s="78"/>
      <c r="M233" s="78"/>
      <c r="N233" s="52">
        <f t="shared" si="57"/>
        <v>0</v>
      </c>
      <c r="O233" s="53">
        <f t="shared" si="58"/>
        <v>0</v>
      </c>
      <c r="P233" s="76">
        <v>0</v>
      </c>
      <c r="Q233" s="76">
        <v>2</v>
      </c>
      <c r="R233" s="75">
        <v>0</v>
      </c>
      <c r="S233" s="75">
        <v>0</v>
      </c>
      <c r="T233" s="75">
        <v>0</v>
      </c>
      <c r="U233" s="75"/>
      <c r="V233" s="2"/>
      <c r="W233" s="1"/>
      <c r="Z233" s="63"/>
      <c r="AA233" s="63"/>
      <c r="AB233" s="52">
        <f t="shared" si="59"/>
        <v>0.5</v>
      </c>
      <c r="AC233" s="53">
        <f>((AB233/AC$7)*AC$6)*100</f>
        <v>1.25</v>
      </c>
      <c r="AD233" s="98">
        <v>0</v>
      </c>
      <c r="AE233" s="98"/>
      <c r="AF233" s="75"/>
      <c r="AG233" s="75"/>
      <c r="AH233" s="86"/>
      <c r="AI233" s="54"/>
      <c r="AJ233" s="54">
        <f>IF(ISNA(AI233),0,((AI233/100)*AJ$6)*100)</f>
        <v>0</v>
      </c>
      <c r="AK233" s="55">
        <f t="shared" si="61"/>
        <v>0</v>
      </c>
      <c r="AL233" s="20">
        <v>0</v>
      </c>
      <c r="AM233" s="53">
        <v>0</v>
      </c>
      <c r="AN233" s="66">
        <v>0</v>
      </c>
      <c r="AO233" s="53">
        <f>IF(ISBLANK(AN233),0,AN233*AO$6*100)</f>
        <v>0</v>
      </c>
      <c r="AP233" s="54">
        <v>0</v>
      </c>
      <c r="AQ233" s="75">
        <v>0</v>
      </c>
      <c r="AR233" s="56">
        <f t="shared" si="62"/>
        <v>0</v>
      </c>
      <c r="AS233" s="57">
        <f t="shared" si="63"/>
        <v>0</v>
      </c>
      <c r="AT233" s="54">
        <v>0</v>
      </c>
      <c r="AU233" s="54">
        <v>0</v>
      </c>
      <c r="AV233" s="56">
        <f t="shared" si="64"/>
        <v>0</v>
      </c>
      <c r="AW233" s="53">
        <f t="shared" si="65"/>
        <v>0</v>
      </c>
      <c r="AX233" s="54">
        <v>0</v>
      </c>
      <c r="AY233" s="54">
        <v>0</v>
      </c>
      <c r="AZ233" s="58">
        <f t="shared" si="66"/>
        <v>0</v>
      </c>
      <c r="BA233" s="59">
        <f t="shared" si="67"/>
        <v>0</v>
      </c>
      <c r="BB233" s="87">
        <f t="shared" si="68"/>
        <v>1.9230769230769229</v>
      </c>
      <c r="BC233" s="101" t="str">
        <f t="shared" si="69"/>
        <v>F</v>
      </c>
    </row>
    <row r="234" spans="1:55" ht="15" customHeight="1" x14ac:dyDescent="0.25">
      <c r="A234" s="9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1"/>
      <c r="O234" s="53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3"/>
      <c r="AB234" s="61"/>
      <c r="AC234" s="53"/>
      <c r="AD234" s="63"/>
      <c r="AE234" s="62"/>
      <c r="AF234" s="63"/>
      <c r="AG234" s="62"/>
      <c r="AH234" s="62"/>
      <c r="AI234" s="62"/>
      <c r="AJ234" s="52"/>
      <c r="AK234" s="55"/>
      <c r="AL234" s="20"/>
      <c r="AM234" s="66"/>
      <c r="AN234" s="66"/>
      <c r="AO234" s="53"/>
      <c r="AP234" s="62"/>
      <c r="AQ234" s="62"/>
      <c r="AR234" s="56"/>
      <c r="AS234" s="57">
        <f t="shared" ref="AS234" si="73">IF(ISNA(AR234),0,AR234*AS$6)</f>
        <v>0</v>
      </c>
      <c r="AT234" s="60"/>
      <c r="AU234" s="62"/>
      <c r="AV234" s="63"/>
      <c r="AW234" s="53"/>
      <c r="AX234" s="60"/>
      <c r="AY234" s="63"/>
      <c r="AZ234" s="4"/>
      <c r="BA234" s="64"/>
      <c r="BB234" s="61"/>
      <c r="BC234" s="61"/>
    </row>
    <row r="235" spans="1:55" ht="15" customHeight="1" x14ac:dyDescent="0.25">
      <c r="A235" s="65"/>
      <c r="B235" s="72">
        <f t="shared" ref="B235:AF235" si="74">AVERAGE(B9:B212)</f>
        <v>0</v>
      </c>
      <c r="C235" s="73">
        <f t="shared" si="74"/>
        <v>1.7009803921568627</v>
      </c>
      <c r="D235" s="73">
        <f t="shared" si="74"/>
        <v>1.2892156862745099</v>
      </c>
      <c r="E235" s="73">
        <f t="shared" si="74"/>
        <v>1.1666666666666667</v>
      </c>
      <c r="F235" s="73">
        <f t="shared" si="74"/>
        <v>0.81372549019607843</v>
      </c>
      <c r="G235" s="73" t="e">
        <f t="shared" si="74"/>
        <v>#DIV/0!</v>
      </c>
      <c r="H235" s="73" t="e">
        <f t="shared" si="74"/>
        <v>#DIV/0!</v>
      </c>
      <c r="I235" s="73" t="e">
        <f t="shared" si="74"/>
        <v>#DIV/0!</v>
      </c>
      <c r="J235" s="73" t="e">
        <f t="shared" si="74"/>
        <v>#DIV/0!</v>
      </c>
      <c r="K235" s="73" t="e">
        <f t="shared" si="74"/>
        <v>#DIV/0!</v>
      </c>
      <c r="L235" s="73" t="e">
        <f t="shared" si="74"/>
        <v>#DIV/0!</v>
      </c>
      <c r="M235" s="73" t="e">
        <f t="shared" si="74"/>
        <v>#DIV/0!</v>
      </c>
      <c r="N235" s="72">
        <f t="shared" si="74"/>
        <v>1.2426470588235294</v>
      </c>
      <c r="O235" s="72">
        <f t="shared" si="74"/>
        <v>2.0710784313725492</v>
      </c>
      <c r="P235" s="72">
        <f t="shared" si="74"/>
        <v>2.4578431372549017</v>
      </c>
      <c r="Q235" s="72">
        <f t="shared" si="74"/>
        <v>2.0735294117647061</v>
      </c>
      <c r="R235" s="72">
        <f t="shared" si="74"/>
        <v>2.6764705882352939</v>
      </c>
      <c r="S235" s="72">
        <f t="shared" si="74"/>
        <v>1.7107843137254901</v>
      </c>
      <c r="T235" s="72">
        <f t="shared" si="74"/>
        <v>2.2009803921568629</v>
      </c>
      <c r="U235" s="72" t="e">
        <f t="shared" si="74"/>
        <v>#DIV/0!</v>
      </c>
      <c r="V235" s="72" t="e">
        <f t="shared" si="74"/>
        <v>#DIV/0!</v>
      </c>
      <c r="W235" s="72" t="e">
        <f t="shared" si="74"/>
        <v>#DIV/0!</v>
      </c>
      <c r="X235" s="72" t="e">
        <f t="shared" si="74"/>
        <v>#DIV/0!</v>
      </c>
      <c r="Y235" s="72" t="e">
        <f t="shared" si="74"/>
        <v>#DIV/0!</v>
      </c>
      <c r="Z235" s="72" t="e">
        <f t="shared" si="74"/>
        <v>#DIV/0!</v>
      </c>
      <c r="AA235" s="72" t="e">
        <f t="shared" si="74"/>
        <v>#DIV/0!</v>
      </c>
      <c r="AB235" s="72">
        <f t="shared" si="74"/>
        <v>2.5078431372549019</v>
      </c>
      <c r="AC235" s="79">
        <f t="shared" si="74"/>
        <v>6.2696078431372548</v>
      </c>
      <c r="AD235" s="74">
        <f t="shared" si="74"/>
        <v>92.971479500891249</v>
      </c>
      <c r="AE235" s="74" t="e">
        <f t="shared" si="74"/>
        <v>#DIV/0!</v>
      </c>
      <c r="AF235" s="74" t="e">
        <f t="shared" si="74"/>
        <v>#DIV/0!</v>
      </c>
      <c r="AG235" s="72" t="e">
        <f t="shared" ref="AG235:AQ235" si="75">AVERAGE(AG9:AG212)</f>
        <v>#DIV/0!</v>
      </c>
      <c r="AH235" s="72" t="e">
        <f t="shared" si="75"/>
        <v>#DIV/0!</v>
      </c>
      <c r="AI235" s="72" t="e">
        <f t="shared" si="75"/>
        <v>#DIV/0!</v>
      </c>
      <c r="AJ235" s="72">
        <f t="shared" si="75"/>
        <v>92.971479500891249</v>
      </c>
      <c r="AK235" s="72">
        <f t="shared" si="75"/>
        <v>27.891443850267411</v>
      </c>
      <c r="AL235" s="74">
        <f t="shared" si="75"/>
        <v>77.342903202173517</v>
      </c>
      <c r="AM235" s="72">
        <f t="shared" si="75"/>
        <v>7.7342903202173563</v>
      </c>
      <c r="AN235" s="83">
        <f t="shared" si="75"/>
        <v>0.68913766804009469</v>
      </c>
      <c r="AO235" s="72">
        <f t="shared" si="75"/>
        <v>3.4456883402004781</v>
      </c>
      <c r="AP235" s="74">
        <f t="shared" si="75"/>
        <v>71.789215686274517</v>
      </c>
      <c r="AQ235" s="74">
        <f t="shared" si="75"/>
        <v>14.705882352941176</v>
      </c>
      <c r="AR235" s="84">
        <v>73.3</v>
      </c>
      <c r="AS235" s="72">
        <f>AVERAGE(AS9:AS212)</f>
        <v>6.8547794117647056</v>
      </c>
      <c r="AT235" s="74">
        <f>AVERAGE(AT9:AT212)</f>
        <v>0</v>
      </c>
      <c r="AU235" s="84">
        <v>73.3</v>
      </c>
      <c r="AV235" s="84">
        <v>73.3</v>
      </c>
      <c r="AW235" s="72">
        <f t="shared" ref="AW235:BB235" si="76">AVERAGE(AW9:AW212)</f>
        <v>0</v>
      </c>
      <c r="AX235" s="72">
        <f t="shared" si="76"/>
        <v>0</v>
      </c>
      <c r="AY235" s="72">
        <f t="shared" si="76"/>
        <v>0</v>
      </c>
      <c r="AZ235" s="72">
        <f t="shared" si="76"/>
        <v>0</v>
      </c>
      <c r="BA235" s="72">
        <f t="shared" si="76"/>
        <v>0</v>
      </c>
      <c r="BB235" s="72">
        <f t="shared" si="76"/>
        <v>83.487520303014961</v>
      </c>
      <c r="BC235" s="61"/>
    </row>
    <row r="236" spans="1:55" x14ac:dyDescent="0.25">
      <c r="B236" s="61"/>
      <c r="C236" s="61"/>
      <c r="D236" s="61"/>
      <c r="E236" s="61"/>
      <c r="F236" s="61"/>
      <c r="G236" s="62"/>
      <c r="H236" s="61"/>
      <c r="I236" s="61"/>
      <c r="J236" s="61"/>
      <c r="K236" s="62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2"/>
      <c r="Z236" s="61"/>
      <c r="AA236" s="61"/>
      <c r="AB236" s="61"/>
      <c r="AC236" s="61"/>
      <c r="AD236" s="4"/>
      <c r="AE236" s="61"/>
      <c r="AF236" s="4"/>
      <c r="AG236" s="61"/>
      <c r="AH236" s="61"/>
      <c r="AI236" s="61"/>
      <c r="AJ236" s="61"/>
      <c r="AK236" s="61"/>
      <c r="AL236" s="4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4"/>
      <c r="AZ236" s="61"/>
      <c r="BA236" s="61"/>
      <c r="BB236" s="61"/>
    </row>
  </sheetData>
  <sortState ref="A9:BC233">
    <sortCondition descending="1" ref="BB9:BB233"/>
  </sortState>
  <mergeCells count="18">
    <mergeCell ref="AP4:AS4"/>
    <mergeCell ref="AT4:AW4"/>
    <mergeCell ref="AX4:BA4"/>
    <mergeCell ref="AZ1:BB1"/>
    <mergeCell ref="B4:N4"/>
    <mergeCell ref="P4:AB4"/>
    <mergeCell ref="AD4:AJ4"/>
    <mergeCell ref="AL4:AM4"/>
    <mergeCell ref="B3:N3"/>
    <mergeCell ref="P3:W3"/>
    <mergeCell ref="A1:AC1"/>
    <mergeCell ref="A2:B2"/>
    <mergeCell ref="AD3:AE3"/>
    <mergeCell ref="AJ1:AL1"/>
    <mergeCell ref="AJ2:AM2"/>
    <mergeCell ref="AJ3:AM3"/>
    <mergeCell ref="AD1:AE1"/>
    <mergeCell ref="AD2:AE2"/>
  </mergeCells>
  <phoneticPr fontId="8" type="noConversion"/>
  <printOptions horizontalCentered="1" gridLines="1"/>
  <pageMargins left="0.45" right="0.45" top="0.5" bottom="0.5" header="0.3" footer="0.3"/>
  <pageSetup scale="48" firstPageNumber="0" fitToHeight="4" orientation="landscape" horizontalDpi="4294967292" verticalDpi="4294967292" r:id="rId1"/>
  <ignoredErrors>
    <ignoredError sqref="N9:N233 AB9:AB233 AJ9:AJ233" emptyCellReference="1"/>
  </ignoredError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Main</vt:lpstr>
      <vt:lpstr>___xlnm.Print_Area_1</vt:lpstr>
      <vt:lpstr>__xlnm.Print_Area_1</vt:lpstr>
      <vt:lpstr>grades</vt:lpstr>
      <vt:lpstr>Main!Print_Area</vt:lpstr>
      <vt:lpstr>Main!Print_Titles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admn</dc:creator>
  <cp:keywords/>
  <dc:description/>
  <cp:lastModifiedBy>Deep Patel</cp:lastModifiedBy>
  <cp:revision>224</cp:revision>
  <cp:lastPrinted>2018-10-07T20:22:50Z</cp:lastPrinted>
  <dcterms:created xsi:type="dcterms:W3CDTF">2013-04-30T18:20:00Z</dcterms:created>
  <dcterms:modified xsi:type="dcterms:W3CDTF">2018-10-21T04:31:50Z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8234c8ae-7959-406f-9a5c-793c6cf7bbc4</vt:lpwstr>
  </property>
</Properties>
</file>