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EDD4903-7324-4BBE-B0FA-FEB50980CA46}" xr6:coauthVersionLast="47" xr6:coauthVersionMax="47" xr10:uidLastSave="{00000000-0000-0000-0000-000000000000}"/>
  <bookViews>
    <workbookView xWindow="-108" yWindow="-108" windowWidth="23256" windowHeight="12456" firstSheet="4" activeTab="7" xr2:uid="{346CDC1F-400C-4BDE-A8C5-2FBE5E061928}"/>
  </bookViews>
  <sheets>
    <sheet name="PI" sheetId="1" r:id="rId1"/>
    <sheet name="MOSPI (4.1) RAW DATA" sheetId="17" r:id="rId2"/>
    <sheet name="STRUCTURED DATA" sheetId="3" r:id="rId3"/>
    <sheet name="ABOUT THE PROJECT" sheetId="16" r:id="rId4"/>
    <sheet name="DATA VISUALIZATION" sheetId="15" r:id="rId5"/>
    <sheet name="DESCRIPTIVE STATISTICS" sheetId="7" r:id="rId6"/>
    <sheet name="COVARIANCE" sheetId="12" r:id="rId7"/>
    <sheet name="COEFFICIENT OF CORRELATION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3" l="1"/>
  <c r="E97" i="3"/>
  <c r="F97" i="3"/>
  <c r="G97" i="3"/>
  <c r="H97" i="3"/>
  <c r="I97" i="3"/>
  <c r="J97" i="3"/>
  <c r="K97" i="3"/>
  <c r="C97" i="3"/>
  <c r="D47" i="3"/>
  <c r="E47" i="3"/>
  <c r="F47" i="3"/>
  <c r="G47" i="3"/>
  <c r="H47" i="3"/>
  <c r="I47" i="3"/>
  <c r="J47" i="3"/>
  <c r="K47" i="3"/>
  <c r="C47" i="3"/>
  <c r="M14" i="14"/>
  <c r="M13" i="14"/>
  <c r="M12" i="14"/>
  <c r="M11" i="14"/>
  <c r="M10" i="14"/>
  <c r="M9" i="14"/>
  <c r="M8" i="14"/>
  <c r="M7" i="14"/>
  <c r="M6" i="14"/>
  <c r="M5" i="14"/>
  <c r="D38" i="14" s="1"/>
  <c r="M4" i="14"/>
  <c r="C30" i="14" s="1"/>
  <c r="D41" i="14"/>
  <c r="C41" i="14"/>
  <c r="C39" i="14"/>
  <c r="C37" i="14"/>
  <c r="D36" i="14"/>
  <c r="C35" i="14"/>
  <c r="D33" i="14"/>
  <c r="C33" i="14"/>
  <c r="C31" i="14"/>
  <c r="D30" i="14"/>
  <c r="C28" i="14"/>
  <c r="D26" i="14"/>
  <c r="C26" i="14"/>
  <c r="C24" i="14"/>
  <c r="C22" i="14"/>
  <c r="D21" i="14"/>
  <c r="C20" i="14"/>
  <c r="D19" i="14"/>
  <c r="D18" i="14"/>
  <c r="C18" i="14"/>
  <c r="D16" i="14"/>
  <c r="C16" i="14"/>
  <c r="C14" i="14"/>
  <c r="D13" i="14"/>
  <c r="C12" i="14"/>
  <c r="D11" i="14"/>
  <c r="D10" i="14"/>
  <c r="C10" i="14"/>
  <c r="D8" i="14"/>
  <c r="C8" i="14"/>
  <c r="C6" i="14"/>
  <c r="D5" i="14"/>
  <c r="C5" i="14"/>
  <c r="C4" i="14"/>
  <c r="M9" i="12"/>
  <c r="M7" i="12"/>
  <c r="M6" i="12"/>
  <c r="D41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" i="12"/>
  <c r="M5" i="12"/>
  <c r="M4" i="12"/>
  <c r="D24" i="14" l="1"/>
  <c r="D27" i="14"/>
  <c r="D34" i="14"/>
  <c r="D39" i="14"/>
  <c r="D31" i="14"/>
  <c r="D4" i="14"/>
  <c r="D6" i="14"/>
  <c r="D9" i="14"/>
  <c r="D14" i="14"/>
  <c r="D17" i="14"/>
  <c r="D22" i="14"/>
  <c r="D25" i="14"/>
  <c r="D32" i="14"/>
  <c r="D37" i="14"/>
  <c r="D40" i="14"/>
  <c r="D29" i="14"/>
  <c r="D7" i="14"/>
  <c r="D12" i="14"/>
  <c r="D15" i="14"/>
  <c r="D20" i="14"/>
  <c r="D23" i="14"/>
  <c r="D28" i="14"/>
  <c r="D35" i="14"/>
  <c r="C7" i="14"/>
  <c r="C9" i="14"/>
  <c r="C11" i="14"/>
  <c r="C13" i="14"/>
  <c r="C15" i="14"/>
  <c r="C17" i="14"/>
  <c r="C19" i="14"/>
  <c r="C21" i="14"/>
  <c r="C23" i="14"/>
  <c r="C25" i="14"/>
  <c r="C27" i="14"/>
  <c r="C29" i="14"/>
  <c r="C32" i="14"/>
  <c r="C34" i="14"/>
  <c r="C36" i="14"/>
  <c r="C38" i="14"/>
  <c r="C40" i="14"/>
</calcChain>
</file>

<file path=xl/sharedStrings.xml><?xml version="1.0" encoding="utf-8"?>
<sst xmlns="http://schemas.openxmlformats.org/spreadsheetml/2006/main" count="517" uniqueCount="223">
  <si>
    <t>NAME :-</t>
  </si>
  <si>
    <t>DEEPTOMOY MUKHERJEE</t>
  </si>
  <si>
    <t>COURSE :-</t>
  </si>
  <si>
    <t>ROLL NUMBER :-</t>
  </si>
  <si>
    <t>19/1121</t>
  </si>
  <si>
    <t>YEAR :-</t>
  </si>
  <si>
    <t>3rd</t>
  </si>
  <si>
    <t>SEMESTER :-</t>
  </si>
  <si>
    <t>5th</t>
  </si>
  <si>
    <t>SUBJECT :-</t>
  </si>
  <si>
    <t>COLLEGE :-</t>
  </si>
  <si>
    <t>ZAKIR HUSIAN DELHI COLLEGE (DAY)</t>
  </si>
  <si>
    <t>SUBMITTED TO :-</t>
  </si>
  <si>
    <t>Dr. rakesh kumar sir</t>
  </si>
  <si>
    <t>Item Desription</t>
  </si>
  <si>
    <t>S.No.</t>
  </si>
  <si>
    <t>Gross Value Added</t>
  </si>
  <si>
    <t>1</t>
  </si>
  <si>
    <t>consumption of fixed capital</t>
  </si>
  <si>
    <t>2</t>
  </si>
  <si>
    <t>Net Value Added</t>
  </si>
  <si>
    <t>3</t>
  </si>
  <si>
    <t>central government*</t>
  </si>
  <si>
    <t>3.1</t>
  </si>
  <si>
    <t>state government</t>
  </si>
  <si>
    <t>3.2</t>
  </si>
  <si>
    <t>Andhra Pradesh</t>
  </si>
  <si>
    <t>3.2.1</t>
  </si>
  <si>
    <t>Arunachal Pradesh</t>
  </si>
  <si>
    <t>3.2.2</t>
  </si>
  <si>
    <t>Assam</t>
  </si>
  <si>
    <t>3.2.3</t>
  </si>
  <si>
    <t>Bihar</t>
  </si>
  <si>
    <t>3.2.4</t>
  </si>
  <si>
    <t>Chhattisgarh</t>
  </si>
  <si>
    <t>3.2.5</t>
  </si>
  <si>
    <t>Delhi</t>
  </si>
  <si>
    <t>3.2.6</t>
  </si>
  <si>
    <t>Goa</t>
  </si>
  <si>
    <t>3.2.7</t>
  </si>
  <si>
    <t>Gujarat</t>
  </si>
  <si>
    <t>3.2.8</t>
  </si>
  <si>
    <t>Haryana</t>
  </si>
  <si>
    <t>3.2.9</t>
  </si>
  <si>
    <t>Himachal Pradesh</t>
  </si>
  <si>
    <t>3.2.10</t>
  </si>
  <si>
    <t>Jammu &amp; Kashmir</t>
  </si>
  <si>
    <t>3.2.11</t>
  </si>
  <si>
    <t>Jharkhand</t>
  </si>
  <si>
    <t>3.2.12</t>
  </si>
  <si>
    <t>Karnataka</t>
  </si>
  <si>
    <t>3.2.13</t>
  </si>
  <si>
    <t>Kerala</t>
  </si>
  <si>
    <t>3.2.14</t>
  </si>
  <si>
    <t>Madhya Pradesh</t>
  </si>
  <si>
    <t>3.2.15</t>
  </si>
  <si>
    <t>Maharashtra</t>
  </si>
  <si>
    <t>3.2.16</t>
  </si>
  <si>
    <t>Manipur</t>
  </si>
  <si>
    <t>3.2.17</t>
  </si>
  <si>
    <t>Meghalaya</t>
  </si>
  <si>
    <t>3.2.18</t>
  </si>
  <si>
    <t>Mizoram</t>
  </si>
  <si>
    <t>3.2.19</t>
  </si>
  <si>
    <t>Nagaland</t>
  </si>
  <si>
    <t>3.2.20</t>
  </si>
  <si>
    <t>Odisha</t>
  </si>
  <si>
    <t>3.2.21</t>
  </si>
  <si>
    <t>Puducherry</t>
  </si>
  <si>
    <t>3.2.22</t>
  </si>
  <si>
    <t>Punjab</t>
  </si>
  <si>
    <t>3.2.23</t>
  </si>
  <si>
    <t>Rajasthan</t>
  </si>
  <si>
    <t>3.2.24</t>
  </si>
  <si>
    <t>Sikkim</t>
  </si>
  <si>
    <t>3.2.25</t>
  </si>
  <si>
    <t>Tamilnadu</t>
  </si>
  <si>
    <t>3.2.26</t>
  </si>
  <si>
    <t>Telangana</t>
  </si>
  <si>
    <t>3.2.27</t>
  </si>
  <si>
    <t>Tripura</t>
  </si>
  <si>
    <t>3.2.28</t>
  </si>
  <si>
    <t>Uttarakhand</t>
  </si>
  <si>
    <t>3.2.29</t>
  </si>
  <si>
    <t>Uttar Pradesh</t>
  </si>
  <si>
    <t>3.2.30</t>
  </si>
  <si>
    <t>West Bengal</t>
  </si>
  <si>
    <t>3.2.31</t>
  </si>
  <si>
    <t>local bodies</t>
  </si>
  <si>
    <t>3.3</t>
  </si>
  <si>
    <t>autonomous institutions</t>
  </si>
  <si>
    <t>3.4</t>
  </si>
  <si>
    <t>2017-18</t>
  </si>
  <si>
    <t>2018-19</t>
  </si>
  <si>
    <t>2019-20</t>
  </si>
  <si>
    <t>2011-12</t>
  </si>
  <si>
    <t>2012-13</t>
  </si>
  <si>
    <t>2013-14</t>
  </si>
  <si>
    <t>2014-15</t>
  </si>
  <si>
    <t>2015-16</t>
  </si>
  <si>
    <t>2016-17</t>
  </si>
  <si>
    <t>* including Union Territories except Delhi and Puducherry</t>
  </si>
  <si>
    <r>
      <rPr>
        <sz val="11"/>
        <color theme="1"/>
        <rFont val="Arial"/>
        <family val="2"/>
      </rPr>
      <t>TABLE 1.1: VALUE ADDED BY CENTRAL AND STATE GOVERNMENTS</t>
    </r>
    <r>
      <rPr>
        <sz val="11"/>
        <color theme="1"/>
        <rFont val="Calibri"/>
        <family val="2"/>
        <scheme val="minor"/>
      </rPr>
      <t xml:space="preserve">						</t>
    </r>
  </si>
  <si>
    <t>SOURCE :- http://mospi.nic.in/publication/national-accounts-statistics-2021</t>
  </si>
  <si>
    <t>(₹  crore)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</si>
  <si>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</si>
  <si>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</si>
  <si>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</si>
  <si>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</si>
  <si>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</si>
  <si>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</si>
  <si>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</si>
  <si>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</si>
  <si>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</si>
  <si>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</si>
  <si>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</si>
  <si>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</si>
  <si>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</si>
  <si>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</si>
  <si>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</si>
  <si>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</si>
  <si>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</si>
  <si>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</si>
  <si>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</si>
  <si>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</si>
  <si>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</si>
  <si>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</si>
  <si>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</si>
  <si>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</si>
  <si>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section :-</t>
  </si>
  <si>
    <t xml:space="preserve">b </t>
  </si>
  <si>
    <t xml:space="preserve"> (at current prices)				</t>
  </si>
  <si>
    <t>TOTAL</t>
  </si>
  <si>
    <t>X</t>
  </si>
  <si>
    <t>(at constant (2011-12) prices)</t>
  </si>
  <si>
    <r>
      <rPr>
        <sz val="11"/>
        <color theme="1"/>
        <rFont val="Arial"/>
        <family val="2"/>
      </rPr>
      <t>TABLE 1.2: VALUE ADDED BY CENTRAL AND STATE GOVERNMENTS</t>
    </r>
    <r>
      <rPr>
        <sz val="11"/>
        <color theme="1"/>
        <rFont val="Calibri"/>
        <family val="2"/>
        <scheme val="minor"/>
      </rPr>
      <t xml:space="preserve">						</t>
    </r>
  </si>
  <si>
    <t>Y</t>
  </si>
  <si>
    <t xml:space="preserve">DESCRIPTIVE STATISTICS </t>
  </si>
  <si>
    <t>Y - Y bar</t>
  </si>
  <si>
    <t>X - X bar</t>
  </si>
  <si>
    <t>n-1</t>
  </si>
  <si>
    <t>Covariance Analysis of Value Added by Central and State Government</t>
  </si>
  <si>
    <t>Intermediate Calculations</t>
  </si>
  <si>
    <t>Ybar</t>
  </si>
  <si>
    <t>Xbar</t>
  </si>
  <si>
    <r>
      <rPr>
        <sz val="11"/>
        <color theme="1"/>
        <rFont val="Calibri"/>
        <family val="2"/>
      </rPr>
      <t>∑</t>
    </r>
    <r>
      <rPr>
        <sz val="14.3"/>
        <color theme="1"/>
        <rFont val="Calibri"/>
        <family val="2"/>
      </rPr>
      <t>(X - Xbar)(Y - Ybar)</t>
    </r>
  </si>
  <si>
    <t>Covariance</t>
  </si>
  <si>
    <t>Coefficient of Correlation Analysis of Value Added by Central and State Governments</t>
  </si>
  <si>
    <t>Ʃ(X-XBAR)²</t>
  </si>
  <si>
    <t>Ʃ(Y-YBAR)²</t>
  </si>
  <si>
    <t>Sx</t>
  </si>
  <si>
    <t>Sy</t>
  </si>
  <si>
    <t>SxSy</t>
  </si>
  <si>
    <t>r</t>
  </si>
  <si>
    <r>
      <t>∑</t>
    </r>
    <r>
      <rPr>
        <sz val="14.3"/>
        <color theme="1"/>
        <rFont val="Calibri"/>
        <family val="2"/>
      </rPr>
      <t>(X - Xbar)(Y - Ybar)</t>
    </r>
  </si>
  <si>
    <t>Years</t>
  </si>
  <si>
    <r>
      <t>2019-20</t>
    </r>
    <r>
      <rPr>
        <sz val="11"/>
        <color theme="1"/>
        <rFont val="Calibri"/>
        <family val="2"/>
      </rPr>
      <t xml:space="preserve"> (11)</t>
    </r>
  </si>
  <si>
    <r>
      <t xml:space="preserve">2019-20 </t>
    </r>
    <r>
      <rPr>
        <sz val="11"/>
        <color theme="1"/>
        <rFont val="Calibri"/>
        <family val="2"/>
      </rPr>
      <t>(12)</t>
    </r>
  </si>
  <si>
    <t>B.A PROG.</t>
  </si>
  <si>
    <t>ABOUT THE PROJECT</t>
  </si>
  <si>
    <t>TITLE</t>
  </si>
  <si>
    <t>OBJECTIVES</t>
  </si>
  <si>
    <t>(2) TO DETERMINE THE VARIABLES FOR THE STUDY</t>
  </si>
  <si>
    <t>(3) TO VISUALISE THE STRUCURED DATA OF TWO VARIABLES USING THE DIFFERENT TYPES OF GRAPHS</t>
  </si>
  <si>
    <t>DATA ANALYSIS QUESTION</t>
  </si>
  <si>
    <t xml:space="preserve">A STUDY OF VALUE ADDED BY CENTRAL AND STATE GOVERNMENTS FROM 2011-12 TO 2019-20 AT CURRENT PRICE AND AT CONSTANT (2011-12) PRICE </t>
  </si>
  <si>
    <t>CONCLUSION</t>
  </si>
  <si>
    <t>Y increases in a perfectly predictable manner when X increases.</t>
  </si>
  <si>
    <t>DATA ANALYsis</t>
  </si>
  <si>
    <t xml:space="preserve">(2) ARE THE DESCRIPTIVE STATISTICS SAME FOR BOTH VARIABLES </t>
  </si>
  <si>
    <t>(4) TO STATISTICALLY UNDERSTAND ALL THE DESCRIPTIVE SUMMARY OF THE TWO VARIABLES</t>
  </si>
  <si>
    <t>(1) TO STUDY AND UNDERSTAND THE GROWTH IN VALUE ADDED BY CENTRAL AND STATE GOVERNMENTS FROM 2011-12 TO 2019-20 AT CURRENT PRICE AND AT CONSTANT (2011-12) PRICE</t>
  </si>
  <si>
    <t>(1) IS THERE ANY LINEAR RELATIONSHIP BETWEEN THE TWO VARIABLES?</t>
  </si>
  <si>
    <t>विवरण 4.1: केंद्रीय और राज्‍य सरकारों द्वारा मूल्‍य वर्धन</t>
  </si>
  <si>
    <t>STATEMENT 4.1: VALUE ADDED BY CENTRAL AND STATE GOVERNMENTS</t>
  </si>
  <si>
    <t>(प्रचलित मूल्‍यों पर at current prices)</t>
  </si>
  <si>
    <t>(स्थिर (2011-12) भावों पर at constant (2011-12) prices)</t>
  </si>
  <si>
    <t>(₹  करोड़)</t>
  </si>
  <si>
    <t>क्र. सं.</t>
  </si>
  <si>
    <t>मद विवरण</t>
  </si>
  <si>
    <t>सकल मूल्य वर्धन</t>
  </si>
  <si>
    <t>स्‍थायी पूंजी अवक्षय</t>
  </si>
  <si>
    <t>निवल मूल्य वर्धन</t>
  </si>
  <si>
    <t>केंद्रीय सरकार *</t>
  </si>
  <si>
    <t>राज्य सरकार</t>
  </si>
  <si>
    <t>आंध्र प्रदेश</t>
  </si>
  <si>
    <t>अरुणाचल प्रदेश</t>
  </si>
  <si>
    <t>असम</t>
  </si>
  <si>
    <t>बिहार</t>
  </si>
  <si>
    <t>छत्तीसगढ़</t>
  </si>
  <si>
    <t>दिल्ली</t>
  </si>
  <si>
    <t>गोवा</t>
  </si>
  <si>
    <t>गुजरात</t>
  </si>
  <si>
    <t>हरियाणा</t>
  </si>
  <si>
    <t>हिमाचल प्रदेश</t>
  </si>
  <si>
    <t>जम्मू और कश्मीर</t>
  </si>
  <si>
    <t>झारखंड</t>
  </si>
  <si>
    <t>कर्नाटक</t>
  </si>
  <si>
    <t>केरल</t>
  </si>
  <si>
    <t>मध्य प्रदेश</t>
  </si>
  <si>
    <t>महाराष्ट्र</t>
  </si>
  <si>
    <t>मणिपुर</t>
  </si>
  <si>
    <t>मेघालय</t>
  </si>
  <si>
    <t>मिजोरम</t>
  </si>
  <si>
    <t>नगालैंड</t>
  </si>
  <si>
    <t>ओडिशा</t>
  </si>
  <si>
    <t>पुदुचेरी</t>
  </si>
  <si>
    <t>पंजाब</t>
  </si>
  <si>
    <t>राजस्थान</t>
  </si>
  <si>
    <t>सिक्किम</t>
  </si>
  <si>
    <t>तमिलनाडु</t>
  </si>
  <si>
    <t>तेलंगाना</t>
  </si>
  <si>
    <t>त्रिपुरा</t>
  </si>
  <si>
    <t>उत्तराखंड</t>
  </si>
  <si>
    <t>उत्तर प्रदेश</t>
  </si>
  <si>
    <t>पश्चिम बंगाल</t>
  </si>
  <si>
    <t>स्थानीय निकाय</t>
  </si>
  <si>
    <t>स्वायत्त संस्थाएं</t>
  </si>
  <si>
    <t>* दिल्ली व पुदुचेरी के अतिरिक्त अन्य संघ शासित प्रदेशों सहित</t>
  </si>
  <si>
    <r>
      <t>(1) In Coefficient of Correlation I see a perfect positive relationship where</t>
    </r>
    <r>
      <rPr>
        <i/>
        <sz val="11"/>
        <color theme="1"/>
        <rFont val="Calibri"/>
        <family val="2"/>
        <scheme val="minor"/>
      </rPr>
      <t xml:space="preserve"> p</t>
    </r>
    <r>
      <rPr>
        <sz val="11"/>
        <color theme="1"/>
        <rFont val="Calibri"/>
        <family val="2"/>
        <scheme val="minor"/>
      </rPr>
      <t xml:space="preserve"> equals + 1. In this case, Y increases in a perfectly predictable manner when X Increases.</t>
    </r>
  </si>
  <si>
    <t>(2) I don't find any mode in Descriptive statistics</t>
  </si>
  <si>
    <t>(3) According to my two variables my covariance value is 119353950689.91</t>
  </si>
  <si>
    <t>(4) In Data visualization I found there is a high growth rate in value added by central and state governments at current price compare to the at constant (2011-12)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</si>
</sst>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theme="1"/>
      <name val="Calibri"/>
      <family val="2"/>
      <charset val="1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4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4.3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lgerian"/>
      <family val="5"/>
    </font>
    <font>
      <b/>
      <sz val="11"/>
      <color theme="1"/>
      <name val="Bahnschrift SemiLight"/>
      <family val="2"/>
    </font>
    <font>
      <sz val="11"/>
      <color theme="1"/>
      <name val="Rupee foradian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4" fillId="0" borderId="0"/>
  </cellStyleXfs>
  <cellXfs count="162">
    <xf numFmtId="0" fontId="0" fillId="0" borderId="0" xfId="0"/>
    <xf numFmtId="3" fontId="6" fillId="0" borderId="7" xfId="4" applyNumberFormat="1" applyFont="1" applyBorder="1" applyAlignment="1">
      <alignment horizontal="left"/>
    </xf>
    <xf numFmtId="3" fontId="6" fillId="0" borderId="7" xfId="4" applyNumberFormat="1" applyFont="1" applyBorder="1" applyAlignment="1">
      <alignment horizontal="center"/>
    </xf>
    <xf numFmtId="3" fontId="6" fillId="0" borderId="7" xfId="4" applyNumberFormat="1" applyFont="1" applyBorder="1" applyAlignment="1">
      <alignment horizontal="left" vertical="top"/>
    </xf>
    <xf numFmtId="3" fontId="5" fillId="0" borderId="7" xfId="4" applyNumberFormat="1" applyFont="1" applyBorder="1" applyAlignment="1">
      <alignment horizontal="left" vertical="top"/>
    </xf>
    <xf numFmtId="3" fontId="5" fillId="0" borderId="0" xfId="4" applyNumberFormat="1" applyFont="1" applyBorder="1"/>
    <xf numFmtId="3" fontId="5" fillId="0" borderId="0" xfId="4" applyNumberFormat="1" applyFont="1" applyBorder="1" applyAlignment="1">
      <alignment horizontal="left" vertical="top"/>
    </xf>
    <xf numFmtId="0" fontId="7" fillId="0" borderId="0" xfId="0" applyFont="1" applyAlignment="1"/>
    <xf numFmtId="0" fontId="0" fillId="0" borderId="0" xfId="0" applyBorder="1" applyAlignment="1">
      <alignment horizontal="center"/>
    </xf>
    <xf numFmtId="3" fontId="6" fillId="0" borderId="7" xfId="4" applyNumberFormat="1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3" fontId="5" fillId="0" borderId="7" xfId="2" applyNumberFormat="1" applyFont="1" applyBorder="1"/>
    <xf numFmtId="3" fontId="5" fillId="0" borderId="7" xfId="2" applyNumberFormat="1" applyFont="1" applyBorder="1" applyAlignment="1">
      <alignment horizontal="center"/>
    </xf>
    <xf numFmtId="3" fontId="6" fillId="0" borderId="7" xfId="4" applyNumberFormat="1" applyFont="1" applyBorder="1" applyAlignment="1">
      <alignment horizontal="left" vertical="top" wrapText="1"/>
    </xf>
    <xf numFmtId="3" fontId="5" fillId="0" borderId="7" xfId="2" applyNumberFormat="1" applyFont="1" applyBorder="1" applyAlignment="1">
      <alignment horizontal="right" vertical="top"/>
    </xf>
    <xf numFmtId="3" fontId="5" fillId="0" borderId="7" xfId="2" applyNumberFormat="1" applyFont="1" applyBorder="1" applyAlignment="1">
      <alignment horizontal="right"/>
    </xf>
    <xf numFmtId="3" fontId="5" fillId="0" borderId="7" xfId="4" applyNumberFormat="1" applyFont="1" applyBorder="1" applyAlignment="1">
      <alignment horizontal="left" vertical="top" wrapText="1"/>
    </xf>
    <xf numFmtId="0" fontId="0" fillId="0" borderId="7" xfId="0" applyFill="1" applyBorder="1" applyAlignment="1"/>
    <xf numFmtId="3" fontId="0" fillId="0" borderId="0" xfId="0" applyNumberFormat="1"/>
    <xf numFmtId="1" fontId="0" fillId="0" borderId="7" xfId="0" applyNumberFormat="1" applyFill="1" applyBorder="1" applyAlignment="1"/>
    <xf numFmtId="0" fontId="0" fillId="0" borderId="0" xfId="0" applyFill="1" applyBorder="1" applyAlignment="1"/>
    <xf numFmtId="3" fontId="5" fillId="0" borderId="0" xfId="2" applyNumberFormat="1" applyFont="1" applyBorder="1"/>
    <xf numFmtId="3" fontId="5" fillId="0" borderId="0" xfId="2" applyNumberFormat="1" applyFont="1" applyBorder="1" applyAlignment="1">
      <alignment horizontal="center"/>
    </xf>
    <xf numFmtId="3" fontId="5" fillId="0" borderId="0" xfId="2" applyNumberFormat="1" applyFont="1" applyBorder="1" applyAlignment="1">
      <alignment horizontal="right" vertical="top"/>
    </xf>
    <xf numFmtId="164" fontId="0" fillId="0" borderId="0" xfId="0" applyNumberFormat="1" applyBorder="1"/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3" fontId="5" fillId="0" borderId="0" xfId="2" applyNumberFormat="1" applyFont="1" applyBorder="1" applyAlignment="1">
      <alignment horizontal="right"/>
    </xf>
    <xf numFmtId="0" fontId="0" fillId="0" borderId="0" xfId="0" applyAlignment="1"/>
    <xf numFmtId="0" fontId="0" fillId="0" borderId="0" xfId="0" applyBorder="1" applyAlignment="1"/>
    <xf numFmtId="3" fontId="5" fillId="0" borderId="0" xfId="4" applyNumberFormat="1" applyFont="1" applyBorder="1" applyAlignment="1">
      <alignment vertical="top"/>
    </xf>
    <xf numFmtId="0" fontId="0" fillId="0" borderId="7" xfId="0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3" fontId="10" fillId="6" borderId="7" xfId="2" applyNumberFormat="1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3" fontId="5" fillId="0" borderId="7" xfId="2" applyNumberFormat="1" applyFont="1" applyBorder="1" applyAlignment="1">
      <alignment horizontal="center" vertical="top"/>
    </xf>
    <xf numFmtId="0" fontId="0" fillId="0" borderId="11" xfId="0" applyFill="1" applyBorder="1" applyAlignment="1"/>
    <xf numFmtId="165" fontId="0" fillId="0" borderId="7" xfId="0" applyNumberFormat="1" applyFill="1" applyBorder="1" applyAlignment="1"/>
    <xf numFmtId="2" fontId="0" fillId="0" borderId="7" xfId="0" applyNumberFormat="1" applyFill="1" applyBorder="1" applyAlignment="1"/>
    <xf numFmtId="0" fontId="9" fillId="7" borderId="0" xfId="0" applyFont="1" applyFill="1" applyBorder="1" applyAlignment="1"/>
    <xf numFmtId="0" fontId="9" fillId="2" borderId="1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10" borderId="11" xfId="0" applyFont="1" applyFill="1" applyBorder="1" applyAlignment="1">
      <alignment horizontal="center"/>
    </xf>
    <xf numFmtId="3" fontId="10" fillId="11" borderId="11" xfId="2" applyNumberFormat="1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3" fontId="10" fillId="10" borderId="11" xfId="2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0" xfId="0" applyBorder="1"/>
    <xf numFmtId="0" fontId="9" fillId="13" borderId="7" xfId="0" applyFont="1" applyFill="1" applyBorder="1" applyAlignment="1">
      <alignment horizontal="center"/>
    </xf>
    <xf numFmtId="3" fontId="10" fillId="14" borderId="7" xfId="2" applyNumberFormat="1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3" fontId="6" fillId="0" borderId="7" xfId="4" applyNumberFormat="1" applyFont="1" applyBorder="1" applyAlignment="1">
      <alignment horizontal="center" vertical="top" wrapText="1"/>
    </xf>
    <xf numFmtId="3" fontId="6" fillId="0" borderId="7" xfId="2" applyNumberFormat="1" applyFont="1" applyBorder="1" applyAlignment="1">
      <alignment horizontal="right" vertical="top"/>
    </xf>
    <xf numFmtId="0" fontId="12" fillId="0" borderId="0" xfId="1" applyFont="1" applyBorder="1" applyAlignment="1">
      <alignment wrapText="1"/>
    </xf>
    <xf numFmtId="0" fontId="0" fillId="0" borderId="0" xfId="1" applyFont="1" applyBorder="1" applyAlignment="1">
      <alignment wrapText="1"/>
    </xf>
    <xf numFmtId="0" fontId="12" fillId="0" borderId="0" xfId="1" applyFont="1" applyBorder="1" applyAlignment="1"/>
    <xf numFmtId="0" fontId="0" fillId="0" borderId="0" xfId="1" applyFont="1" applyBorder="1" applyAlignment="1"/>
    <xf numFmtId="0" fontId="12" fillId="0" borderId="0" xfId="1" applyFont="1" applyFill="1" applyBorder="1" applyAlignment="1"/>
    <xf numFmtId="0" fontId="1" fillId="16" borderId="1" xfId="0" applyFont="1" applyFill="1" applyBorder="1"/>
    <xf numFmtId="0" fontId="1" fillId="16" borderId="6" xfId="0" applyFont="1" applyFill="1" applyBorder="1"/>
    <xf numFmtId="0" fontId="0" fillId="16" borderId="6" xfId="0" applyFill="1" applyBorder="1"/>
    <xf numFmtId="0" fontId="0" fillId="16" borderId="5" xfId="0" applyFill="1" applyBorder="1"/>
    <xf numFmtId="0" fontId="1" fillId="16" borderId="13" xfId="0" applyFont="1" applyFill="1" applyBorder="1"/>
    <xf numFmtId="0" fontId="1" fillId="16" borderId="14" xfId="0" applyFont="1" applyFill="1" applyBorder="1"/>
    <xf numFmtId="0" fontId="1" fillId="16" borderId="4" xfId="0" applyFont="1" applyFill="1" applyBorder="1"/>
    <xf numFmtId="3" fontId="5" fillId="0" borderId="0" xfId="4" applyNumberFormat="1" applyFont="1"/>
    <xf numFmtId="3" fontId="5" fillId="0" borderId="0" xfId="4" applyNumberFormat="1" applyFont="1" applyAlignment="1">
      <alignment wrapText="1"/>
    </xf>
    <xf numFmtId="3" fontId="6" fillId="0" borderId="0" xfId="4" applyNumberFormat="1" applyFont="1" applyAlignment="1">
      <alignment horizontal="left" vertical="top"/>
    </xf>
    <xf numFmtId="3" fontId="15" fillId="0" borderId="0" xfId="4" applyNumberFormat="1" applyFont="1"/>
    <xf numFmtId="3" fontId="5" fillId="0" borderId="0" xfId="4" applyNumberFormat="1" applyFont="1" applyAlignment="1">
      <alignment horizontal="left"/>
    </xf>
    <xf numFmtId="3" fontId="15" fillId="0" borderId="0" xfId="4" applyNumberFormat="1" applyFont="1" applyAlignment="1">
      <alignment horizontal="left"/>
    </xf>
    <xf numFmtId="3" fontId="5" fillId="0" borderId="22" xfId="4" applyNumberFormat="1" applyFont="1" applyBorder="1"/>
    <xf numFmtId="3" fontId="5" fillId="0" borderId="22" xfId="4" applyNumberFormat="1" applyFont="1" applyBorder="1" applyAlignment="1">
      <alignment wrapText="1"/>
    </xf>
    <xf numFmtId="3" fontId="16" fillId="0" borderId="23" xfId="4" applyNumberFormat="1" applyFont="1" applyBorder="1" applyAlignment="1">
      <alignment horizontal="center"/>
    </xf>
    <xf numFmtId="3" fontId="16" fillId="0" borderId="24" xfId="4" applyNumberFormat="1" applyFont="1" applyBorder="1" applyAlignment="1">
      <alignment horizontal="center"/>
    </xf>
    <xf numFmtId="3" fontId="6" fillId="0" borderId="24" xfId="4" applyNumberFormat="1" applyFont="1" applyBorder="1"/>
    <xf numFmtId="3" fontId="6" fillId="0" borderId="24" xfId="4" applyNumberFormat="1" applyFont="1" applyBorder="1" applyAlignment="1">
      <alignment horizontal="left" wrapText="1"/>
    </xf>
    <xf numFmtId="3" fontId="6" fillId="0" borderId="24" xfId="4" applyNumberFormat="1" applyFont="1" applyBorder="1" applyAlignment="1">
      <alignment horizontal="left"/>
    </xf>
    <xf numFmtId="3" fontId="6" fillId="0" borderId="24" xfId="4" applyNumberFormat="1" applyFont="1" applyBorder="1" applyAlignment="1">
      <alignment horizontal="center"/>
    </xf>
    <xf numFmtId="3" fontId="6" fillId="0" borderId="24" xfId="4" applyNumberFormat="1" applyFont="1" applyBorder="1" applyAlignment="1">
      <alignment horizontal="center" wrapText="1"/>
    </xf>
    <xf numFmtId="3" fontId="6" fillId="0" borderId="0" xfId="4" applyNumberFormat="1" applyFont="1" applyAlignment="1">
      <alignment horizontal="left" vertical="top" wrapText="1"/>
    </xf>
    <xf numFmtId="3" fontId="6" fillId="0" borderId="0" xfId="4" applyNumberFormat="1" applyFont="1" applyAlignment="1">
      <alignment horizontal="right" vertical="top"/>
    </xf>
    <xf numFmtId="3" fontId="6" fillId="0" borderId="25" xfId="4" applyNumberFormat="1" applyFont="1" applyBorder="1" applyAlignment="1">
      <alignment horizontal="right"/>
    </xf>
    <xf numFmtId="3" fontId="5" fillId="0" borderId="0" xfId="4" applyNumberFormat="1" applyFont="1" applyAlignment="1">
      <alignment horizontal="left" vertical="top"/>
    </xf>
    <xf numFmtId="3" fontId="5" fillId="0" borderId="0" xfId="4" applyNumberFormat="1" applyFont="1" applyAlignment="1">
      <alignment horizontal="left" vertical="top" wrapText="1"/>
    </xf>
    <xf numFmtId="3" fontId="5" fillId="0" borderId="0" xfId="4" applyNumberFormat="1" applyFont="1" applyAlignment="1">
      <alignment horizontal="right" vertical="top"/>
    </xf>
    <xf numFmtId="3" fontId="5" fillId="0" borderId="25" xfId="4" applyNumberFormat="1" applyFont="1" applyBorder="1" applyAlignment="1">
      <alignment horizontal="right"/>
    </xf>
    <xf numFmtId="3" fontId="6" fillId="0" borderId="22" xfId="4" applyNumberFormat="1" applyFont="1" applyBorder="1" applyAlignment="1">
      <alignment horizontal="left" vertical="top"/>
    </xf>
    <xf numFmtId="3" fontId="6" fillId="0" borderId="22" xfId="4" applyNumberFormat="1" applyFont="1" applyBorder="1" applyAlignment="1">
      <alignment horizontal="left" vertical="top" wrapText="1"/>
    </xf>
    <xf numFmtId="3" fontId="6" fillId="0" borderId="22" xfId="4" applyNumberFormat="1" applyFont="1" applyBorder="1" applyAlignment="1">
      <alignment horizontal="right" vertical="top"/>
    </xf>
    <xf numFmtId="3" fontId="6" fillId="0" borderId="26" xfId="4" applyNumberFormat="1" applyFont="1" applyBorder="1" applyAlignment="1">
      <alignment horizontal="right"/>
    </xf>
    <xf numFmtId="0" fontId="4" fillId="0" borderId="0" xfId="4"/>
    <xf numFmtId="3" fontId="0" fillId="15" borderId="7" xfId="0" applyNumberFormat="1" applyFill="1" applyBorder="1" applyAlignment="1">
      <alignment horizontal="center"/>
    </xf>
    <xf numFmtId="2" fontId="8" fillId="15" borderId="7" xfId="0" applyNumberFormat="1" applyFont="1" applyFill="1" applyBorder="1" applyAlignment="1">
      <alignment horizontal="center"/>
    </xf>
    <xf numFmtId="3" fontId="8" fillId="15" borderId="7" xfId="0" applyNumberFormat="1" applyFont="1" applyFill="1" applyBorder="1" applyAlignment="1">
      <alignment horizontal="center"/>
    </xf>
    <xf numFmtId="2" fontId="8" fillId="15" borderId="7" xfId="0" applyNumberFormat="1" applyFont="1" applyFill="1" applyBorder="1"/>
    <xf numFmtId="3" fontId="6" fillId="15" borderId="7" xfId="2" applyNumberFormat="1" applyFont="1" applyFill="1" applyBorder="1" applyAlignment="1">
      <alignment horizontal="center"/>
    </xf>
    <xf numFmtId="3" fontId="5" fillId="15" borderId="7" xfId="2" applyNumberFormat="1" applyFont="1" applyFill="1" applyBorder="1" applyAlignment="1">
      <alignment horizontal="right" vertical="top"/>
    </xf>
    <xf numFmtId="3" fontId="5" fillId="15" borderId="7" xfId="2" applyNumberFormat="1" applyFont="1" applyFill="1" applyBorder="1" applyAlignment="1">
      <alignment horizontal="right"/>
    </xf>
    <xf numFmtId="3" fontId="0" fillId="15" borderId="7" xfId="0" applyNumberFormat="1" applyFill="1" applyBorder="1"/>
    <xf numFmtId="3" fontId="0" fillId="5" borderId="7" xfId="0" applyNumberFormat="1" applyFill="1" applyBorder="1"/>
    <xf numFmtId="2" fontId="0" fillId="5" borderId="7" xfId="0" applyNumberFormat="1" applyFill="1" applyBorder="1"/>
    <xf numFmtId="2" fontId="8" fillId="5" borderId="7" xfId="0" applyNumberFormat="1" applyFont="1" applyFill="1" applyBorder="1"/>
    <xf numFmtId="0" fontId="0" fillId="5" borderId="7" xfId="0" applyFill="1" applyBorder="1"/>
    <xf numFmtId="0" fontId="8" fillId="5" borderId="7" xfId="0" applyFont="1" applyFill="1" applyBorder="1"/>
    <xf numFmtId="3" fontId="10" fillId="5" borderId="7" xfId="2" applyNumberFormat="1" applyFont="1" applyFill="1" applyBorder="1" applyAlignment="1">
      <alignment horizontal="center"/>
    </xf>
    <xf numFmtId="3" fontId="5" fillId="5" borderId="7" xfId="2" applyNumberFormat="1" applyFont="1" applyFill="1" applyBorder="1" applyAlignment="1">
      <alignment horizontal="center"/>
    </xf>
    <xf numFmtId="3" fontId="6" fillId="5" borderId="7" xfId="2" applyNumberFormat="1" applyFont="1" applyFill="1" applyBorder="1" applyAlignment="1">
      <alignment horizontal="center"/>
    </xf>
    <xf numFmtId="3" fontId="5" fillId="5" borderId="7" xfId="2" applyNumberFormat="1" applyFont="1" applyFill="1" applyBorder="1" applyAlignment="1">
      <alignment horizontal="right" vertical="top"/>
    </xf>
    <xf numFmtId="3" fontId="5" fillId="5" borderId="7" xfId="2" applyNumberFormat="1" applyFont="1" applyFill="1" applyBorder="1" applyAlignment="1">
      <alignment horizontal="right"/>
    </xf>
    <xf numFmtId="0" fontId="13" fillId="16" borderId="14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2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7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5" fillId="0" borderId="8" xfId="4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7" xfId="0" applyFont="1" applyFill="1" applyBorder="1" applyAlignment="1">
      <alignment horizontal="center"/>
    </xf>
    <xf numFmtId="3" fontId="10" fillId="15" borderId="18" xfId="2" applyNumberFormat="1" applyFont="1" applyFill="1" applyBorder="1" applyAlignment="1">
      <alignment horizontal="center" vertical="center"/>
    </xf>
    <xf numFmtId="3" fontId="10" fillId="15" borderId="11" xfId="2" applyNumberFormat="1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2" fillId="5" borderId="7" xfId="1" applyFill="1" applyBorder="1" applyAlignment="1">
      <alignment horizontal="center" vertical="center"/>
    </xf>
    <xf numFmtId="0" fontId="2" fillId="5" borderId="7" xfId="1" applyFill="1" applyBorder="1" applyAlignment="1">
      <alignment horizontal="center"/>
    </xf>
  </cellXfs>
  <cellStyles count="5">
    <cellStyle name="Normal" xfId="0" builtinId="0"/>
    <cellStyle name="Normal 2" xfId="3" xr:uid="{E1239773-FCE3-4E92-AC34-D6CF77333458}"/>
    <cellStyle name="Normal 3" xfId="2" xr:uid="{2DA42E1C-EB96-460B-A19C-53D138C2C27A}"/>
    <cellStyle name="Normal 3 2" xfId="4" xr:uid="{D3A524A5-235A-4212-ACB3-786224B5060E}"/>
    <cellStyle name="Normal 4" xfId="1" xr:uid="{E4CF7B58-3E7C-4FB5-A543-0ED62A9CD2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TABLE 1.1: VALUE ADDED BY CENTRAL AND STATE GOVERNMENTS </a:t>
            </a:r>
            <a:br>
              <a:rPr lang="en-IN" sz="1600" b="0" i="0" u="none" strike="noStrike" baseline="0">
                <a:effectLst/>
              </a:rPr>
            </a:br>
            <a:r>
              <a:rPr lang="en-IN" sz="1600" b="0" i="0" u="none" strike="noStrike" baseline="0">
                <a:effectLst/>
              </a:rPr>
              <a:t> (at current prices)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VISUALIZATION'!$A$7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VISUALIZATION'!$B$6:$J$6</c:f>
              <c:strCache>
                <c:ptCount val="9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  <c:pt idx="8">
                  <c:v>2019-20</c:v>
                </c:pt>
              </c:strCache>
            </c:strRef>
          </c:cat>
          <c:val>
            <c:numRef>
              <c:f>'DATA VISUALIZATION'!$B$7:$J$7</c:f>
              <c:numCache>
                <c:formatCode>#,##0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A-4196-A87D-3CA41D4AB8F7}"/>
            </c:ext>
          </c:extLst>
        </c:ser>
        <c:ser>
          <c:idx val="1"/>
          <c:order val="1"/>
          <c:tx>
            <c:strRef>
              <c:f>'DATA VISUALIZATION'!$A$8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VISUALIZATION'!$B$6:$J$6</c:f>
              <c:strCache>
                <c:ptCount val="9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  <c:pt idx="8">
                  <c:v>2019-20</c:v>
                </c:pt>
              </c:strCache>
            </c:strRef>
          </c:cat>
          <c:val>
            <c:numRef>
              <c:f>'DATA VISUALIZATION'!$B$8:$J$8</c:f>
              <c:numCache>
                <c:formatCode>#,##0</c:formatCode>
                <c:ptCount val="9"/>
                <c:pt idx="0">
                  <c:v>2671404</c:v>
                </c:pt>
                <c:pt idx="1">
                  <c:v>2979358</c:v>
                </c:pt>
                <c:pt idx="2">
                  <c:v>3294692</c:v>
                </c:pt>
                <c:pt idx="3">
                  <c:v>3702549</c:v>
                </c:pt>
                <c:pt idx="4">
                  <c:v>4086044</c:v>
                </c:pt>
                <c:pt idx="5">
                  <c:v>4601318.5399999991</c:v>
                </c:pt>
                <c:pt idx="6">
                  <c:v>5256192.6700000018</c:v>
                </c:pt>
                <c:pt idx="7">
                  <c:v>5847187.8099999987</c:v>
                </c:pt>
                <c:pt idx="8">
                  <c:v>6542258.7100000009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A-4196-A87D-3CA41D4A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14048"/>
        <c:axId val="1303221120"/>
      </c:lineChart>
      <c:catAx>
        <c:axId val="13032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21120"/>
        <c:crosses val="autoZero"/>
        <c:auto val="1"/>
        <c:lblAlgn val="ctr"/>
        <c:lblOffset val="100"/>
        <c:noMultiLvlLbl val="0"/>
      </c:catAx>
      <c:valAx>
        <c:axId val="13032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TABLE 1.2: VALUE ADDED BY CENTRAL AND STATE GOVERNMENTS</a:t>
            </a:r>
            <a:br>
              <a:rPr lang="en-IN" sz="1600" b="0" i="0" u="none" strike="noStrike" baseline="0">
                <a:effectLst/>
              </a:rPr>
            </a:br>
            <a:r>
              <a:rPr lang="en-IN" sz="1600" b="0" i="0" u="none" strike="noStrike" baseline="0">
                <a:effectLst/>
              </a:rPr>
              <a:t>(at constant (2011-12) prices)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IN" sz="1600" b="0" i="0" u="none" strike="noStrike" baseline="0">
                <a:effectLst/>
              </a:rPr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VISUALIZATION'!$A$39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VISUALIZATION'!$B$38:$J$38</c:f>
              <c:strCache>
                <c:ptCount val="9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  <c:pt idx="8">
                  <c:v>2019-20</c:v>
                </c:pt>
              </c:strCache>
            </c:strRef>
          </c:cat>
          <c:val>
            <c:numRef>
              <c:f>'DATA VISUALIZATION'!$B$39:$J$39</c:f>
              <c:numCache>
                <c:formatCode>#,##0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9-4709-8323-00FF1D62DC14}"/>
            </c:ext>
          </c:extLst>
        </c:ser>
        <c:ser>
          <c:idx val="1"/>
          <c:order val="1"/>
          <c:tx>
            <c:strRef>
              <c:f>'DATA VISUALIZATION'!$A$40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VISUALIZATION'!$B$38:$J$38</c:f>
              <c:strCache>
                <c:ptCount val="9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  <c:pt idx="8">
                  <c:v>2019-20</c:v>
                </c:pt>
              </c:strCache>
            </c:strRef>
          </c:cat>
          <c:val>
            <c:numRef>
              <c:f>'DATA VISUALIZATION'!$B$40:$J$40</c:f>
              <c:numCache>
                <c:formatCode>#,##0</c:formatCode>
                <c:ptCount val="9"/>
                <c:pt idx="0">
                  <c:v>2671404</c:v>
                </c:pt>
                <c:pt idx="1">
                  <c:v>2719150</c:v>
                </c:pt>
                <c:pt idx="2">
                  <c:v>2760172</c:v>
                </c:pt>
                <c:pt idx="3">
                  <c:v>2931407</c:v>
                </c:pt>
                <c:pt idx="4">
                  <c:v>3092804</c:v>
                </c:pt>
                <c:pt idx="5">
                  <c:v>3339806.1459999997</c:v>
                </c:pt>
                <c:pt idx="6">
                  <c:v>3677747.2661655</c:v>
                </c:pt>
                <c:pt idx="7">
                  <c:v>3951473.3250561999</c:v>
                </c:pt>
                <c:pt idx="8">
                  <c:v>4228681.0651697796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9-4709-8323-00FF1D62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629904"/>
        <c:axId val="1768630320"/>
      </c:lineChart>
      <c:catAx>
        <c:axId val="17686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30320"/>
        <c:crosses val="autoZero"/>
        <c:auto val="1"/>
        <c:lblAlgn val="ctr"/>
        <c:lblOffset val="100"/>
        <c:noMultiLvlLbl val="0"/>
      </c:catAx>
      <c:valAx>
        <c:axId val="1768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  <a:t>TABLE 1.1: VALUE ADDED BY CENTRAL AND STATE GOVERNMENTS</a:t>
            </a:r>
            <a:b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</a:br>
            <a: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  <a:t> (at current prices) 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VISUALIZATION'!$B$6:$J$7</c15:sqref>
                  </c15:fullRef>
                  <c15:levelRef>
                    <c15:sqref>'DATA VISUALIZATION'!$B$6:$J$6</c15:sqref>
                  </c15:levelRef>
                </c:ext>
              </c:extLst>
              <c:f>'DATA VISUALIZATION'!$B$6:$J$6</c:f>
              <c:strCache>
                <c:ptCount val="9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  <c:pt idx="8">
                  <c:v>2019-20</c:v>
                </c:pt>
              </c:strCache>
            </c:strRef>
          </c:cat>
          <c:val>
            <c:numRef>
              <c:f>'DATA VISUALIZATION'!$B$8:$J$8</c:f>
              <c:numCache>
                <c:formatCode>#,##0</c:formatCode>
                <c:ptCount val="9"/>
                <c:pt idx="0">
                  <c:v>2671404</c:v>
                </c:pt>
                <c:pt idx="1">
                  <c:v>2979358</c:v>
                </c:pt>
                <c:pt idx="2">
                  <c:v>3294692</c:v>
                </c:pt>
                <c:pt idx="3">
                  <c:v>3702549</c:v>
                </c:pt>
                <c:pt idx="4">
                  <c:v>4086044</c:v>
                </c:pt>
                <c:pt idx="5">
                  <c:v>4601318.5399999991</c:v>
                </c:pt>
                <c:pt idx="6">
                  <c:v>5256192.6700000018</c:v>
                </c:pt>
                <c:pt idx="7">
                  <c:v>5847187.8099999987</c:v>
                </c:pt>
                <c:pt idx="8">
                  <c:v>6542258.7100000009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F-465D-B250-4798B8B5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956719"/>
        <c:axId val="916957551"/>
      </c:barChart>
      <c:catAx>
        <c:axId val="9169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57551"/>
        <c:crosses val="autoZero"/>
        <c:auto val="1"/>
        <c:lblAlgn val="ctr"/>
        <c:lblOffset val="100"/>
        <c:noMultiLvlLbl val="0"/>
      </c:catAx>
      <c:valAx>
        <c:axId val="9169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5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  <a:t>TABLE 1.2: VALUE ADDED BY CENTRAL AND STATE GOVERNMENTS</a:t>
            </a:r>
            <a:b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</a:br>
            <a: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  <a:t>(at constant (2011-12) prices)</a:t>
            </a:r>
            <a:r>
              <a:rPr lang="en-IN" sz="1600" b="1" i="0" u="none" strike="noStrike" cap="none" normalizeH="0" baseline="0">
                <a:solidFill>
                  <a:sysClr val="windowText" lastClr="000000"/>
                </a:solidFill>
              </a:rPr>
              <a:t> </a:t>
            </a:r>
            <a:r>
              <a:rPr lang="en-IN" sz="1600" b="0" i="0" u="none" strike="noStrike" cap="none" normalizeH="0" baseline="0">
                <a:solidFill>
                  <a:sysClr val="windowText" lastClr="000000"/>
                </a:solidFill>
                <a:effectLst/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VISUALIZATION'!$A$40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VISUALIZATION'!$B$38:$J$39</c15:sqref>
                  </c15:fullRef>
                  <c15:levelRef>
                    <c15:sqref>'DATA VISUALIZATION'!$B$38:$J$38</c15:sqref>
                  </c15:levelRef>
                </c:ext>
              </c:extLst>
              <c:f>'DATA VISUALIZATION'!$B$38:$J$38</c:f>
              <c:strCache>
                <c:ptCount val="9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  <c:pt idx="8">
                  <c:v>2019-20</c:v>
                </c:pt>
              </c:strCache>
            </c:strRef>
          </c:cat>
          <c:val>
            <c:numRef>
              <c:f>'DATA VISUALIZATION'!$B$40:$J$40</c:f>
              <c:numCache>
                <c:formatCode>#,##0</c:formatCode>
                <c:ptCount val="9"/>
                <c:pt idx="0">
                  <c:v>2671404</c:v>
                </c:pt>
                <c:pt idx="1">
                  <c:v>2719150</c:v>
                </c:pt>
                <c:pt idx="2">
                  <c:v>2760172</c:v>
                </c:pt>
                <c:pt idx="3">
                  <c:v>2931407</c:v>
                </c:pt>
                <c:pt idx="4">
                  <c:v>3092804</c:v>
                </c:pt>
                <c:pt idx="5">
                  <c:v>3339806.1459999997</c:v>
                </c:pt>
                <c:pt idx="6">
                  <c:v>3677747.2661655</c:v>
                </c:pt>
                <c:pt idx="7">
                  <c:v>3951473.3250561999</c:v>
                </c:pt>
                <c:pt idx="8">
                  <c:v>4228681.0651697796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111-9718-4774A64F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15090239"/>
        <c:axId val="915084831"/>
      </c:barChart>
      <c:catAx>
        <c:axId val="9150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4831"/>
        <c:crosses val="autoZero"/>
        <c:auto val="1"/>
        <c:lblAlgn val="ctr"/>
        <c:lblOffset val="100"/>
        <c:noMultiLvlLbl val="0"/>
      </c:catAx>
      <c:valAx>
        <c:axId val="9150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90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Coefficient of Correlation Analysis of Value Added by Central and State Governments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'COEFFICIENT OF CORRELATION'!$A$1:$A$3</c:f>
              <c:strCache>
                <c:ptCount val="3"/>
                <c:pt idx="0">
                  <c:v>2019-20 (11)</c:v>
                </c:pt>
                <c:pt idx="2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'COEFFICIENT OF CORRELATION'!$A$4:$A$41</c:f>
              <c:numCache>
                <c:formatCode>#,##0</c:formatCode>
                <c:ptCount val="38"/>
                <c:pt idx="0">
                  <c:v>1906891.58</c:v>
                </c:pt>
                <c:pt idx="1">
                  <c:v>176278.13</c:v>
                </c:pt>
                <c:pt idx="2">
                  <c:v>1730613.45</c:v>
                </c:pt>
                <c:pt idx="3">
                  <c:v>480120.12</c:v>
                </c:pt>
                <c:pt idx="4">
                  <c:v>997862.1</c:v>
                </c:pt>
                <c:pt idx="5">
                  <c:v>59907.85</c:v>
                </c:pt>
                <c:pt idx="6">
                  <c:v>5602.52</c:v>
                </c:pt>
                <c:pt idx="7">
                  <c:v>40209.449999999997</c:v>
                </c:pt>
                <c:pt idx="8">
                  <c:v>60290.02</c:v>
                </c:pt>
                <c:pt idx="9">
                  <c:v>28148.63</c:v>
                </c:pt>
                <c:pt idx="10">
                  <c:v>18786.73</c:v>
                </c:pt>
                <c:pt idx="11">
                  <c:v>3968.64</c:v>
                </c:pt>
                <c:pt idx="12">
                  <c:v>28666.83</c:v>
                </c:pt>
                <c:pt idx="13">
                  <c:v>31613.21</c:v>
                </c:pt>
                <c:pt idx="14">
                  <c:v>19223.72</c:v>
                </c:pt>
                <c:pt idx="15">
                  <c:v>33543.599999999999</c:v>
                </c:pt>
                <c:pt idx="16">
                  <c:v>22464.11</c:v>
                </c:pt>
                <c:pt idx="17">
                  <c:v>34335.61</c:v>
                </c:pt>
                <c:pt idx="18">
                  <c:v>52294.7</c:v>
                </c:pt>
                <c:pt idx="19">
                  <c:v>43536.47</c:v>
                </c:pt>
                <c:pt idx="20">
                  <c:v>64186.32</c:v>
                </c:pt>
                <c:pt idx="21">
                  <c:v>6497.04</c:v>
                </c:pt>
                <c:pt idx="22">
                  <c:v>4833.5</c:v>
                </c:pt>
                <c:pt idx="23">
                  <c:v>4876.8599999999997</c:v>
                </c:pt>
                <c:pt idx="24">
                  <c:v>7057.77</c:v>
                </c:pt>
                <c:pt idx="25">
                  <c:v>37066.94</c:v>
                </c:pt>
                <c:pt idx="26">
                  <c:v>3121.49</c:v>
                </c:pt>
                <c:pt idx="27">
                  <c:v>31124.73</c:v>
                </c:pt>
                <c:pt idx="28">
                  <c:v>67730.13</c:v>
                </c:pt>
                <c:pt idx="29">
                  <c:v>3791.86</c:v>
                </c:pt>
                <c:pt idx="30">
                  <c:v>84658.89</c:v>
                </c:pt>
                <c:pt idx="31">
                  <c:v>30375.24</c:v>
                </c:pt>
                <c:pt idx="32">
                  <c:v>8281.5</c:v>
                </c:pt>
                <c:pt idx="33">
                  <c:v>14866.57</c:v>
                </c:pt>
                <c:pt idx="34">
                  <c:v>108357.82</c:v>
                </c:pt>
                <c:pt idx="35">
                  <c:v>38443.35</c:v>
                </c:pt>
                <c:pt idx="36">
                  <c:v>170180.36</c:v>
                </c:pt>
                <c:pt idx="37">
                  <c:v>82450.87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E-4D00-AF2E-66C7A9123A41}"/>
            </c:ext>
          </c:extLst>
        </c:ser>
        <c:ser>
          <c:idx val="1"/>
          <c:order val="1"/>
          <c:tx>
            <c:strRef>
              <c:f>'COEFFICIENT OF CORRELATION'!$B$1:$B$3</c:f>
              <c:strCache>
                <c:ptCount val="3"/>
                <c:pt idx="0">
                  <c:v>2019-20 (12)</c:v>
                </c:pt>
                <c:pt idx="2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'COEFFICIENT OF CORRELATION'!$B$4:$B$41</c:f>
              <c:numCache>
                <c:formatCode>#,##0</c:formatCode>
                <c:ptCount val="38"/>
                <c:pt idx="0">
                  <c:v>1247119.53258489</c:v>
                </c:pt>
                <c:pt idx="1">
                  <c:v>146497.53258489</c:v>
                </c:pt>
                <c:pt idx="2">
                  <c:v>1100622</c:v>
                </c:pt>
                <c:pt idx="3">
                  <c:v>306230</c:v>
                </c:pt>
                <c:pt idx="4">
                  <c:v>633820</c:v>
                </c:pt>
                <c:pt idx="5">
                  <c:v>38469</c:v>
                </c:pt>
                <c:pt idx="6">
                  <c:v>3505</c:v>
                </c:pt>
                <c:pt idx="7">
                  <c:v>25156</c:v>
                </c:pt>
                <c:pt idx="8">
                  <c:v>38621</c:v>
                </c:pt>
                <c:pt idx="9">
                  <c:v>18282</c:v>
                </c:pt>
                <c:pt idx="10">
                  <c:v>12089</c:v>
                </c:pt>
                <c:pt idx="11">
                  <c:v>2539</c:v>
                </c:pt>
                <c:pt idx="12">
                  <c:v>19110</c:v>
                </c:pt>
                <c:pt idx="13">
                  <c:v>20983</c:v>
                </c:pt>
                <c:pt idx="14">
                  <c:v>12707</c:v>
                </c:pt>
                <c:pt idx="15">
                  <c:v>20694</c:v>
                </c:pt>
                <c:pt idx="16">
                  <c:v>14127</c:v>
                </c:pt>
                <c:pt idx="17">
                  <c:v>21164</c:v>
                </c:pt>
                <c:pt idx="18">
                  <c:v>31855</c:v>
                </c:pt>
                <c:pt idx="19">
                  <c:v>28282</c:v>
                </c:pt>
                <c:pt idx="20">
                  <c:v>42241</c:v>
                </c:pt>
                <c:pt idx="21">
                  <c:v>3607</c:v>
                </c:pt>
                <c:pt idx="22">
                  <c:v>3200</c:v>
                </c:pt>
                <c:pt idx="23">
                  <c:v>3249</c:v>
                </c:pt>
                <c:pt idx="24">
                  <c:v>4275</c:v>
                </c:pt>
                <c:pt idx="25">
                  <c:v>23566</c:v>
                </c:pt>
                <c:pt idx="26">
                  <c:v>1935</c:v>
                </c:pt>
                <c:pt idx="27">
                  <c:v>20310</c:v>
                </c:pt>
                <c:pt idx="28">
                  <c:v>42713</c:v>
                </c:pt>
                <c:pt idx="29">
                  <c:v>2315</c:v>
                </c:pt>
                <c:pt idx="30">
                  <c:v>52016</c:v>
                </c:pt>
                <c:pt idx="31">
                  <c:v>19026</c:v>
                </c:pt>
                <c:pt idx="32">
                  <c:v>4946</c:v>
                </c:pt>
                <c:pt idx="33">
                  <c:v>9736</c:v>
                </c:pt>
                <c:pt idx="34">
                  <c:v>69013</c:v>
                </c:pt>
                <c:pt idx="35">
                  <c:v>24089</c:v>
                </c:pt>
                <c:pt idx="36">
                  <c:v>107253</c:v>
                </c:pt>
                <c:pt idx="37">
                  <c:v>53319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E-4D00-AF2E-66C7A912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19136"/>
        <c:axId val="1780421632"/>
      </c:lineChart>
      <c:catAx>
        <c:axId val="1780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1632"/>
        <c:crosses val="autoZero"/>
        <c:auto val="1"/>
        <c:lblAlgn val="ctr"/>
        <c:lblOffset val="100"/>
        <c:noMultiLvlLbl val="0"/>
      </c:catAx>
      <c:valAx>
        <c:axId val="1780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29308</xdr:colOff>
      <xdr:row>9</xdr:row>
      <xdr:rowOff>49530</xdr:rowOff>
    </xdr:from>
    <xdr:to>
      <xdr:col>10</xdr:col>
      <xdr:colOff>586154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CC98B-379C-431A-BFFF-E336FE18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41</xdr:row>
      <xdr:rowOff>26670</xdr:rowOff>
    </xdr:from>
    <xdr:to>
      <xdr:col>10</xdr:col>
      <xdr:colOff>586154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77551-26F6-43FB-84E5-556C373D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131884</xdr:colOff>
      <xdr:row>9</xdr:row>
      <xdr:rowOff>23445</xdr:rowOff>
    </xdr:from>
    <xdr:to>
      <xdr:col>20</xdr:col>
      <xdr:colOff>404446</xdr:colOff>
      <xdr:row>29</xdr:row>
      <xdr:rowOff>164122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33320-51DE-4EEA-B1AD-845A8849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114299</xdr:colOff>
      <xdr:row>41</xdr:row>
      <xdr:rowOff>23447</xdr:rowOff>
    </xdr:from>
    <xdr:to>
      <xdr:col>20</xdr:col>
      <xdr:colOff>392722</xdr:colOff>
      <xdr:row>62</xdr:row>
      <xdr:rowOff>17585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2F4DC3-0A4F-4915-A9CF-3C61D4572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15</xdr:row>
      <xdr:rowOff>121920</xdr:rowOff>
    </xdr:to>
    <xdr:sp macro="" textlink="">
      <xdr:nvSpPr>
        <xdr:cNvPr id="3073" name="avatar">
          <a:extLst>
            <a:ext uri="{FF2B5EF4-FFF2-40B4-BE49-F238E27FC236}">
              <a16:creationId xmlns:a16="http://schemas.microsoft.com/office/drawing/2014/main" id="{A2B3C49A-87A8-4F2C-A927-6CB4A4FDB7F1}"/>
            </a:ext>
          </a:extLst>
        </xdr:cNvPr>
        <xdr:cNvSpPr>
          <a:spLocks noChangeAspect="1" noChangeArrowheads="1"/>
        </xdr:cNvSpPr>
      </xdr:nvSpPr>
      <xdr:spPr bwMode="auto">
        <a:xfrm>
          <a:off x="1145286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446314</xdr:colOff>
      <xdr:row>15</xdr:row>
      <xdr:rowOff>24492</xdr:rowOff>
    </xdr:from>
    <xdr:to>
      <xdr:col>13</xdr:col>
      <xdr:colOff>560614</xdr:colOff>
      <xdr:row>29</xdr:row>
      <xdr:rowOff>176892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84DA8C-E16A-438E-88CA-5FC5B77C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203F-261F-4B54-8244-3487FC476D34}">
  <dimension ref="A1:E9"/>
  <sheetViews>
    <sheetView showGridLines="0" zoomScale="270" zoomScaleNormal="270" workbookViewId="0"/>
  </sheetViews>
  <sheetFormatPr defaultRowHeight="14.4"/>
  <cols>
    <col min="1" max="1" width="16.5546875" bestFit="1" customWidth="1"/>
    <col min="5" max="5" width="9.5546875" customWidth="1"/>
  </cols>
  <sheetData>
    <row r="1" spans="1:5" ht="15.6" thickBot="1">
      <c r="A1" s="71" t="s">
        <v>0</v>
      </c>
      <c r="B1" s="72" t="s">
        <v>1</v>
      </c>
      <c r="C1" s="73"/>
      <c r="D1" s="74"/>
    </row>
    <row r="2" spans="1:5" ht="15.6" thickBot="1">
      <c r="A2" s="75" t="s">
        <v>3</v>
      </c>
      <c r="B2" s="126" t="s">
        <v>4</v>
      </c>
      <c r="C2" s="127"/>
      <c r="D2" s="128"/>
    </row>
    <row r="3" spans="1:5" ht="15.6" thickBot="1">
      <c r="A3" s="76" t="s">
        <v>129</v>
      </c>
      <c r="B3" s="129" t="s">
        <v>130</v>
      </c>
      <c r="C3" s="130"/>
      <c r="D3" s="131"/>
    </row>
    <row r="4" spans="1:5" ht="15.6" thickBot="1">
      <c r="A4" s="76" t="s">
        <v>2</v>
      </c>
      <c r="B4" s="126" t="s">
        <v>158</v>
      </c>
      <c r="C4" s="127"/>
      <c r="D4" s="128"/>
      <c r="E4" s="25"/>
    </row>
    <row r="5" spans="1:5" ht="15.6" thickBot="1">
      <c r="A5" s="76" t="s">
        <v>5</v>
      </c>
      <c r="B5" s="132" t="s">
        <v>6</v>
      </c>
      <c r="C5" s="133"/>
      <c r="D5" s="134"/>
    </row>
    <row r="6" spans="1:5" ht="15.6" thickBot="1">
      <c r="A6" s="75" t="s">
        <v>7</v>
      </c>
      <c r="B6" s="126" t="s">
        <v>8</v>
      </c>
      <c r="C6" s="127"/>
      <c r="D6" s="128"/>
    </row>
    <row r="7" spans="1:5" ht="15.6" thickBot="1">
      <c r="A7" s="75" t="s">
        <v>9</v>
      </c>
      <c r="B7" s="126" t="s">
        <v>168</v>
      </c>
      <c r="C7" s="127"/>
      <c r="D7" s="128"/>
    </row>
    <row r="8" spans="1:5" ht="15.6" thickBot="1">
      <c r="A8" s="77" t="s">
        <v>12</v>
      </c>
      <c r="B8" s="135" t="s">
        <v>13</v>
      </c>
      <c r="C8" s="133"/>
      <c r="D8" s="134"/>
    </row>
    <row r="9" spans="1:5" ht="15.6" thickBot="1">
      <c r="A9" s="76" t="s">
        <v>10</v>
      </c>
      <c r="B9" s="123" t="s">
        <v>11</v>
      </c>
      <c r="C9" s="124"/>
      <c r="D9" s="125"/>
      <c r="E9" s="25"/>
    </row>
  </sheetData>
  <mergeCells count="8">
    <mergeCell ref="B9:D9"/>
    <mergeCell ref="B2:D2"/>
    <mergeCell ref="B3:D3"/>
    <mergeCell ref="B5:D5"/>
    <mergeCell ref="B6:D6"/>
    <mergeCell ref="B7:D7"/>
    <mergeCell ref="B8:D8"/>
    <mergeCell ref="B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AAE-5847-4CFB-8D63-1997E93D412E}">
  <dimension ref="A1:V246"/>
  <sheetViews>
    <sheetView workbookViewId="0"/>
  </sheetViews>
  <sheetFormatPr defaultRowHeight="14.4"/>
  <cols>
    <col min="1" max="1" width="9.109375" style="104" customWidth="1"/>
    <col min="2" max="2" width="21.44140625" style="104" customWidth="1"/>
    <col min="3" max="7" width="9.109375" style="104" customWidth="1"/>
    <col min="8" max="11" width="9.44140625" style="104" customWidth="1"/>
    <col min="12" max="16" width="9.109375" style="104" customWidth="1"/>
    <col min="17" max="17" width="8" style="104" customWidth="1"/>
    <col min="18" max="20" width="9.44140625" style="104" customWidth="1"/>
    <col min="21" max="21" width="26.6640625" style="104" customWidth="1"/>
    <col min="22" max="22" width="9.109375" style="104" customWidth="1"/>
  </cols>
  <sheetData>
    <row r="1" spans="1:22">
      <c r="A1" s="78"/>
      <c r="B1" s="79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9"/>
      <c r="V1" s="78"/>
    </row>
    <row r="2" spans="1:22">
      <c r="A2" s="78"/>
      <c r="B2" s="79"/>
      <c r="C2" s="80" t="s">
        <v>173</v>
      </c>
      <c r="D2" s="78"/>
      <c r="E2" s="78"/>
      <c r="F2" s="78"/>
      <c r="G2" s="78"/>
      <c r="H2" s="78"/>
      <c r="I2" s="78"/>
      <c r="J2" s="78"/>
      <c r="K2" s="78"/>
      <c r="L2" s="80" t="s">
        <v>174</v>
      </c>
      <c r="M2" s="78"/>
      <c r="N2" s="78"/>
      <c r="O2" s="78"/>
      <c r="P2" s="78"/>
      <c r="Q2" s="78"/>
      <c r="R2" s="78"/>
      <c r="S2" s="78"/>
      <c r="T2" s="78"/>
      <c r="U2" s="79"/>
      <c r="V2" s="78"/>
    </row>
    <row r="3" spans="1:22">
      <c r="A3" s="81"/>
      <c r="B3" s="81"/>
      <c r="C3" s="78" t="s">
        <v>175</v>
      </c>
      <c r="D3" s="81"/>
      <c r="E3" s="81"/>
      <c r="F3" s="81"/>
      <c r="G3" s="81"/>
      <c r="H3" s="81"/>
      <c r="I3" s="81"/>
      <c r="J3" s="81"/>
      <c r="K3" s="81"/>
      <c r="L3" s="82" t="s">
        <v>176</v>
      </c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>
      <c r="A4" s="78"/>
      <c r="B4" s="79"/>
      <c r="C4" s="83" t="s">
        <v>177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83" t="s">
        <v>104</v>
      </c>
      <c r="S4" s="83"/>
      <c r="T4" s="83"/>
      <c r="U4" s="79"/>
      <c r="V4" s="78"/>
    </row>
    <row r="5" spans="1:22" ht="15" thickBot="1">
      <c r="A5" s="84"/>
      <c r="B5" s="85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5"/>
      <c r="V5" s="84"/>
    </row>
    <row r="6" spans="1:22" ht="15" thickBot="1">
      <c r="A6" s="86" t="s">
        <v>178</v>
      </c>
      <c r="B6" s="87" t="s">
        <v>179</v>
      </c>
      <c r="C6" s="88" t="s">
        <v>95</v>
      </c>
      <c r="D6" s="88" t="s">
        <v>96</v>
      </c>
      <c r="E6" s="88" t="s">
        <v>97</v>
      </c>
      <c r="F6" s="88" t="s">
        <v>98</v>
      </c>
      <c r="G6" s="88" t="s">
        <v>99</v>
      </c>
      <c r="H6" s="88" t="s">
        <v>100</v>
      </c>
      <c r="I6" s="88" t="s">
        <v>92</v>
      </c>
      <c r="J6" s="88" t="s">
        <v>93</v>
      </c>
      <c r="K6" s="88" t="s">
        <v>94</v>
      </c>
      <c r="L6" s="88" t="s">
        <v>95</v>
      </c>
      <c r="M6" s="88" t="s">
        <v>96</v>
      </c>
      <c r="N6" s="88" t="s">
        <v>97</v>
      </c>
      <c r="O6" s="88" t="s">
        <v>98</v>
      </c>
      <c r="P6" s="88" t="s">
        <v>99</v>
      </c>
      <c r="Q6" s="88" t="s">
        <v>100</v>
      </c>
      <c r="R6" s="88" t="s">
        <v>92</v>
      </c>
      <c r="S6" s="88" t="s">
        <v>93</v>
      </c>
      <c r="T6" s="88" t="s">
        <v>94</v>
      </c>
      <c r="U6" s="89" t="s">
        <v>14</v>
      </c>
      <c r="V6" s="90" t="s">
        <v>15</v>
      </c>
    </row>
    <row r="7" spans="1:22" ht="15" thickBot="1">
      <c r="A7" s="91">
        <v>1</v>
      </c>
      <c r="B7" s="92">
        <v>2</v>
      </c>
      <c r="C7" s="91">
        <v>3</v>
      </c>
      <c r="D7" s="91">
        <v>4</v>
      </c>
      <c r="E7" s="91">
        <v>5</v>
      </c>
      <c r="F7" s="91">
        <v>6</v>
      </c>
      <c r="G7" s="91">
        <v>7</v>
      </c>
      <c r="H7" s="91">
        <v>8</v>
      </c>
      <c r="I7" s="91">
        <v>9</v>
      </c>
      <c r="J7" s="91">
        <v>10</v>
      </c>
      <c r="K7" s="91">
        <v>11</v>
      </c>
      <c r="L7" s="91">
        <v>12</v>
      </c>
      <c r="M7" s="91">
        <v>13</v>
      </c>
      <c r="N7" s="91">
        <v>14</v>
      </c>
      <c r="O7" s="91">
        <v>15</v>
      </c>
      <c r="P7" s="91">
        <v>16</v>
      </c>
      <c r="Q7" s="91">
        <v>17</v>
      </c>
      <c r="R7" s="91">
        <v>18</v>
      </c>
      <c r="S7" s="91">
        <v>19</v>
      </c>
      <c r="T7" s="91">
        <v>20</v>
      </c>
      <c r="U7" s="91">
        <v>2</v>
      </c>
      <c r="V7" s="91">
        <v>1</v>
      </c>
    </row>
    <row r="8" spans="1:22">
      <c r="A8" s="80" t="s">
        <v>17</v>
      </c>
      <c r="B8" s="93" t="s">
        <v>180</v>
      </c>
      <c r="C8" s="94">
        <v>794894</v>
      </c>
      <c r="D8" s="94">
        <v>885483</v>
      </c>
      <c r="E8" s="94">
        <v>976939</v>
      </c>
      <c r="F8" s="94">
        <v>1097774</v>
      </c>
      <c r="G8" s="94">
        <v>1205540</v>
      </c>
      <c r="H8" s="94">
        <v>1360349.18</v>
      </c>
      <c r="I8" s="94">
        <v>1547925.65</v>
      </c>
      <c r="J8" s="94">
        <v>1713907.18</v>
      </c>
      <c r="K8" s="94">
        <v>1906891.58</v>
      </c>
      <c r="L8" s="94">
        <v>794894</v>
      </c>
      <c r="M8" s="94">
        <v>810124</v>
      </c>
      <c r="N8" s="94">
        <v>822848</v>
      </c>
      <c r="O8" s="94">
        <v>875123</v>
      </c>
      <c r="P8" s="94">
        <v>921207</v>
      </c>
      <c r="Q8" s="94">
        <v>998145.07299999997</v>
      </c>
      <c r="R8" s="94">
        <v>1094794.63308275</v>
      </c>
      <c r="S8" s="94">
        <v>1170477.6625281</v>
      </c>
      <c r="T8" s="95">
        <v>1247119.53258489</v>
      </c>
      <c r="U8" s="93" t="s">
        <v>16</v>
      </c>
      <c r="V8" s="80" t="s">
        <v>17</v>
      </c>
    </row>
    <row r="9" spans="1:22">
      <c r="A9" s="80" t="s">
        <v>19</v>
      </c>
      <c r="B9" s="93" t="s">
        <v>181</v>
      </c>
      <c r="C9" s="94">
        <v>98623</v>
      </c>
      <c r="D9" s="94">
        <v>107031</v>
      </c>
      <c r="E9" s="94">
        <v>115848</v>
      </c>
      <c r="F9" s="94">
        <v>124107</v>
      </c>
      <c r="G9" s="94">
        <v>128779</v>
      </c>
      <c r="H9" s="94">
        <v>136919</v>
      </c>
      <c r="I9" s="94">
        <v>149363.84</v>
      </c>
      <c r="J9" s="94">
        <v>163539.14000000001</v>
      </c>
      <c r="K9" s="94">
        <v>176278.13</v>
      </c>
      <c r="L9" s="94">
        <v>98623</v>
      </c>
      <c r="M9" s="94">
        <v>102211</v>
      </c>
      <c r="N9" s="94">
        <v>107181</v>
      </c>
      <c r="O9" s="94">
        <v>111909</v>
      </c>
      <c r="P9" s="94">
        <v>117267</v>
      </c>
      <c r="Q9" s="94">
        <v>124093.073</v>
      </c>
      <c r="R9" s="94">
        <v>131114.63308274999</v>
      </c>
      <c r="S9" s="94">
        <v>138001.66252809999</v>
      </c>
      <c r="T9" s="95">
        <v>146497.53258489</v>
      </c>
      <c r="U9" s="93" t="s">
        <v>18</v>
      </c>
      <c r="V9" s="80" t="s">
        <v>19</v>
      </c>
    </row>
    <row r="10" spans="1:22">
      <c r="A10" s="80" t="s">
        <v>21</v>
      </c>
      <c r="B10" s="93" t="s">
        <v>182</v>
      </c>
      <c r="C10" s="94">
        <v>696271</v>
      </c>
      <c r="D10" s="94">
        <v>778452</v>
      </c>
      <c r="E10" s="94">
        <v>861091</v>
      </c>
      <c r="F10" s="94">
        <v>973667</v>
      </c>
      <c r="G10" s="94">
        <v>1076762</v>
      </c>
      <c r="H10" s="94">
        <v>1223430.18</v>
      </c>
      <c r="I10" s="94">
        <v>1398561.81</v>
      </c>
      <c r="J10" s="94">
        <v>1550368.04</v>
      </c>
      <c r="K10" s="94">
        <v>1730613.45</v>
      </c>
      <c r="L10" s="94">
        <v>696271</v>
      </c>
      <c r="M10" s="94">
        <v>707913</v>
      </c>
      <c r="N10" s="94">
        <v>715667</v>
      </c>
      <c r="O10" s="94">
        <v>763214</v>
      </c>
      <c r="P10" s="94">
        <v>803940</v>
      </c>
      <c r="Q10" s="94">
        <v>874052</v>
      </c>
      <c r="R10" s="94">
        <v>963680</v>
      </c>
      <c r="S10" s="94">
        <v>1032476</v>
      </c>
      <c r="T10" s="95">
        <v>1100622</v>
      </c>
      <c r="U10" s="93" t="s">
        <v>20</v>
      </c>
      <c r="V10" s="80" t="s">
        <v>21</v>
      </c>
    </row>
    <row r="11" spans="1:22">
      <c r="A11" s="96" t="s">
        <v>23</v>
      </c>
      <c r="B11" s="97" t="s">
        <v>183</v>
      </c>
      <c r="C11" s="98">
        <v>196076</v>
      </c>
      <c r="D11" s="98">
        <v>221092</v>
      </c>
      <c r="E11" s="98">
        <v>244805</v>
      </c>
      <c r="F11" s="98">
        <v>282040</v>
      </c>
      <c r="G11" s="98">
        <v>300772</v>
      </c>
      <c r="H11" s="98">
        <v>370916.09</v>
      </c>
      <c r="I11" s="98">
        <v>419280.93</v>
      </c>
      <c r="J11" s="98">
        <v>441623.26</v>
      </c>
      <c r="K11" s="98">
        <v>480120.12</v>
      </c>
      <c r="L11" s="98">
        <v>196076</v>
      </c>
      <c r="M11" s="98">
        <v>201181</v>
      </c>
      <c r="N11" s="98">
        <v>203550</v>
      </c>
      <c r="O11" s="98">
        <v>221388</v>
      </c>
      <c r="P11" s="98">
        <v>225046</v>
      </c>
      <c r="Q11" s="98">
        <v>265516</v>
      </c>
      <c r="R11" s="98">
        <v>289744</v>
      </c>
      <c r="S11" s="98">
        <v>295110</v>
      </c>
      <c r="T11" s="99">
        <v>306230</v>
      </c>
      <c r="U11" s="97" t="s">
        <v>22</v>
      </c>
      <c r="V11" s="96" t="s">
        <v>23</v>
      </c>
    </row>
    <row r="12" spans="1:22">
      <c r="A12" s="80" t="s">
        <v>25</v>
      </c>
      <c r="B12" s="93" t="s">
        <v>184</v>
      </c>
      <c r="C12" s="94">
        <v>385345</v>
      </c>
      <c r="D12" s="94">
        <v>429940</v>
      </c>
      <c r="E12" s="94">
        <v>479723</v>
      </c>
      <c r="F12" s="94">
        <v>533334</v>
      </c>
      <c r="G12" s="94">
        <v>598203</v>
      </c>
      <c r="H12" s="94">
        <v>657190</v>
      </c>
      <c r="I12" s="94">
        <v>761779.56</v>
      </c>
      <c r="J12" s="94">
        <v>869005.41</v>
      </c>
      <c r="K12" s="94">
        <v>997862.1</v>
      </c>
      <c r="L12" s="94">
        <v>385345</v>
      </c>
      <c r="M12" s="94">
        <v>390989</v>
      </c>
      <c r="N12" s="94">
        <v>398809</v>
      </c>
      <c r="O12" s="94">
        <v>417947</v>
      </c>
      <c r="P12" s="94">
        <v>446450</v>
      </c>
      <c r="Q12" s="94">
        <v>469464</v>
      </c>
      <c r="R12" s="94">
        <v>524478</v>
      </c>
      <c r="S12" s="94">
        <v>578042</v>
      </c>
      <c r="T12" s="95">
        <v>633820</v>
      </c>
      <c r="U12" s="93" t="s">
        <v>24</v>
      </c>
      <c r="V12" s="80" t="s">
        <v>25</v>
      </c>
    </row>
    <row r="13" spans="1:22">
      <c r="A13" s="96" t="s">
        <v>27</v>
      </c>
      <c r="B13" s="97" t="s">
        <v>185</v>
      </c>
      <c r="C13" s="98">
        <v>19150</v>
      </c>
      <c r="D13" s="98">
        <v>20918</v>
      </c>
      <c r="E13" s="98">
        <v>24167</v>
      </c>
      <c r="F13" s="98">
        <v>29347</v>
      </c>
      <c r="G13" s="98">
        <v>38867</v>
      </c>
      <c r="H13" s="98">
        <v>39676</v>
      </c>
      <c r="I13" s="98">
        <v>45169.32</v>
      </c>
      <c r="J13" s="98">
        <v>50578.89</v>
      </c>
      <c r="K13" s="98">
        <v>59907.85</v>
      </c>
      <c r="L13" s="98">
        <v>19150</v>
      </c>
      <c r="M13" s="98">
        <v>19058</v>
      </c>
      <c r="N13" s="98">
        <v>20027</v>
      </c>
      <c r="O13" s="98">
        <v>23056</v>
      </c>
      <c r="P13" s="98">
        <v>28425</v>
      </c>
      <c r="Q13" s="98">
        <v>27573</v>
      </c>
      <c r="R13" s="98">
        <v>30358</v>
      </c>
      <c r="S13" s="98">
        <v>33629</v>
      </c>
      <c r="T13" s="99">
        <v>38469</v>
      </c>
      <c r="U13" s="97" t="s">
        <v>26</v>
      </c>
      <c r="V13" s="96" t="s">
        <v>27</v>
      </c>
    </row>
    <row r="14" spans="1:22">
      <c r="A14" s="96" t="s">
        <v>29</v>
      </c>
      <c r="B14" s="97" t="s">
        <v>186</v>
      </c>
      <c r="C14" s="98">
        <v>1960</v>
      </c>
      <c r="D14" s="98">
        <v>2215</v>
      </c>
      <c r="E14" s="98">
        <v>2670</v>
      </c>
      <c r="F14" s="98">
        <v>2963</v>
      </c>
      <c r="G14" s="98">
        <v>3321</v>
      </c>
      <c r="H14" s="98">
        <v>3840</v>
      </c>
      <c r="I14" s="98">
        <v>4916</v>
      </c>
      <c r="J14" s="98">
        <v>4801.2</v>
      </c>
      <c r="K14" s="98">
        <v>5602.52</v>
      </c>
      <c r="L14" s="98">
        <v>1960</v>
      </c>
      <c r="M14" s="98">
        <v>2020</v>
      </c>
      <c r="N14" s="98">
        <v>2201</v>
      </c>
      <c r="O14" s="98">
        <v>2267</v>
      </c>
      <c r="P14" s="98">
        <v>2500</v>
      </c>
      <c r="Q14" s="98">
        <v>2816</v>
      </c>
      <c r="R14" s="98">
        <v>3453</v>
      </c>
      <c r="S14" s="98">
        <v>3183</v>
      </c>
      <c r="T14" s="99">
        <v>3505</v>
      </c>
      <c r="U14" s="97" t="s">
        <v>28</v>
      </c>
      <c r="V14" s="96" t="s">
        <v>29</v>
      </c>
    </row>
    <row r="15" spans="1:22">
      <c r="A15" s="96" t="s">
        <v>31</v>
      </c>
      <c r="B15" s="97" t="s">
        <v>187</v>
      </c>
      <c r="C15" s="98">
        <v>11815</v>
      </c>
      <c r="D15" s="98">
        <v>13208</v>
      </c>
      <c r="E15" s="98">
        <v>15965</v>
      </c>
      <c r="F15" s="98">
        <v>17956</v>
      </c>
      <c r="G15" s="98">
        <v>22550</v>
      </c>
      <c r="H15" s="98">
        <v>23834</v>
      </c>
      <c r="I15" s="98">
        <v>31158.47</v>
      </c>
      <c r="J15" s="98">
        <v>30610.76</v>
      </c>
      <c r="K15" s="98">
        <v>40209.449999999997</v>
      </c>
      <c r="L15" s="98">
        <v>11815</v>
      </c>
      <c r="M15" s="98">
        <v>12045</v>
      </c>
      <c r="N15" s="98">
        <v>13357</v>
      </c>
      <c r="O15" s="98">
        <v>14166</v>
      </c>
      <c r="P15" s="98">
        <v>16973</v>
      </c>
      <c r="Q15" s="98">
        <v>17481</v>
      </c>
      <c r="R15" s="98">
        <v>21886</v>
      </c>
      <c r="S15" s="98">
        <v>20295</v>
      </c>
      <c r="T15" s="99">
        <v>25156</v>
      </c>
      <c r="U15" s="97" t="s">
        <v>30</v>
      </c>
      <c r="V15" s="96" t="s">
        <v>31</v>
      </c>
    </row>
    <row r="16" spans="1:22">
      <c r="A16" s="96" t="s">
        <v>33</v>
      </c>
      <c r="B16" s="97" t="s">
        <v>188</v>
      </c>
      <c r="C16" s="98">
        <v>19967</v>
      </c>
      <c r="D16" s="98">
        <v>24223</v>
      </c>
      <c r="E16" s="98">
        <v>27764</v>
      </c>
      <c r="F16" s="98">
        <v>29651</v>
      </c>
      <c r="G16" s="98">
        <v>32091</v>
      </c>
      <c r="H16" s="98">
        <v>35190</v>
      </c>
      <c r="I16" s="98">
        <v>40126.49</v>
      </c>
      <c r="J16" s="98">
        <v>48308.29</v>
      </c>
      <c r="K16" s="98">
        <v>60290.02</v>
      </c>
      <c r="L16" s="98">
        <v>19967</v>
      </c>
      <c r="M16" s="98">
        <v>21787</v>
      </c>
      <c r="N16" s="98">
        <v>22461</v>
      </c>
      <c r="O16" s="98">
        <v>22472</v>
      </c>
      <c r="P16" s="98">
        <v>23284</v>
      </c>
      <c r="Q16" s="98">
        <v>24575</v>
      </c>
      <c r="R16" s="98">
        <v>27290</v>
      </c>
      <c r="S16" s="98">
        <v>31627</v>
      </c>
      <c r="T16" s="99">
        <v>38621</v>
      </c>
      <c r="U16" s="97" t="s">
        <v>32</v>
      </c>
      <c r="V16" s="96" t="s">
        <v>33</v>
      </c>
    </row>
    <row r="17" spans="1:22">
      <c r="A17" s="96" t="s">
        <v>35</v>
      </c>
      <c r="B17" s="97" t="s">
        <v>189</v>
      </c>
      <c r="C17" s="98">
        <v>8750</v>
      </c>
      <c r="D17" s="98">
        <v>9617</v>
      </c>
      <c r="E17" s="98">
        <v>10826</v>
      </c>
      <c r="F17" s="98">
        <v>11892</v>
      </c>
      <c r="G17" s="98">
        <v>13388</v>
      </c>
      <c r="H17" s="98">
        <v>14701</v>
      </c>
      <c r="I17" s="98">
        <v>16813.64</v>
      </c>
      <c r="J17" s="98">
        <v>22307.13</v>
      </c>
      <c r="K17" s="98">
        <v>28148.63</v>
      </c>
      <c r="L17" s="98">
        <v>8750</v>
      </c>
      <c r="M17" s="98">
        <v>8756</v>
      </c>
      <c r="N17" s="98">
        <v>8903</v>
      </c>
      <c r="O17" s="98">
        <v>9194</v>
      </c>
      <c r="P17" s="98">
        <v>9697</v>
      </c>
      <c r="Q17" s="98">
        <v>10290</v>
      </c>
      <c r="R17" s="98">
        <v>11460</v>
      </c>
      <c r="S17" s="98">
        <v>14848</v>
      </c>
      <c r="T17" s="99">
        <v>18282</v>
      </c>
      <c r="U17" s="97" t="s">
        <v>34</v>
      </c>
      <c r="V17" s="96" t="s">
        <v>35</v>
      </c>
    </row>
    <row r="18" spans="1:22">
      <c r="A18" s="96" t="s">
        <v>37</v>
      </c>
      <c r="B18" s="97" t="s">
        <v>190</v>
      </c>
      <c r="C18" s="98">
        <v>6899</v>
      </c>
      <c r="D18" s="98">
        <v>7708</v>
      </c>
      <c r="E18" s="98">
        <v>8246</v>
      </c>
      <c r="F18" s="98">
        <v>9474</v>
      </c>
      <c r="G18" s="98">
        <v>10366</v>
      </c>
      <c r="H18" s="98">
        <v>13277</v>
      </c>
      <c r="I18" s="98">
        <v>14525.32</v>
      </c>
      <c r="J18" s="98">
        <v>16391.080000000002</v>
      </c>
      <c r="K18" s="98">
        <v>18786.73</v>
      </c>
      <c r="L18" s="98">
        <v>6899</v>
      </c>
      <c r="M18" s="98">
        <v>7052</v>
      </c>
      <c r="N18" s="98">
        <v>6903</v>
      </c>
      <c r="O18" s="98">
        <v>7508</v>
      </c>
      <c r="P18" s="98">
        <v>7832</v>
      </c>
      <c r="Q18" s="98">
        <v>9531</v>
      </c>
      <c r="R18" s="98">
        <v>9953</v>
      </c>
      <c r="S18" s="98">
        <v>10941</v>
      </c>
      <c r="T18" s="99">
        <v>12089</v>
      </c>
      <c r="U18" s="97" t="s">
        <v>36</v>
      </c>
      <c r="V18" s="96" t="s">
        <v>37</v>
      </c>
    </row>
    <row r="19" spans="1:22">
      <c r="A19" s="96" t="s">
        <v>39</v>
      </c>
      <c r="B19" s="97" t="s">
        <v>191</v>
      </c>
      <c r="C19" s="98">
        <v>1438</v>
      </c>
      <c r="D19" s="98">
        <v>1614</v>
      </c>
      <c r="E19" s="98">
        <v>1822</v>
      </c>
      <c r="F19" s="98">
        <v>2045</v>
      </c>
      <c r="G19" s="98">
        <v>2243</v>
      </c>
      <c r="H19" s="98">
        <v>2480</v>
      </c>
      <c r="I19" s="98">
        <v>3302.49</v>
      </c>
      <c r="J19" s="98">
        <v>3459.14</v>
      </c>
      <c r="K19" s="98">
        <v>3968.64</v>
      </c>
      <c r="L19" s="98">
        <v>1438</v>
      </c>
      <c r="M19" s="98">
        <v>1483</v>
      </c>
      <c r="N19" s="98">
        <v>1520</v>
      </c>
      <c r="O19" s="98">
        <v>1601</v>
      </c>
      <c r="P19" s="98">
        <v>1677</v>
      </c>
      <c r="Q19" s="98">
        <v>1763</v>
      </c>
      <c r="R19" s="98">
        <v>2262</v>
      </c>
      <c r="S19" s="98">
        <v>2309</v>
      </c>
      <c r="T19" s="99">
        <v>2539</v>
      </c>
      <c r="U19" s="97" t="s">
        <v>38</v>
      </c>
      <c r="V19" s="96" t="s">
        <v>39</v>
      </c>
    </row>
    <row r="20" spans="1:22">
      <c r="A20" s="96" t="s">
        <v>41</v>
      </c>
      <c r="B20" s="97" t="s">
        <v>192</v>
      </c>
      <c r="C20" s="98">
        <v>11366</v>
      </c>
      <c r="D20" s="98">
        <v>12689</v>
      </c>
      <c r="E20" s="98">
        <v>14281</v>
      </c>
      <c r="F20" s="98">
        <v>15713</v>
      </c>
      <c r="G20" s="98">
        <v>16974</v>
      </c>
      <c r="H20" s="98">
        <v>17958</v>
      </c>
      <c r="I20" s="98">
        <v>23643.51</v>
      </c>
      <c r="J20" s="98">
        <v>29685.09</v>
      </c>
      <c r="K20" s="98">
        <v>28666.83</v>
      </c>
      <c r="L20" s="98">
        <v>11366</v>
      </c>
      <c r="M20" s="98">
        <v>11671</v>
      </c>
      <c r="N20" s="98">
        <v>12081</v>
      </c>
      <c r="O20" s="98">
        <v>12598</v>
      </c>
      <c r="P20" s="98">
        <v>12971</v>
      </c>
      <c r="Q20" s="98">
        <v>13050</v>
      </c>
      <c r="R20" s="98">
        <v>16741</v>
      </c>
      <c r="S20" s="98">
        <v>20513</v>
      </c>
      <c r="T20" s="99">
        <v>19110</v>
      </c>
      <c r="U20" s="97" t="s">
        <v>40</v>
      </c>
      <c r="V20" s="96" t="s">
        <v>41</v>
      </c>
    </row>
    <row r="21" spans="1:22">
      <c r="A21" s="96" t="s">
        <v>43</v>
      </c>
      <c r="B21" s="97" t="s">
        <v>193</v>
      </c>
      <c r="C21" s="98">
        <v>12271</v>
      </c>
      <c r="D21" s="98">
        <v>14016</v>
      </c>
      <c r="E21" s="98">
        <v>14966</v>
      </c>
      <c r="F21" s="98">
        <v>18209</v>
      </c>
      <c r="G21" s="98">
        <v>19599</v>
      </c>
      <c r="H21" s="98">
        <v>21967</v>
      </c>
      <c r="I21" s="98">
        <v>26116.37</v>
      </c>
      <c r="J21" s="98">
        <v>27379.87</v>
      </c>
      <c r="K21" s="98">
        <v>31613.21</v>
      </c>
      <c r="L21" s="98">
        <v>12271</v>
      </c>
      <c r="M21" s="98">
        <v>12917</v>
      </c>
      <c r="N21" s="98">
        <v>12717</v>
      </c>
      <c r="O21" s="98">
        <v>14657</v>
      </c>
      <c r="P21" s="98">
        <v>15166</v>
      </c>
      <c r="Q21" s="98">
        <v>16287</v>
      </c>
      <c r="R21" s="98">
        <v>18593</v>
      </c>
      <c r="S21" s="98">
        <v>18946</v>
      </c>
      <c r="T21" s="99">
        <v>20983</v>
      </c>
      <c r="U21" s="97" t="s">
        <v>42</v>
      </c>
      <c r="V21" s="96" t="s">
        <v>43</v>
      </c>
    </row>
    <row r="22" spans="1:22">
      <c r="A22" s="96" t="s">
        <v>45</v>
      </c>
      <c r="B22" s="97" t="s">
        <v>194</v>
      </c>
      <c r="C22" s="98">
        <v>7633</v>
      </c>
      <c r="D22" s="98">
        <v>8989</v>
      </c>
      <c r="E22" s="98">
        <v>9332</v>
      </c>
      <c r="F22" s="98">
        <v>10419</v>
      </c>
      <c r="G22" s="98">
        <v>11187</v>
      </c>
      <c r="H22" s="98">
        <v>12732</v>
      </c>
      <c r="I22" s="98">
        <v>14457.98</v>
      </c>
      <c r="J22" s="98">
        <v>15339.97</v>
      </c>
      <c r="K22" s="98">
        <v>19223.72</v>
      </c>
      <c r="L22" s="98">
        <v>7633</v>
      </c>
      <c r="M22" s="98">
        <v>8224</v>
      </c>
      <c r="N22" s="98">
        <v>7784</v>
      </c>
      <c r="O22" s="98">
        <v>8181</v>
      </c>
      <c r="P22" s="98">
        <v>8418</v>
      </c>
      <c r="Q22" s="98">
        <v>9157</v>
      </c>
      <c r="R22" s="98">
        <v>9941</v>
      </c>
      <c r="S22" s="98">
        <v>10495</v>
      </c>
      <c r="T22" s="99">
        <v>12707</v>
      </c>
      <c r="U22" s="97" t="s">
        <v>44</v>
      </c>
      <c r="V22" s="96" t="s">
        <v>45</v>
      </c>
    </row>
    <row r="23" spans="1:22">
      <c r="A23" s="96" t="s">
        <v>47</v>
      </c>
      <c r="B23" s="97" t="s">
        <v>195</v>
      </c>
      <c r="C23" s="98">
        <v>12369</v>
      </c>
      <c r="D23" s="98">
        <v>13250</v>
      </c>
      <c r="E23" s="98">
        <v>14301</v>
      </c>
      <c r="F23" s="98">
        <v>14411</v>
      </c>
      <c r="G23" s="98">
        <v>17857</v>
      </c>
      <c r="H23" s="98">
        <v>18319</v>
      </c>
      <c r="I23" s="98">
        <v>20456.78</v>
      </c>
      <c r="J23" s="98">
        <v>28363.3</v>
      </c>
      <c r="K23" s="98">
        <v>33543.599999999999</v>
      </c>
      <c r="L23" s="98">
        <v>12369</v>
      </c>
      <c r="M23" s="98">
        <v>12253</v>
      </c>
      <c r="N23" s="98">
        <v>12248</v>
      </c>
      <c r="O23" s="98">
        <v>11643</v>
      </c>
      <c r="P23" s="98">
        <v>13615</v>
      </c>
      <c r="Q23" s="98">
        <v>13260</v>
      </c>
      <c r="R23" s="98">
        <v>13864</v>
      </c>
      <c r="S23" s="98">
        <v>18258</v>
      </c>
      <c r="T23" s="99">
        <v>20694</v>
      </c>
      <c r="U23" s="97" t="s">
        <v>46</v>
      </c>
      <c r="V23" s="96" t="s">
        <v>47</v>
      </c>
    </row>
    <row r="24" spans="1:22">
      <c r="A24" s="96" t="s">
        <v>49</v>
      </c>
      <c r="B24" s="97" t="s">
        <v>196</v>
      </c>
      <c r="C24" s="98">
        <v>10649</v>
      </c>
      <c r="D24" s="98">
        <v>11094</v>
      </c>
      <c r="E24" s="98">
        <v>11870</v>
      </c>
      <c r="F24" s="98">
        <v>14134</v>
      </c>
      <c r="G24" s="98">
        <v>13236</v>
      </c>
      <c r="H24" s="98">
        <v>12817</v>
      </c>
      <c r="I24" s="98">
        <v>15565.6</v>
      </c>
      <c r="J24" s="98">
        <v>19199.93</v>
      </c>
      <c r="K24" s="98">
        <v>22464.11</v>
      </c>
      <c r="L24" s="98">
        <v>10649</v>
      </c>
      <c r="M24" s="98">
        <v>10012</v>
      </c>
      <c r="N24" s="98">
        <v>9709</v>
      </c>
      <c r="O24" s="98">
        <v>11041</v>
      </c>
      <c r="P24" s="98">
        <v>9834</v>
      </c>
      <c r="Q24" s="98">
        <v>9042</v>
      </c>
      <c r="R24" s="98">
        <v>10573</v>
      </c>
      <c r="S24" s="98">
        <v>12574</v>
      </c>
      <c r="T24" s="99">
        <v>14127</v>
      </c>
      <c r="U24" s="97" t="s">
        <v>48</v>
      </c>
      <c r="V24" s="96" t="s">
        <v>49</v>
      </c>
    </row>
    <row r="25" spans="1:22">
      <c r="A25" s="96" t="s">
        <v>51</v>
      </c>
      <c r="B25" s="97" t="s">
        <v>197</v>
      </c>
      <c r="C25" s="98">
        <v>10745</v>
      </c>
      <c r="D25" s="98">
        <v>13518</v>
      </c>
      <c r="E25" s="98">
        <v>16152</v>
      </c>
      <c r="F25" s="98">
        <v>17914</v>
      </c>
      <c r="G25" s="98">
        <v>19341</v>
      </c>
      <c r="H25" s="98">
        <v>20025</v>
      </c>
      <c r="I25" s="98">
        <v>21256.41</v>
      </c>
      <c r="J25" s="98">
        <v>27553.03</v>
      </c>
      <c r="K25" s="98">
        <v>34335.61</v>
      </c>
      <c r="L25" s="98">
        <v>10745</v>
      </c>
      <c r="M25" s="98">
        <v>12313</v>
      </c>
      <c r="N25" s="98">
        <v>13277</v>
      </c>
      <c r="O25" s="98">
        <v>13826</v>
      </c>
      <c r="P25" s="98">
        <v>13986</v>
      </c>
      <c r="Q25" s="98">
        <v>13868</v>
      </c>
      <c r="R25" s="98">
        <v>14290</v>
      </c>
      <c r="S25" s="98">
        <v>17929</v>
      </c>
      <c r="T25" s="99">
        <v>21164</v>
      </c>
      <c r="U25" s="97" t="s">
        <v>50</v>
      </c>
      <c r="V25" s="96" t="s">
        <v>51</v>
      </c>
    </row>
    <row r="26" spans="1:22">
      <c r="A26" s="96" t="s">
        <v>53</v>
      </c>
      <c r="B26" s="97" t="s">
        <v>198</v>
      </c>
      <c r="C26" s="98">
        <v>25277</v>
      </c>
      <c r="D26" s="98">
        <v>27243</v>
      </c>
      <c r="E26" s="98">
        <v>29293</v>
      </c>
      <c r="F26" s="98">
        <v>32146</v>
      </c>
      <c r="G26" s="98">
        <v>36004</v>
      </c>
      <c r="H26" s="98">
        <v>42568</v>
      </c>
      <c r="I26" s="98">
        <v>51006.13</v>
      </c>
      <c r="J26" s="98">
        <v>50408.18</v>
      </c>
      <c r="K26" s="98">
        <v>52294.7</v>
      </c>
      <c r="L26" s="98">
        <v>25277</v>
      </c>
      <c r="M26" s="98">
        <v>25036</v>
      </c>
      <c r="N26" s="98">
        <v>24573</v>
      </c>
      <c r="O26" s="98">
        <v>25122</v>
      </c>
      <c r="P26" s="98">
        <v>27004</v>
      </c>
      <c r="Q26" s="98">
        <v>30615</v>
      </c>
      <c r="R26" s="98">
        <v>34605</v>
      </c>
      <c r="S26" s="98">
        <v>32590</v>
      </c>
      <c r="T26" s="99">
        <v>31855</v>
      </c>
      <c r="U26" s="97" t="s">
        <v>52</v>
      </c>
      <c r="V26" s="96" t="s">
        <v>53</v>
      </c>
    </row>
    <row r="27" spans="1:22">
      <c r="A27" s="96" t="s">
        <v>55</v>
      </c>
      <c r="B27" s="97" t="s">
        <v>199</v>
      </c>
      <c r="C27" s="98">
        <v>18096</v>
      </c>
      <c r="D27" s="98">
        <v>21614</v>
      </c>
      <c r="E27" s="98">
        <v>23320</v>
      </c>
      <c r="F27" s="98">
        <v>24832</v>
      </c>
      <c r="G27" s="98">
        <v>26670</v>
      </c>
      <c r="H27" s="98">
        <v>30462</v>
      </c>
      <c r="I27" s="98">
        <v>32269.52</v>
      </c>
      <c r="J27" s="98">
        <v>38131</v>
      </c>
      <c r="K27" s="98">
        <v>43536.47</v>
      </c>
      <c r="L27" s="98">
        <v>18096</v>
      </c>
      <c r="M27" s="98">
        <v>19701</v>
      </c>
      <c r="N27" s="98">
        <v>19361</v>
      </c>
      <c r="O27" s="98">
        <v>19547</v>
      </c>
      <c r="P27" s="98">
        <v>20116</v>
      </c>
      <c r="Q27" s="98">
        <v>22192</v>
      </c>
      <c r="R27" s="98">
        <v>22883</v>
      </c>
      <c r="S27" s="98">
        <v>26125</v>
      </c>
      <c r="T27" s="99">
        <v>28282</v>
      </c>
      <c r="U27" s="97" t="s">
        <v>54</v>
      </c>
      <c r="V27" s="96" t="s">
        <v>55</v>
      </c>
    </row>
    <row r="28" spans="1:22">
      <c r="A28" s="96" t="s">
        <v>57</v>
      </c>
      <c r="B28" s="97" t="s">
        <v>200</v>
      </c>
      <c r="C28" s="98">
        <v>26355</v>
      </c>
      <c r="D28" s="98">
        <v>29791</v>
      </c>
      <c r="E28" s="98">
        <v>33660</v>
      </c>
      <c r="F28" s="98">
        <v>34396</v>
      </c>
      <c r="G28" s="98">
        <v>37658</v>
      </c>
      <c r="H28" s="98">
        <v>40497</v>
      </c>
      <c r="I28" s="98">
        <v>43787.49</v>
      </c>
      <c r="J28" s="98">
        <v>47199.56</v>
      </c>
      <c r="K28" s="98">
        <v>64186.32</v>
      </c>
      <c r="L28" s="98">
        <v>26355</v>
      </c>
      <c r="M28" s="98">
        <v>27377</v>
      </c>
      <c r="N28" s="98">
        <v>28558</v>
      </c>
      <c r="O28" s="98">
        <v>27655</v>
      </c>
      <c r="P28" s="98">
        <v>28994</v>
      </c>
      <c r="Q28" s="98">
        <v>29878</v>
      </c>
      <c r="R28" s="98">
        <v>31042</v>
      </c>
      <c r="S28" s="98">
        <v>32443</v>
      </c>
      <c r="T28" s="99">
        <v>42241</v>
      </c>
      <c r="U28" s="97" t="s">
        <v>56</v>
      </c>
      <c r="V28" s="96" t="s">
        <v>57</v>
      </c>
    </row>
    <row r="29" spans="1:22">
      <c r="A29" s="96" t="s">
        <v>59</v>
      </c>
      <c r="B29" s="97" t="s">
        <v>201</v>
      </c>
      <c r="C29" s="98">
        <v>2647</v>
      </c>
      <c r="D29" s="98">
        <v>2874</v>
      </c>
      <c r="E29" s="98">
        <v>3116</v>
      </c>
      <c r="F29" s="98">
        <v>3458</v>
      </c>
      <c r="G29" s="98">
        <v>3495</v>
      </c>
      <c r="H29" s="98">
        <v>3919</v>
      </c>
      <c r="I29" s="98">
        <v>4537.17</v>
      </c>
      <c r="J29" s="98">
        <v>4853.91</v>
      </c>
      <c r="K29" s="98">
        <v>6497.04</v>
      </c>
      <c r="L29" s="98">
        <v>2647</v>
      </c>
      <c r="M29" s="98">
        <v>2621</v>
      </c>
      <c r="N29" s="98">
        <v>2739</v>
      </c>
      <c r="O29" s="98">
        <v>2904</v>
      </c>
      <c r="P29" s="98">
        <v>2793</v>
      </c>
      <c r="Q29" s="98">
        <v>2844</v>
      </c>
      <c r="R29" s="98">
        <v>2930</v>
      </c>
      <c r="S29" s="98">
        <v>2882</v>
      </c>
      <c r="T29" s="99">
        <v>3607</v>
      </c>
      <c r="U29" s="97" t="s">
        <v>58</v>
      </c>
      <c r="V29" s="96" t="s">
        <v>59</v>
      </c>
    </row>
    <row r="30" spans="1:22">
      <c r="A30" s="96" t="s">
        <v>61</v>
      </c>
      <c r="B30" s="97" t="s">
        <v>202</v>
      </c>
      <c r="C30" s="98">
        <v>1898</v>
      </c>
      <c r="D30" s="98">
        <v>1940</v>
      </c>
      <c r="E30" s="98">
        <v>2276</v>
      </c>
      <c r="F30" s="98">
        <v>2550</v>
      </c>
      <c r="G30" s="98">
        <v>2774</v>
      </c>
      <c r="H30" s="98">
        <v>3049</v>
      </c>
      <c r="I30" s="98">
        <v>3486.78</v>
      </c>
      <c r="J30" s="98">
        <v>4440.29</v>
      </c>
      <c r="K30" s="98">
        <v>4833.5</v>
      </c>
      <c r="L30" s="98">
        <v>1898</v>
      </c>
      <c r="M30" s="98">
        <v>1769</v>
      </c>
      <c r="N30" s="98">
        <v>1952</v>
      </c>
      <c r="O30" s="98">
        <v>1947</v>
      </c>
      <c r="P30" s="98">
        <v>1971</v>
      </c>
      <c r="Q30" s="98">
        <v>2154</v>
      </c>
      <c r="R30" s="98">
        <v>2426</v>
      </c>
      <c r="S30" s="98">
        <v>3022</v>
      </c>
      <c r="T30" s="99">
        <v>3200</v>
      </c>
      <c r="U30" s="97" t="s">
        <v>60</v>
      </c>
      <c r="V30" s="96" t="s">
        <v>61</v>
      </c>
    </row>
    <row r="31" spans="1:22">
      <c r="A31" s="96" t="s">
        <v>63</v>
      </c>
      <c r="B31" s="97" t="s">
        <v>203</v>
      </c>
      <c r="C31" s="98">
        <v>1713</v>
      </c>
      <c r="D31" s="98">
        <v>2025</v>
      </c>
      <c r="E31" s="98">
        <v>2429</v>
      </c>
      <c r="F31" s="98">
        <v>2574</v>
      </c>
      <c r="G31" s="98">
        <v>2761</v>
      </c>
      <c r="H31" s="98">
        <v>3029</v>
      </c>
      <c r="I31" s="98">
        <v>3282.37</v>
      </c>
      <c r="J31" s="98">
        <v>3636.84</v>
      </c>
      <c r="K31" s="98">
        <v>4876.8599999999997</v>
      </c>
      <c r="L31" s="98">
        <v>1713</v>
      </c>
      <c r="M31" s="98">
        <v>1847</v>
      </c>
      <c r="N31" s="98">
        <v>2009</v>
      </c>
      <c r="O31" s="98">
        <v>2000</v>
      </c>
      <c r="P31" s="98">
        <v>2063</v>
      </c>
      <c r="Q31" s="98">
        <v>2216</v>
      </c>
      <c r="R31" s="98">
        <v>2355</v>
      </c>
      <c r="S31" s="98">
        <v>2546</v>
      </c>
      <c r="T31" s="99">
        <v>3249</v>
      </c>
      <c r="U31" s="97" t="s">
        <v>62</v>
      </c>
      <c r="V31" s="96" t="s">
        <v>63</v>
      </c>
    </row>
    <row r="32" spans="1:22">
      <c r="A32" s="96" t="s">
        <v>65</v>
      </c>
      <c r="B32" s="97" t="s">
        <v>204</v>
      </c>
      <c r="C32" s="98">
        <v>2775</v>
      </c>
      <c r="D32" s="98">
        <v>3213</v>
      </c>
      <c r="E32" s="98">
        <v>3664</v>
      </c>
      <c r="F32" s="98">
        <v>4073</v>
      </c>
      <c r="G32" s="98">
        <v>4425</v>
      </c>
      <c r="H32" s="98">
        <v>4629</v>
      </c>
      <c r="I32" s="98">
        <v>5147.97</v>
      </c>
      <c r="J32" s="98">
        <v>6187.86</v>
      </c>
      <c r="K32" s="98">
        <v>7057.77</v>
      </c>
      <c r="L32" s="98">
        <v>2775</v>
      </c>
      <c r="M32" s="98">
        <v>2930</v>
      </c>
      <c r="N32" s="98">
        <v>3100</v>
      </c>
      <c r="O32" s="98">
        <v>3120</v>
      </c>
      <c r="P32" s="98">
        <v>3205</v>
      </c>
      <c r="Q32" s="98">
        <v>3190</v>
      </c>
      <c r="R32" s="98">
        <v>3430</v>
      </c>
      <c r="S32" s="98">
        <v>3890</v>
      </c>
      <c r="T32" s="99">
        <v>4275</v>
      </c>
      <c r="U32" s="97" t="s">
        <v>64</v>
      </c>
      <c r="V32" s="96" t="s">
        <v>65</v>
      </c>
    </row>
    <row r="33" spans="1:22">
      <c r="A33" s="96" t="s">
        <v>67</v>
      </c>
      <c r="B33" s="97" t="s">
        <v>205</v>
      </c>
      <c r="C33" s="98">
        <v>15680</v>
      </c>
      <c r="D33" s="98">
        <v>16845</v>
      </c>
      <c r="E33" s="98">
        <v>19432</v>
      </c>
      <c r="F33" s="98">
        <v>20904</v>
      </c>
      <c r="G33" s="98">
        <v>22339</v>
      </c>
      <c r="H33" s="98">
        <v>23124</v>
      </c>
      <c r="I33" s="98">
        <v>27544.15</v>
      </c>
      <c r="J33" s="98">
        <v>30246.81</v>
      </c>
      <c r="K33" s="98">
        <v>37066.94</v>
      </c>
      <c r="L33" s="98">
        <v>15680</v>
      </c>
      <c r="M33" s="98">
        <v>15378</v>
      </c>
      <c r="N33" s="98">
        <v>16156</v>
      </c>
      <c r="O33" s="98">
        <v>16270</v>
      </c>
      <c r="P33" s="98">
        <v>16341</v>
      </c>
      <c r="Q33" s="98">
        <v>16119</v>
      </c>
      <c r="R33" s="98">
        <v>18781</v>
      </c>
      <c r="S33" s="98">
        <v>20108</v>
      </c>
      <c r="T33" s="99">
        <v>23566</v>
      </c>
      <c r="U33" s="97" t="s">
        <v>66</v>
      </c>
      <c r="V33" s="96" t="s">
        <v>67</v>
      </c>
    </row>
    <row r="34" spans="1:22">
      <c r="A34" s="96" t="s">
        <v>69</v>
      </c>
      <c r="B34" s="97" t="s">
        <v>206</v>
      </c>
      <c r="C34" s="98">
        <v>1261</v>
      </c>
      <c r="D34" s="98">
        <v>1482</v>
      </c>
      <c r="E34" s="98">
        <v>1529</v>
      </c>
      <c r="F34" s="98">
        <v>1794</v>
      </c>
      <c r="G34" s="98">
        <v>1988</v>
      </c>
      <c r="H34" s="98">
        <v>2163</v>
      </c>
      <c r="I34" s="98">
        <v>2333.84</v>
      </c>
      <c r="J34" s="98">
        <v>2744.38</v>
      </c>
      <c r="K34" s="98">
        <v>3121.49</v>
      </c>
      <c r="L34" s="98">
        <v>1261</v>
      </c>
      <c r="M34" s="98">
        <v>1337</v>
      </c>
      <c r="N34" s="98">
        <v>1261</v>
      </c>
      <c r="O34" s="98">
        <v>1384</v>
      </c>
      <c r="P34" s="98">
        <v>1414</v>
      </c>
      <c r="Q34" s="98">
        <v>1519</v>
      </c>
      <c r="R34" s="98">
        <v>1602</v>
      </c>
      <c r="S34" s="98">
        <v>1807</v>
      </c>
      <c r="T34" s="99">
        <v>1935</v>
      </c>
      <c r="U34" s="97" t="s">
        <v>68</v>
      </c>
      <c r="V34" s="96" t="s">
        <v>69</v>
      </c>
    </row>
    <row r="35" spans="1:22">
      <c r="A35" s="96" t="s">
        <v>71</v>
      </c>
      <c r="B35" s="97" t="s">
        <v>207</v>
      </c>
      <c r="C35" s="98">
        <v>16893</v>
      </c>
      <c r="D35" s="98">
        <v>18924</v>
      </c>
      <c r="E35" s="98">
        <v>19866</v>
      </c>
      <c r="F35" s="98">
        <v>22504</v>
      </c>
      <c r="G35" s="98">
        <v>23869</v>
      </c>
      <c r="H35" s="98">
        <v>25767</v>
      </c>
      <c r="I35" s="98">
        <v>28769.15</v>
      </c>
      <c r="J35" s="98">
        <v>29565.96</v>
      </c>
      <c r="K35" s="98">
        <v>31124.73</v>
      </c>
      <c r="L35" s="98">
        <v>16893</v>
      </c>
      <c r="M35" s="98">
        <v>17289</v>
      </c>
      <c r="N35" s="98">
        <v>16731</v>
      </c>
      <c r="O35" s="98">
        <v>17925</v>
      </c>
      <c r="P35" s="98">
        <v>18378</v>
      </c>
      <c r="Q35" s="98">
        <v>19002</v>
      </c>
      <c r="R35" s="98">
        <v>20457</v>
      </c>
      <c r="S35" s="98">
        <v>20262</v>
      </c>
      <c r="T35" s="99">
        <v>20310</v>
      </c>
      <c r="U35" s="97" t="s">
        <v>70</v>
      </c>
      <c r="V35" s="96" t="s">
        <v>71</v>
      </c>
    </row>
    <row r="36" spans="1:22">
      <c r="A36" s="96" t="s">
        <v>73</v>
      </c>
      <c r="B36" s="97" t="s">
        <v>208</v>
      </c>
      <c r="C36" s="98">
        <v>18600</v>
      </c>
      <c r="D36" s="98">
        <v>20725</v>
      </c>
      <c r="E36" s="98">
        <v>23882</v>
      </c>
      <c r="F36" s="98">
        <v>28937</v>
      </c>
      <c r="G36" s="98">
        <v>33210</v>
      </c>
      <c r="H36" s="98">
        <v>39123</v>
      </c>
      <c r="I36" s="98">
        <v>47382.21</v>
      </c>
      <c r="J36" s="98">
        <v>64995.6</v>
      </c>
      <c r="K36" s="98">
        <v>67730.13</v>
      </c>
      <c r="L36" s="98">
        <v>18600</v>
      </c>
      <c r="M36" s="98">
        <v>18783</v>
      </c>
      <c r="N36" s="98">
        <v>19899</v>
      </c>
      <c r="O36" s="98">
        <v>22609</v>
      </c>
      <c r="P36" s="98">
        <v>24543</v>
      </c>
      <c r="Q36" s="98">
        <v>27431</v>
      </c>
      <c r="R36" s="98">
        <v>32193</v>
      </c>
      <c r="S36" s="98">
        <v>43169</v>
      </c>
      <c r="T36" s="99">
        <v>42713</v>
      </c>
      <c r="U36" s="97" t="s">
        <v>72</v>
      </c>
      <c r="V36" s="96" t="s">
        <v>73</v>
      </c>
    </row>
    <row r="37" spans="1:22">
      <c r="A37" s="96" t="s">
        <v>75</v>
      </c>
      <c r="B37" s="97" t="s">
        <v>209</v>
      </c>
      <c r="C37" s="98">
        <v>966</v>
      </c>
      <c r="D37" s="98">
        <v>1100</v>
      </c>
      <c r="E37" s="98">
        <v>1244</v>
      </c>
      <c r="F37" s="98">
        <v>1494</v>
      </c>
      <c r="G37" s="98">
        <v>1613</v>
      </c>
      <c r="H37" s="98">
        <v>1674</v>
      </c>
      <c r="I37" s="98">
        <v>1792.2</v>
      </c>
      <c r="J37" s="98">
        <v>2411.65</v>
      </c>
      <c r="K37" s="98">
        <v>3791.86</v>
      </c>
      <c r="L37" s="98">
        <v>966</v>
      </c>
      <c r="M37" s="98">
        <v>1003</v>
      </c>
      <c r="N37" s="98">
        <v>1057</v>
      </c>
      <c r="O37" s="98">
        <v>1196</v>
      </c>
      <c r="P37" s="98">
        <v>1206</v>
      </c>
      <c r="Q37" s="98">
        <v>1140</v>
      </c>
      <c r="R37" s="98">
        <v>1174</v>
      </c>
      <c r="S37" s="98">
        <v>1519</v>
      </c>
      <c r="T37" s="99">
        <v>2315</v>
      </c>
      <c r="U37" s="97" t="s">
        <v>74</v>
      </c>
      <c r="V37" s="96" t="s">
        <v>75</v>
      </c>
    </row>
    <row r="38" spans="1:22">
      <c r="A38" s="96" t="s">
        <v>77</v>
      </c>
      <c r="B38" s="97" t="s">
        <v>210</v>
      </c>
      <c r="C38" s="98">
        <v>37918</v>
      </c>
      <c r="D38" s="98">
        <v>39452</v>
      </c>
      <c r="E38" s="98">
        <v>45133</v>
      </c>
      <c r="F38" s="98">
        <v>51278</v>
      </c>
      <c r="G38" s="98">
        <v>54462</v>
      </c>
      <c r="H38" s="98">
        <v>59002</v>
      </c>
      <c r="I38" s="98">
        <v>65770.080000000002</v>
      </c>
      <c r="J38" s="98">
        <v>80235.070000000007</v>
      </c>
      <c r="K38" s="98">
        <v>84658.89</v>
      </c>
      <c r="L38" s="98">
        <v>37918</v>
      </c>
      <c r="M38" s="98">
        <v>35584</v>
      </c>
      <c r="N38" s="98">
        <v>37184</v>
      </c>
      <c r="O38" s="98">
        <v>39788</v>
      </c>
      <c r="P38" s="98">
        <v>39984</v>
      </c>
      <c r="Q38" s="98">
        <v>41694</v>
      </c>
      <c r="R38" s="98">
        <v>44289</v>
      </c>
      <c r="S38" s="98">
        <v>52118</v>
      </c>
      <c r="T38" s="99">
        <v>52016</v>
      </c>
      <c r="U38" s="97" t="s">
        <v>76</v>
      </c>
      <c r="V38" s="96" t="s">
        <v>77</v>
      </c>
    </row>
    <row r="39" spans="1:22">
      <c r="A39" s="96" t="s">
        <v>79</v>
      </c>
      <c r="B39" s="97" t="s">
        <v>211</v>
      </c>
      <c r="C39" s="98">
        <v>13867</v>
      </c>
      <c r="D39" s="98">
        <v>15148</v>
      </c>
      <c r="E39" s="98">
        <v>17500</v>
      </c>
      <c r="F39" s="98">
        <v>21178</v>
      </c>
      <c r="G39" s="98">
        <v>31526</v>
      </c>
      <c r="H39" s="98">
        <v>33962</v>
      </c>
      <c r="I39" s="98">
        <v>38196.18</v>
      </c>
      <c r="J39" s="98">
        <v>36702.410000000003</v>
      </c>
      <c r="K39" s="98">
        <v>30375.24</v>
      </c>
      <c r="L39" s="98">
        <v>13867</v>
      </c>
      <c r="M39" s="98">
        <v>13536</v>
      </c>
      <c r="N39" s="98">
        <v>14320</v>
      </c>
      <c r="O39" s="98">
        <v>16546</v>
      </c>
      <c r="P39" s="98">
        <v>23341</v>
      </c>
      <c r="Q39" s="98">
        <v>23691</v>
      </c>
      <c r="R39" s="98">
        <v>25654</v>
      </c>
      <c r="S39" s="98">
        <v>24029</v>
      </c>
      <c r="T39" s="99">
        <v>19026</v>
      </c>
      <c r="U39" s="97" t="s">
        <v>78</v>
      </c>
      <c r="V39" s="96" t="s">
        <v>79</v>
      </c>
    </row>
    <row r="40" spans="1:22">
      <c r="A40" s="96" t="s">
        <v>81</v>
      </c>
      <c r="B40" s="97" t="s">
        <v>212</v>
      </c>
      <c r="C40" s="98">
        <v>2840</v>
      </c>
      <c r="D40" s="98">
        <v>2979</v>
      </c>
      <c r="E40" s="98">
        <v>3367</v>
      </c>
      <c r="F40" s="98">
        <v>3464</v>
      </c>
      <c r="G40" s="98">
        <v>4533</v>
      </c>
      <c r="H40" s="98">
        <v>5029</v>
      </c>
      <c r="I40" s="98">
        <v>6380.36</v>
      </c>
      <c r="J40" s="98">
        <v>7259.53</v>
      </c>
      <c r="K40" s="98">
        <v>8281.5</v>
      </c>
      <c r="L40" s="98">
        <v>2840</v>
      </c>
      <c r="M40" s="98">
        <v>2717</v>
      </c>
      <c r="N40" s="98">
        <v>2783</v>
      </c>
      <c r="O40" s="98">
        <v>2533</v>
      </c>
      <c r="P40" s="98">
        <v>3228</v>
      </c>
      <c r="Q40" s="98">
        <v>3441</v>
      </c>
      <c r="R40" s="98">
        <v>4222</v>
      </c>
      <c r="S40" s="98">
        <v>4607</v>
      </c>
      <c r="T40" s="99">
        <v>4946</v>
      </c>
      <c r="U40" s="97" t="s">
        <v>80</v>
      </c>
      <c r="V40" s="96" t="s">
        <v>81</v>
      </c>
    </row>
    <row r="41" spans="1:22">
      <c r="A41" s="96" t="s">
        <v>83</v>
      </c>
      <c r="B41" s="97" t="s">
        <v>213</v>
      </c>
      <c r="C41" s="98">
        <v>5775</v>
      </c>
      <c r="D41" s="98">
        <v>6173</v>
      </c>
      <c r="E41" s="98">
        <v>8112</v>
      </c>
      <c r="F41" s="98">
        <v>9238</v>
      </c>
      <c r="G41" s="98">
        <v>10112</v>
      </c>
      <c r="H41" s="98">
        <v>11685</v>
      </c>
      <c r="I41" s="98">
        <v>15299.23</v>
      </c>
      <c r="J41" s="98">
        <v>15290.8</v>
      </c>
      <c r="K41" s="98">
        <v>14866.57</v>
      </c>
      <c r="L41" s="98">
        <v>5775</v>
      </c>
      <c r="M41" s="98">
        <v>5607</v>
      </c>
      <c r="N41" s="98">
        <v>6829</v>
      </c>
      <c r="O41" s="98">
        <v>7408</v>
      </c>
      <c r="P41" s="98">
        <v>7857</v>
      </c>
      <c r="Q41" s="98">
        <v>8753</v>
      </c>
      <c r="R41" s="98">
        <v>11031</v>
      </c>
      <c r="S41" s="98">
        <v>10604</v>
      </c>
      <c r="T41" s="99">
        <v>9736</v>
      </c>
      <c r="U41" s="97" t="s">
        <v>82</v>
      </c>
      <c r="V41" s="96" t="s">
        <v>83</v>
      </c>
    </row>
    <row r="42" spans="1:22">
      <c r="A42" s="96" t="s">
        <v>85</v>
      </c>
      <c r="B42" s="97" t="s">
        <v>214</v>
      </c>
      <c r="C42" s="98">
        <v>38510</v>
      </c>
      <c r="D42" s="98">
        <v>44223</v>
      </c>
      <c r="E42" s="98">
        <v>47029</v>
      </c>
      <c r="F42" s="98">
        <v>51325</v>
      </c>
      <c r="G42" s="98">
        <v>55255</v>
      </c>
      <c r="H42" s="98">
        <v>62706</v>
      </c>
      <c r="I42" s="98">
        <v>77827.06</v>
      </c>
      <c r="J42" s="98">
        <v>88114.1</v>
      </c>
      <c r="K42" s="98">
        <v>108357.82</v>
      </c>
      <c r="L42" s="98">
        <v>38510</v>
      </c>
      <c r="M42" s="98">
        <v>39825</v>
      </c>
      <c r="N42" s="98">
        <v>38700</v>
      </c>
      <c r="O42" s="98">
        <v>39894</v>
      </c>
      <c r="P42" s="98">
        <v>41273</v>
      </c>
      <c r="Q42" s="98">
        <v>44904</v>
      </c>
      <c r="R42" s="98">
        <v>54452</v>
      </c>
      <c r="S42" s="98">
        <v>59411</v>
      </c>
      <c r="T42" s="99">
        <v>69013</v>
      </c>
      <c r="U42" s="97" t="s">
        <v>84</v>
      </c>
      <c r="V42" s="96" t="s">
        <v>85</v>
      </c>
    </row>
    <row r="43" spans="1:22">
      <c r="A43" s="96" t="s">
        <v>87</v>
      </c>
      <c r="B43" s="97" t="s">
        <v>215</v>
      </c>
      <c r="C43" s="98">
        <v>19262</v>
      </c>
      <c r="D43" s="98">
        <v>21130</v>
      </c>
      <c r="E43" s="98">
        <v>22509</v>
      </c>
      <c r="F43" s="98">
        <v>23061</v>
      </c>
      <c r="G43" s="98">
        <v>24487</v>
      </c>
      <c r="H43" s="98">
        <v>27986</v>
      </c>
      <c r="I43" s="98">
        <v>29459.29</v>
      </c>
      <c r="J43" s="98">
        <v>32603.78</v>
      </c>
      <c r="K43" s="98">
        <v>38443.35</v>
      </c>
      <c r="L43" s="98">
        <v>19262</v>
      </c>
      <c r="M43" s="98">
        <v>19058</v>
      </c>
      <c r="N43" s="98">
        <v>18409</v>
      </c>
      <c r="O43" s="98">
        <v>17889</v>
      </c>
      <c r="P43" s="98">
        <v>18361</v>
      </c>
      <c r="Q43" s="98">
        <v>19988</v>
      </c>
      <c r="R43" s="98">
        <v>20288</v>
      </c>
      <c r="S43" s="98">
        <v>21363</v>
      </c>
      <c r="T43" s="99">
        <v>24089</v>
      </c>
      <c r="U43" s="97" t="s">
        <v>86</v>
      </c>
      <c r="V43" s="96" t="s">
        <v>87</v>
      </c>
    </row>
    <row r="44" spans="1:22">
      <c r="A44" s="80" t="s">
        <v>89</v>
      </c>
      <c r="B44" s="93" t="s">
        <v>216</v>
      </c>
      <c r="C44" s="94">
        <v>75343</v>
      </c>
      <c r="D44" s="94">
        <v>83197</v>
      </c>
      <c r="E44" s="94">
        <v>90145</v>
      </c>
      <c r="F44" s="94">
        <v>106268</v>
      </c>
      <c r="G44" s="94">
        <v>118188</v>
      </c>
      <c r="H44" s="94">
        <v>129248.41</v>
      </c>
      <c r="I44" s="94">
        <v>145116.12</v>
      </c>
      <c r="J44" s="94">
        <v>165792.15</v>
      </c>
      <c r="K44" s="94">
        <v>170180.36</v>
      </c>
      <c r="L44" s="94">
        <v>75343</v>
      </c>
      <c r="M44" s="94">
        <v>75204</v>
      </c>
      <c r="N44" s="94">
        <v>74348</v>
      </c>
      <c r="O44" s="94">
        <v>82560</v>
      </c>
      <c r="P44" s="94">
        <v>86980</v>
      </c>
      <c r="Q44" s="94">
        <v>90605</v>
      </c>
      <c r="R44" s="94">
        <v>98196</v>
      </c>
      <c r="S44" s="94">
        <v>108931</v>
      </c>
      <c r="T44" s="95">
        <v>107253</v>
      </c>
      <c r="U44" s="93" t="s">
        <v>88</v>
      </c>
      <c r="V44" s="80" t="s">
        <v>89</v>
      </c>
    </row>
    <row r="45" spans="1:22" ht="15" thickBot="1">
      <c r="A45" s="100" t="s">
        <v>91</v>
      </c>
      <c r="B45" s="101" t="s">
        <v>217</v>
      </c>
      <c r="C45" s="102">
        <v>39507</v>
      </c>
      <c r="D45" s="102">
        <v>44223</v>
      </c>
      <c r="E45" s="102">
        <v>46418</v>
      </c>
      <c r="F45" s="102">
        <v>52025</v>
      </c>
      <c r="G45" s="102">
        <v>59599</v>
      </c>
      <c r="H45" s="102">
        <v>66075.679999999993</v>
      </c>
      <c r="I45" s="102">
        <v>72385.2</v>
      </c>
      <c r="J45" s="102">
        <v>73947.22</v>
      </c>
      <c r="K45" s="102">
        <v>82450.87</v>
      </c>
      <c r="L45" s="102">
        <v>39507</v>
      </c>
      <c r="M45" s="102">
        <v>40539</v>
      </c>
      <c r="N45" s="102">
        <v>38960</v>
      </c>
      <c r="O45" s="102">
        <v>41319</v>
      </c>
      <c r="P45" s="102">
        <v>45464</v>
      </c>
      <c r="Q45" s="102">
        <v>48467</v>
      </c>
      <c r="R45" s="102">
        <v>51262</v>
      </c>
      <c r="S45" s="102">
        <v>50393</v>
      </c>
      <c r="T45" s="103">
        <v>53319</v>
      </c>
      <c r="U45" s="101" t="s">
        <v>90</v>
      </c>
      <c r="V45" s="100" t="s">
        <v>91</v>
      </c>
    </row>
    <row r="46" spans="1:22">
      <c r="A46" s="78"/>
      <c r="B46" s="96" t="s">
        <v>218</v>
      </c>
      <c r="C46" s="78"/>
      <c r="D46" s="78"/>
      <c r="E46" s="78"/>
      <c r="F46" s="78"/>
      <c r="G46" s="78"/>
      <c r="H46" s="78"/>
      <c r="I46" s="78"/>
      <c r="J46" s="78"/>
      <c r="K46" s="78"/>
      <c r="L46" s="96" t="s">
        <v>101</v>
      </c>
      <c r="M46" s="78"/>
      <c r="N46" s="78"/>
      <c r="O46" s="78"/>
      <c r="P46" s="78"/>
      <c r="Q46" s="78"/>
      <c r="R46" s="78"/>
      <c r="S46" s="78"/>
      <c r="T46" s="78"/>
      <c r="U46" s="79"/>
      <c r="V46" s="78"/>
    </row>
    <row r="47" spans="1:22">
      <c r="A47" s="78"/>
      <c r="B47" s="79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9"/>
      <c r="V47" s="78"/>
    </row>
    <row r="48" spans="1:22">
      <c r="A48" s="78"/>
      <c r="B48" s="79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/>
      <c r="V48" s="78"/>
    </row>
    <row r="49" spans="1:22">
      <c r="A49" s="78"/>
      <c r="B49" s="79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9"/>
      <c r="V49" s="78"/>
    </row>
    <row r="50" spans="1:22">
      <c r="A50" s="78"/>
      <c r="B50" s="79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/>
      <c r="V50" s="78"/>
    </row>
    <row r="51" spans="1:22">
      <c r="A51" s="78"/>
      <c r="B51" s="7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9"/>
      <c r="V51" s="78"/>
    </row>
    <row r="52" spans="1:22">
      <c r="A52" s="78"/>
      <c r="B52" s="79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/>
      <c r="V52" s="78"/>
    </row>
    <row r="53" spans="1:22">
      <c r="A53" s="78"/>
      <c r="B53" s="79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9"/>
      <c r="V53" s="78"/>
    </row>
    <row r="54" spans="1:22">
      <c r="A54" s="78"/>
      <c r="B54" s="79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9"/>
      <c r="V54" s="78"/>
    </row>
    <row r="55" spans="1:22">
      <c r="A55" s="78"/>
      <c r="B55" s="79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9"/>
      <c r="V55" s="78"/>
    </row>
    <row r="56" spans="1:22">
      <c r="A56" s="78"/>
      <c r="B56" s="79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9"/>
      <c r="V56" s="78"/>
    </row>
    <row r="57" spans="1:22">
      <c r="A57" s="78"/>
      <c r="B57" s="79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9"/>
      <c r="V57" s="78"/>
    </row>
    <row r="58" spans="1:22">
      <c r="A58" s="78"/>
      <c r="B58" s="79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9"/>
      <c r="V58" s="78"/>
    </row>
    <row r="59" spans="1:22">
      <c r="A59" s="78"/>
      <c r="B59" s="79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9"/>
      <c r="V59" s="78"/>
    </row>
    <row r="60" spans="1:22">
      <c r="A60" s="78"/>
      <c r="B60" s="79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9"/>
      <c r="V60" s="78"/>
    </row>
    <row r="61" spans="1:22">
      <c r="A61" s="78"/>
      <c r="B61" s="79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9"/>
      <c r="V61" s="78"/>
    </row>
    <row r="62" spans="1:22">
      <c r="A62" s="78"/>
      <c r="B62" s="79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9"/>
      <c r="V62" s="78"/>
    </row>
    <row r="63" spans="1:22">
      <c r="A63" s="78"/>
      <c r="B63" s="79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9"/>
      <c r="V63" s="78"/>
    </row>
    <row r="64" spans="1:22">
      <c r="A64" s="78"/>
      <c r="B64" s="79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/>
      <c r="V64" s="78"/>
    </row>
    <row r="65" spans="1:22">
      <c r="A65" s="78"/>
      <c r="B65" s="79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/>
      <c r="V65" s="78"/>
    </row>
    <row r="66" spans="1:22">
      <c r="A66" s="78"/>
      <c r="B66" s="79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9"/>
      <c r="V66" s="78"/>
    </row>
    <row r="67" spans="1:22">
      <c r="A67" s="78"/>
      <c r="B67" s="79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9"/>
      <c r="V67" s="78"/>
    </row>
    <row r="68" spans="1:22">
      <c r="A68" s="78"/>
      <c r="B68" s="79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9"/>
      <c r="V68" s="78"/>
    </row>
    <row r="69" spans="1:22">
      <c r="A69" s="78"/>
      <c r="B69" s="79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9"/>
      <c r="V69" s="78"/>
    </row>
    <row r="70" spans="1:22">
      <c r="A70" s="78"/>
      <c r="B70" s="79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/>
      <c r="V70" s="78"/>
    </row>
    <row r="71" spans="1:22">
      <c r="A71" s="78"/>
      <c r="B71" s="79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9"/>
      <c r="V71" s="78"/>
    </row>
    <row r="72" spans="1:22">
      <c r="A72" s="78"/>
      <c r="B72" s="79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9"/>
      <c r="V72" s="78"/>
    </row>
    <row r="73" spans="1:22">
      <c r="A73" s="78"/>
      <c r="B73" s="79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9"/>
      <c r="V73" s="78"/>
    </row>
    <row r="74" spans="1:22">
      <c r="A74" s="78"/>
      <c r="B74" s="79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9"/>
      <c r="V74" s="78"/>
    </row>
    <row r="75" spans="1:22">
      <c r="A75" s="78"/>
      <c r="B75" s="79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9"/>
      <c r="V75" s="78"/>
    </row>
    <row r="76" spans="1:22">
      <c r="A76" s="78"/>
      <c r="B76" s="79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9"/>
      <c r="V76" s="78"/>
    </row>
    <row r="77" spans="1:22">
      <c r="A77" s="78"/>
      <c r="B77" s="79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9"/>
      <c r="V77" s="78"/>
    </row>
    <row r="78" spans="1:22">
      <c r="A78" s="78"/>
      <c r="B78" s="79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9"/>
      <c r="V78" s="78"/>
    </row>
    <row r="79" spans="1:22">
      <c r="A79" s="78"/>
      <c r="B79" s="79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9"/>
      <c r="V79" s="78"/>
    </row>
    <row r="80" spans="1:22">
      <c r="A80" s="78"/>
      <c r="B80" s="79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/>
      <c r="V80" s="78"/>
    </row>
    <row r="81" spans="1:22">
      <c r="A81" s="78"/>
      <c r="B81" s="79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9"/>
      <c r="V81" s="78"/>
    </row>
    <row r="82" spans="1:22">
      <c r="A82" s="78"/>
      <c r="B82" s="79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9"/>
      <c r="V82" s="78"/>
    </row>
    <row r="83" spans="1:22">
      <c r="A83" s="78"/>
      <c r="B83" s="79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9"/>
      <c r="V83" s="78"/>
    </row>
    <row r="84" spans="1:22">
      <c r="A84" s="78"/>
      <c r="B84" s="79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9"/>
      <c r="V84" s="78"/>
    </row>
    <row r="85" spans="1:22">
      <c r="A85" s="78"/>
      <c r="B85" s="79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9"/>
      <c r="V85" s="78"/>
    </row>
    <row r="86" spans="1:22">
      <c r="A86" s="78"/>
      <c r="B86" s="79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9"/>
      <c r="V86" s="78"/>
    </row>
    <row r="87" spans="1:22">
      <c r="A87" s="78"/>
      <c r="B87" s="79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9"/>
      <c r="V87" s="78"/>
    </row>
    <row r="88" spans="1:22">
      <c r="A88" s="78"/>
      <c r="B88" s="79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9"/>
      <c r="V88" s="78"/>
    </row>
    <row r="89" spans="1:22">
      <c r="A89" s="78"/>
      <c r="B89" s="79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9"/>
      <c r="V89" s="78"/>
    </row>
    <row r="90" spans="1:22">
      <c r="A90" s="78"/>
      <c r="B90" s="79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9"/>
      <c r="V90" s="78"/>
    </row>
    <row r="91" spans="1:22">
      <c r="A91" s="78"/>
      <c r="B91" s="79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9"/>
      <c r="V91" s="78"/>
    </row>
    <row r="92" spans="1:22">
      <c r="A92" s="78"/>
      <c r="B92" s="79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9"/>
      <c r="V92" s="78"/>
    </row>
    <row r="93" spans="1:22">
      <c r="A93" s="78"/>
      <c r="B93" s="79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9"/>
      <c r="V93" s="78"/>
    </row>
    <row r="94" spans="1:22">
      <c r="A94" s="78"/>
      <c r="B94" s="79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9"/>
      <c r="V94" s="78"/>
    </row>
    <row r="95" spans="1:22">
      <c r="A95" s="78"/>
      <c r="B95" s="79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9"/>
      <c r="V95" s="78"/>
    </row>
    <row r="96" spans="1:22">
      <c r="A96" s="78"/>
      <c r="B96" s="79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9"/>
      <c r="V96" s="78"/>
    </row>
    <row r="97" spans="1:22">
      <c r="A97" s="78"/>
      <c r="B97" s="79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9"/>
      <c r="V97" s="78"/>
    </row>
    <row r="98" spans="1:22">
      <c r="A98" s="78"/>
      <c r="B98" s="79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9"/>
      <c r="V98" s="78"/>
    </row>
    <row r="99" spans="1:22">
      <c r="A99" s="78"/>
      <c r="B99" s="79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9"/>
      <c r="V99" s="78"/>
    </row>
    <row r="100" spans="1:22">
      <c r="A100" s="78"/>
      <c r="B100" s="79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9"/>
      <c r="V100" s="78"/>
    </row>
    <row r="101" spans="1:22">
      <c r="A101" s="78"/>
      <c r="B101" s="79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9"/>
      <c r="V101" s="78"/>
    </row>
    <row r="102" spans="1:22">
      <c r="A102" s="78"/>
      <c r="B102" s="79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9"/>
      <c r="V102" s="78"/>
    </row>
    <row r="103" spans="1:22">
      <c r="A103" s="78"/>
      <c r="B103" s="79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9"/>
      <c r="V103" s="78"/>
    </row>
    <row r="104" spans="1:22">
      <c r="A104" s="78"/>
      <c r="B104" s="79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9"/>
      <c r="V104" s="78"/>
    </row>
    <row r="105" spans="1:22">
      <c r="A105" s="78"/>
      <c r="B105" s="79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9"/>
      <c r="V105" s="78"/>
    </row>
    <row r="106" spans="1:22">
      <c r="A106" s="78"/>
      <c r="B106" s="79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9"/>
      <c r="V106" s="78"/>
    </row>
    <row r="107" spans="1:22">
      <c r="A107" s="78"/>
      <c r="B107" s="79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9"/>
      <c r="V107" s="78"/>
    </row>
    <row r="108" spans="1:22">
      <c r="A108" s="78"/>
      <c r="B108" s="79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9"/>
      <c r="V108" s="78"/>
    </row>
    <row r="109" spans="1:22">
      <c r="A109" s="78"/>
      <c r="B109" s="79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9"/>
      <c r="V109" s="78"/>
    </row>
    <row r="110" spans="1:22">
      <c r="A110" s="78"/>
      <c r="B110" s="79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9"/>
      <c r="V110" s="78"/>
    </row>
    <row r="111" spans="1:22">
      <c r="A111" s="78"/>
      <c r="B111" s="79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9"/>
      <c r="V111" s="78"/>
    </row>
    <row r="112" spans="1:22">
      <c r="A112" s="78"/>
      <c r="B112" s="79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9"/>
      <c r="V112" s="78"/>
    </row>
    <row r="113" spans="1:22">
      <c r="A113" s="78"/>
      <c r="B113" s="79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9"/>
      <c r="V113" s="78"/>
    </row>
    <row r="114" spans="1:22">
      <c r="A114" s="78"/>
      <c r="B114" s="79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9"/>
      <c r="V114" s="78"/>
    </row>
    <row r="115" spans="1:22">
      <c r="A115" s="78"/>
      <c r="B115" s="79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9"/>
      <c r="V115" s="78"/>
    </row>
    <row r="116" spans="1:22">
      <c r="A116" s="78"/>
      <c r="B116" s="79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9"/>
      <c r="V116" s="78"/>
    </row>
    <row r="117" spans="1:22">
      <c r="A117" s="78"/>
      <c r="B117" s="79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9"/>
      <c r="V117" s="78"/>
    </row>
    <row r="118" spans="1:22">
      <c r="A118" s="78"/>
      <c r="B118" s="79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9"/>
      <c r="V118" s="78"/>
    </row>
    <row r="119" spans="1:22">
      <c r="A119" s="78"/>
      <c r="B119" s="79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9"/>
      <c r="V119" s="78"/>
    </row>
    <row r="120" spans="1:22">
      <c r="A120" s="78"/>
      <c r="B120" s="79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9"/>
      <c r="V120" s="78"/>
    </row>
    <row r="121" spans="1:22">
      <c r="A121" s="78"/>
      <c r="B121" s="79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9"/>
      <c r="V121" s="78"/>
    </row>
    <row r="122" spans="1:22">
      <c r="A122" s="78"/>
      <c r="B122" s="79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9"/>
      <c r="V122" s="78"/>
    </row>
    <row r="123" spans="1:22">
      <c r="A123" s="78"/>
      <c r="B123" s="79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9"/>
      <c r="V123" s="78"/>
    </row>
    <row r="124" spans="1:22">
      <c r="A124" s="78"/>
      <c r="B124" s="79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9"/>
      <c r="V124" s="78"/>
    </row>
    <row r="125" spans="1:22">
      <c r="A125" s="78"/>
      <c r="B125" s="79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9"/>
      <c r="V125" s="78"/>
    </row>
    <row r="126" spans="1:22">
      <c r="A126" s="78"/>
      <c r="B126" s="79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9"/>
      <c r="V126" s="78"/>
    </row>
    <row r="127" spans="1:22">
      <c r="A127" s="78"/>
      <c r="B127" s="79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9"/>
      <c r="V127" s="78"/>
    </row>
    <row r="128" spans="1:22">
      <c r="A128" s="78"/>
      <c r="B128" s="79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9"/>
      <c r="V128" s="78"/>
    </row>
    <row r="129" spans="1:22">
      <c r="A129" s="78"/>
      <c r="B129" s="79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9"/>
      <c r="V129" s="78"/>
    </row>
    <row r="130" spans="1:22">
      <c r="A130" s="78"/>
      <c r="B130" s="79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9"/>
      <c r="V130" s="78"/>
    </row>
    <row r="131" spans="1:22">
      <c r="A131" s="78"/>
      <c r="B131" s="79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9"/>
      <c r="V131" s="78"/>
    </row>
    <row r="132" spans="1:22">
      <c r="A132" s="78"/>
      <c r="B132" s="79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9"/>
      <c r="V132" s="78"/>
    </row>
    <row r="133" spans="1:22">
      <c r="A133" s="78"/>
      <c r="B133" s="79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9"/>
      <c r="V133" s="78"/>
    </row>
    <row r="134" spans="1:22">
      <c r="A134" s="78"/>
      <c r="B134" s="79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9"/>
      <c r="V134" s="78"/>
    </row>
    <row r="135" spans="1:22">
      <c r="A135" s="78"/>
      <c r="B135" s="79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9"/>
      <c r="V135" s="78"/>
    </row>
    <row r="136" spans="1:22">
      <c r="A136" s="78"/>
      <c r="B136" s="79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9"/>
      <c r="V136" s="78"/>
    </row>
    <row r="137" spans="1:22">
      <c r="A137" s="78"/>
      <c r="B137" s="79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9"/>
      <c r="V137" s="78"/>
    </row>
    <row r="138" spans="1:22">
      <c r="A138" s="78"/>
      <c r="B138" s="79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9"/>
      <c r="V138" s="78"/>
    </row>
    <row r="139" spans="1:22">
      <c r="A139" s="78"/>
      <c r="B139" s="79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9"/>
      <c r="V139" s="78"/>
    </row>
    <row r="140" spans="1:22">
      <c r="A140" s="78"/>
      <c r="B140" s="79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9"/>
      <c r="V140" s="78"/>
    </row>
    <row r="141" spans="1:22">
      <c r="A141" s="78"/>
      <c r="B141" s="79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9"/>
      <c r="V141" s="78"/>
    </row>
    <row r="142" spans="1:22">
      <c r="A142" s="78"/>
      <c r="B142" s="79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9"/>
      <c r="V142" s="78"/>
    </row>
    <row r="143" spans="1:22">
      <c r="A143" s="78"/>
      <c r="B143" s="79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9"/>
      <c r="V143" s="78"/>
    </row>
    <row r="144" spans="1:22">
      <c r="A144" s="78"/>
      <c r="B144" s="79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9"/>
      <c r="V144" s="78"/>
    </row>
    <row r="145" spans="1:22">
      <c r="A145" s="78"/>
      <c r="B145" s="79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9"/>
      <c r="V145" s="78"/>
    </row>
    <row r="146" spans="1:22">
      <c r="A146" s="78"/>
      <c r="B146" s="79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9"/>
      <c r="V146" s="78"/>
    </row>
    <row r="147" spans="1:22">
      <c r="A147" s="78"/>
      <c r="B147" s="79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9"/>
      <c r="V147" s="78"/>
    </row>
    <row r="148" spans="1:22">
      <c r="A148" s="78"/>
      <c r="B148" s="79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9"/>
      <c r="V148" s="78"/>
    </row>
    <row r="149" spans="1:22">
      <c r="A149" s="78"/>
      <c r="B149" s="79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9"/>
      <c r="V149" s="78"/>
    </row>
    <row r="150" spans="1:22">
      <c r="A150" s="78"/>
      <c r="B150" s="79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9"/>
      <c r="V150" s="78"/>
    </row>
    <row r="151" spans="1:22">
      <c r="A151" s="78"/>
      <c r="B151" s="79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9"/>
      <c r="V151" s="78"/>
    </row>
    <row r="152" spans="1:22">
      <c r="A152" s="78"/>
      <c r="B152" s="79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9"/>
      <c r="V152" s="78"/>
    </row>
    <row r="153" spans="1:22">
      <c r="A153" s="78"/>
      <c r="B153" s="79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9"/>
      <c r="V153" s="78"/>
    </row>
    <row r="154" spans="1:22">
      <c r="A154" s="78"/>
      <c r="B154" s="79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9"/>
      <c r="V154" s="78"/>
    </row>
    <row r="155" spans="1:22">
      <c r="A155" s="78"/>
      <c r="B155" s="79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9"/>
      <c r="V155" s="78"/>
    </row>
    <row r="156" spans="1:22">
      <c r="A156" s="78"/>
      <c r="B156" s="79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9"/>
      <c r="V156" s="78"/>
    </row>
    <row r="157" spans="1:22">
      <c r="A157" s="78"/>
      <c r="B157" s="79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9"/>
      <c r="V157" s="78"/>
    </row>
    <row r="158" spans="1:22">
      <c r="A158" s="78"/>
      <c r="B158" s="79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9"/>
      <c r="V158" s="78"/>
    </row>
    <row r="159" spans="1:22">
      <c r="A159" s="78"/>
      <c r="B159" s="79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9"/>
      <c r="V159" s="78"/>
    </row>
    <row r="160" spans="1:22">
      <c r="A160" s="78"/>
      <c r="B160" s="79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9"/>
      <c r="V160" s="78"/>
    </row>
    <row r="161" spans="1:22">
      <c r="A161" s="78"/>
      <c r="B161" s="79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9"/>
      <c r="V161" s="78"/>
    </row>
    <row r="162" spans="1:22">
      <c r="A162" s="78"/>
      <c r="B162" s="79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9"/>
      <c r="V162" s="78"/>
    </row>
    <row r="163" spans="1:22">
      <c r="A163" s="78"/>
      <c r="B163" s="79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9"/>
      <c r="V163" s="78"/>
    </row>
    <row r="164" spans="1:22">
      <c r="A164" s="78"/>
      <c r="B164" s="79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9"/>
      <c r="V164" s="78"/>
    </row>
    <row r="165" spans="1:22">
      <c r="A165" s="78"/>
      <c r="B165" s="79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9"/>
      <c r="V165" s="78"/>
    </row>
    <row r="166" spans="1:22">
      <c r="A166" s="78"/>
      <c r="B166" s="79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9"/>
      <c r="V166" s="78"/>
    </row>
    <row r="167" spans="1:22">
      <c r="A167" s="78"/>
      <c r="B167" s="79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9"/>
      <c r="V167" s="78"/>
    </row>
    <row r="168" spans="1:22">
      <c r="A168" s="78"/>
      <c r="B168" s="79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9"/>
      <c r="V168" s="78"/>
    </row>
    <row r="169" spans="1:22">
      <c r="A169" s="78"/>
      <c r="B169" s="79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9"/>
      <c r="V169" s="78"/>
    </row>
    <row r="170" spans="1:22">
      <c r="A170" s="78"/>
      <c r="B170" s="79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9"/>
      <c r="V170" s="78"/>
    </row>
    <row r="171" spans="1:22">
      <c r="A171" s="78"/>
      <c r="B171" s="79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9"/>
      <c r="V171" s="78"/>
    </row>
    <row r="172" spans="1:22">
      <c r="A172" s="78"/>
      <c r="B172" s="79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9"/>
      <c r="V172" s="78"/>
    </row>
    <row r="173" spans="1:22">
      <c r="A173" s="78"/>
      <c r="B173" s="79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9"/>
      <c r="V173" s="78"/>
    </row>
    <row r="174" spans="1:22">
      <c r="A174" s="78"/>
      <c r="B174" s="79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9"/>
      <c r="V174" s="78"/>
    </row>
    <row r="175" spans="1:22">
      <c r="A175" s="78"/>
      <c r="B175" s="79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9"/>
      <c r="V175" s="78"/>
    </row>
    <row r="176" spans="1:22">
      <c r="A176" s="78"/>
      <c r="B176" s="79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9"/>
      <c r="V176" s="78"/>
    </row>
    <row r="177" spans="1:22">
      <c r="A177" s="78"/>
      <c r="B177" s="79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9"/>
      <c r="V177" s="78"/>
    </row>
    <row r="178" spans="1:22">
      <c r="A178" s="78"/>
      <c r="B178" s="79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9"/>
      <c r="V178" s="78"/>
    </row>
    <row r="179" spans="1:22">
      <c r="A179" s="78"/>
      <c r="B179" s="79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9"/>
      <c r="V179" s="78"/>
    </row>
    <row r="180" spans="1:22">
      <c r="A180" s="78"/>
      <c r="B180" s="79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9"/>
      <c r="V180" s="78"/>
    </row>
    <row r="181" spans="1:22">
      <c r="A181" s="78"/>
      <c r="B181" s="79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9"/>
      <c r="V181" s="78"/>
    </row>
    <row r="182" spans="1:22">
      <c r="A182" s="78"/>
      <c r="B182" s="79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9"/>
      <c r="V182" s="78"/>
    </row>
    <row r="183" spans="1:22">
      <c r="A183" s="78"/>
      <c r="B183" s="79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9"/>
      <c r="V183" s="78"/>
    </row>
    <row r="184" spans="1:22">
      <c r="A184" s="78"/>
      <c r="B184" s="79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9"/>
      <c r="V184" s="78"/>
    </row>
    <row r="185" spans="1:22">
      <c r="A185" s="78"/>
      <c r="B185" s="79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9"/>
      <c r="V185" s="78"/>
    </row>
    <row r="186" spans="1:22">
      <c r="A186" s="78"/>
      <c r="B186" s="79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9"/>
      <c r="V186" s="78"/>
    </row>
    <row r="187" spans="1:22">
      <c r="A187" s="78"/>
      <c r="B187" s="79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9"/>
      <c r="V187" s="78"/>
    </row>
    <row r="188" spans="1:22">
      <c r="A188" s="78"/>
      <c r="B188" s="79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9"/>
      <c r="V188" s="78"/>
    </row>
    <row r="189" spans="1:22">
      <c r="A189" s="78"/>
      <c r="B189" s="79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9"/>
      <c r="V189" s="78"/>
    </row>
    <row r="190" spans="1:22">
      <c r="A190" s="78"/>
      <c r="B190" s="79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9"/>
      <c r="V190" s="78"/>
    </row>
    <row r="191" spans="1:22">
      <c r="A191" s="78"/>
      <c r="B191" s="79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9"/>
      <c r="V191" s="78"/>
    </row>
    <row r="192" spans="1:22">
      <c r="A192" s="78"/>
      <c r="B192" s="79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9"/>
      <c r="V192" s="78"/>
    </row>
    <row r="193" spans="1:22">
      <c r="A193" s="78"/>
      <c r="B193" s="79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9"/>
      <c r="V193" s="78"/>
    </row>
    <row r="194" spans="1:22">
      <c r="A194" s="78"/>
      <c r="B194" s="79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9"/>
      <c r="V194" s="78"/>
    </row>
    <row r="195" spans="1:22">
      <c r="A195" s="78"/>
      <c r="B195" s="79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9"/>
      <c r="V195" s="78"/>
    </row>
    <row r="196" spans="1:22">
      <c r="A196" s="78"/>
      <c r="B196" s="79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9"/>
      <c r="V196" s="78"/>
    </row>
    <row r="197" spans="1:22">
      <c r="A197" s="78"/>
      <c r="B197" s="79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9"/>
      <c r="V197" s="78"/>
    </row>
    <row r="198" spans="1:22">
      <c r="A198" s="78"/>
      <c r="B198" s="79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9"/>
      <c r="V198" s="78"/>
    </row>
    <row r="199" spans="1:22">
      <c r="A199" s="78"/>
      <c r="B199" s="79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9"/>
      <c r="V199" s="78"/>
    </row>
    <row r="200" spans="1:22">
      <c r="A200" s="78"/>
      <c r="B200" s="79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9"/>
      <c r="V200" s="78"/>
    </row>
    <row r="201" spans="1:22">
      <c r="A201" s="78"/>
      <c r="B201" s="79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9"/>
      <c r="V201" s="78"/>
    </row>
    <row r="202" spans="1:22">
      <c r="A202" s="78"/>
      <c r="B202" s="79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9"/>
      <c r="V202" s="78"/>
    </row>
    <row r="203" spans="1:22">
      <c r="A203" s="78"/>
      <c r="B203" s="79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9"/>
      <c r="V203" s="78"/>
    </row>
    <row r="204" spans="1:22">
      <c r="A204" s="78"/>
      <c r="B204" s="79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9"/>
      <c r="V204" s="78"/>
    </row>
    <row r="205" spans="1:22">
      <c r="A205" s="78"/>
      <c r="B205" s="79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9"/>
      <c r="V205" s="78"/>
    </row>
    <row r="206" spans="1:22">
      <c r="A206" s="78"/>
      <c r="B206" s="79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9"/>
      <c r="V206" s="78"/>
    </row>
    <row r="207" spans="1:22">
      <c r="A207" s="78"/>
      <c r="B207" s="79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9"/>
      <c r="V207" s="78"/>
    </row>
    <row r="208" spans="1:22">
      <c r="A208" s="78"/>
      <c r="B208" s="79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9"/>
      <c r="V208" s="78"/>
    </row>
    <row r="209" spans="1:22">
      <c r="A209" s="78"/>
      <c r="B209" s="79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9"/>
      <c r="V209" s="78"/>
    </row>
    <row r="210" spans="1:22">
      <c r="A210" s="78"/>
      <c r="B210" s="79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9"/>
      <c r="V210" s="78"/>
    </row>
    <row r="211" spans="1:22">
      <c r="A211" s="78"/>
      <c r="B211" s="79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9"/>
      <c r="V211" s="78"/>
    </row>
    <row r="212" spans="1:22">
      <c r="A212" s="78"/>
      <c r="B212" s="79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9"/>
      <c r="V212" s="78"/>
    </row>
    <row r="213" spans="1:22">
      <c r="A213" s="78"/>
      <c r="B213" s="79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9"/>
      <c r="V213" s="78"/>
    </row>
    <row r="214" spans="1:22">
      <c r="A214" s="78"/>
      <c r="B214" s="79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9"/>
      <c r="V214" s="78"/>
    </row>
    <row r="215" spans="1:22">
      <c r="A215" s="78"/>
      <c r="B215" s="79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9"/>
      <c r="V215" s="78"/>
    </row>
    <row r="216" spans="1:22">
      <c r="A216" s="78"/>
      <c r="B216" s="79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9"/>
      <c r="V216" s="78"/>
    </row>
    <row r="217" spans="1:22">
      <c r="A217" s="78"/>
      <c r="B217" s="7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9"/>
      <c r="V217" s="78"/>
    </row>
    <row r="218" spans="1:22">
      <c r="A218" s="78"/>
      <c r="B218" s="79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9"/>
      <c r="V218" s="78"/>
    </row>
    <row r="219" spans="1:22">
      <c r="A219" s="78"/>
      <c r="B219" s="79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9"/>
      <c r="V219" s="78"/>
    </row>
    <row r="220" spans="1:22">
      <c r="A220" s="78"/>
      <c r="B220" s="79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9"/>
      <c r="V220" s="78"/>
    </row>
    <row r="221" spans="1:22">
      <c r="A221" s="78"/>
      <c r="B221" s="79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9"/>
      <c r="V221" s="78"/>
    </row>
    <row r="222" spans="1:22">
      <c r="A222" s="78"/>
      <c r="B222" s="79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9"/>
      <c r="V222" s="78"/>
    </row>
    <row r="223" spans="1:22">
      <c r="A223" s="78"/>
      <c r="B223" s="79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9"/>
      <c r="V223" s="78"/>
    </row>
    <row r="224" spans="1:22">
      <c r="A224" s="78"/>
      <c r="B224" s="79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9"/>
      <c r="V224" s="78"/>
    </row>
    <row r="225" spans="1:22">
      <c r="A225" s="78"/>
      <c r="B225" s="79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9"/>
      <c r="V225" s="78"/>
    </row>
    <row r="226" spans="1:22">
      <c r="A226" s="78"/>
      <c r="B226" s="79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9"/>
      <c r="V226" s="78"/>
    </row>
    <row r="227" spans="1:22">
      <c r="A227" s="78"/>
      <c r="B227" s="79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9"/>
      <c r="V227" s="78"/>
    </row>
    <row r="228" spans="1:22">
      <c r="A228" s="78"/>
      <c r="B228" s="79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9"/>
      <c r="V228" s="78"/>
    </row>
    <row r="229" spans="1:22">
      <c r="A229" s="78"/>
      <c r="B229" s="79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9"/>
      <c r="V229" s="78"/>
    </row>
    <row r="230" spans="1:22">
      <c r="A230" s="78"/>
      <c r="B230" s="79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9"/>
      <c r="V230" s="78"/>
    </row>
    <row r="231" spans="1:22">
      <c r="A231" s="78"/>
      <c r="B231" s="79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9"/>
      <c r="V231" s="78"/>
    </row>
    <row r="232" spans="1:22">
      <c r="A232" s="78"/>
      <c r="B232" s="79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9"/>
      <c r="V232" s="78"/>
    </row>
    <row r="233" spans="1:22">
      <c r="A233" s="78"/>
      <c r="B233" s="79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9"/>
      <c r="V233" s="78"/>
    </row>
    <row r="234" spans="1:22">
      <c r="A234" s="78"/>
      <c r="B234" s="79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9"/>
      <c r="V234" s="78"/>
    </row>
    <row r="235" spans="1:22">
      <c r="A235" s="78"/>
      <c r="B235" s="79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9"/>
      <c r="V235" s="78"/>
    </row>
    <row r="236" spans="1:22">
      <c r="A236" s="78"/>
      <c r="B236" s="79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9"/>
      <c r="V236" s="78"/>
    </row>
    <row r="237" spans="1:22">
      <c r="A237" s="78"/>
      <c r="B237" s="79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9"/>
      <c r="V237" s="78"/>
    </row>
    <row r="238" spans="1:22">
      <c r="A238" s="78"/>
      <c r="B238" s="79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9"/>
      <c r="V238" s="78"/>
    </row>
    <row r="239" spans="1:22">
      <c r="A239" s="78"/>
      <c r="B239" s="79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9"/>
      <c r="V239" s="78"/>
    </row>
    <row r="240" spans="1:22">
      <c r="A240" s="78"/>
      <c r="B240" s="79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9"/>
      <c r="V240" s="78"/>
    </row>
    <row r="241" spans="1:22">
      <c r="A241" s="78"/>
      <c r="B241" s="79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9"/>
      <c r="V241" s="78"/>
    </row>
    <row r="242" spans="1:22">
      <c r="A242" s="78"/>
      <c r="B242" s="79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9"/>
      <c r="V242" s="78"/>
    </row>
    <row r="243" spans="1:22">
      <c r="A243" s="78"/>
      <c r="B243" s="79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9"/>
      <c r="V243" s="78"/>
    </row>
    <row r="244" spans="1:22">
      <c r="A244" s="78"/>
      <c r="B244" s="79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9"/>
      <c r="V244" s="78"/>
    </row>
    <row r="245" spans="1:22">
      <c r="A245" s="78"/>
      <c r="B245" s="79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9"/>
      <c r="V245" s="78"/>
    </row>
    <row r="246" spans="1:22">
      <c r="A246" s="78"/>
      <c r="B246" s="79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9"/>
      <c r="V246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864F-4CD2-4493-8335-D839DF89139D}">
  <dimension ref="A2:S100"/>
  <sheetViews>
    <sheetView showGridLines="0" zoomScale="160" zoomScaleNormal="160" workbookViewId="0">
      <selection activeCell="A9" sqref="A9"/>
    </sheetView>
  </sheetViews>
  <sheetFormatPr defaultRowHeight="14.4"/>
  <cols>
    <col min="1" max="1" width="8.88671875" customWidth="1"/>
    <col min="2" max="2" width="26.88671875" customWidth="1"/>
    <col min="10" max="10" width="9.44140625" bestFit="1" customWidth="1"/>
  </cols>
  <sheetData>
    <row r="2" spans="1:19">
      <c r="A2" s="136" t="s">
        <v>102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31"/>
      <c r="M2" s="31"/>
      <c r="N2" s="31"/>
      <c r="O2" s="31"/>
      <c r="P2" s="31"/>
      <c r="Q2" s="31"/>
      <c r="R2" s="31"/>
      <c r="S2" s="31"/>
    </row>
    <row r="3" spans="1:19">
      <c r="A3" s="138" t="s">
        <v>131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32"/>
      <c r="M3" s="32"/>
      <c r="N3" s="32"/>
      <c r="O3" s="32"/>
      <c r="P3" s="32"/>
      <c r="Q3" s="32"/>
      <c r="R3" s="32"/>
      <c r="S3" s="32"/>
    </row>
    <row r="4" spans="1:1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Q4" s="10"/>
    </row>
    <row r="5" spans="1:19">
      <c r="A5" s="8"/>
      <c r="B5" s="8"/>
      <c r="C5" s="8"/>
      <c r="D5" s="8"/>
      <c r="E5" s="8"/>
      <c r="F5" s="8"/>
      <c r="G5" s="8"/>
      <c r="H5" s="8"/>
      <c r="I5" s="28" t="s">
        <v>104</v>
      </c>
      <c r="J5" s="8"/>
      <c r="K5" s="8"/>
      <c r="L5" s="8"/>
      <c r="M5" s="8"/>
    </row>
    <row r="6" spans="1:19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9">
      <c r="A7" s="1" t="s">
        <v>15</v>
      </c>
      <c r="B7" s="9" t="s">
        <v>14</v>
      </c>
      <c r="C7" s="11" t="s">
        <v>95</v>
      </c>
      <c r="D7" s="11" t="s">
        <v>96</v>
      </c>
      <c r="E7" s="11" t="s">
        <v>97</v>
      </c>
      <c r="F7" s="11" t="s">
        <v>98</v>
      </c>
      <c r="G7" s="11" t="s">
        <v>99</v>
      </c>
      <c r="H7" s="11" t="s">
        <v>100</v>
      </c>
      <c r="I7" s="11" t="s">
        <v>92</v>
      </c>
      <c r="J7" s="11" t="s">
        <v>93</v>
      </c>
      <c r="K7" s="11" t="s">
        <v>94</v>
      </c>
      <c r="L7" s="21"/>
      <c r="M7" s="21"/>
      <c r="N7" s="21"/>
      <c r="O7" s="21"/>
      <c r="P7" s="21"/>
      <c r="Q7" s="21"/>
      <c r="R7" s="21"/>
      <c r="S7" s="21"/>
    </row>
    <row r="8" spans="1:19">
      <c r="A8" s="2">
        <v>1</v>
      </c>
      <c r="B8" s="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12">
        <v>10</v>
      </c>
      <c r="K8" s="12">
        <v>11</v>
      </c>
      <c r="L8" s="22"/>
      <c r="M8" s="22"/>
      <c r="N8" s="22"/>
      <c r="O8" s="22"/>
      <c r="P8" s="22"/>
      <c r="Q8" s="22"/>
      <c r="R8" s="22"/>
      <c r="S8" s="22"/>
    </row>
    <row r="9" spans="1:19">
      <c r="A9" s="3" t="s">
        <v>17</v>
      </c>
      <c r="B9" s="13" t="s">
        <v>16</v>
      </c>
      <c r="C9" s="14">
        <v>794894</v>
      </c>
      <c r="D9" s="14">
        <v>885483</v>
      </c>
      <c r="E9" s="14">
        <v>976939</v>
      </c>
      <c r="F9" s="14">
        <v>1097774</v>
      </c>
      <c r="G9" s="14">
        <v>1205540</v>
      </c>
      <c r="H9" s="14">
        <v>1360349.18</v>
      </c>
      <c r="I9" s="14">
        <v>1547925.65</v>
      </c>
      <c r="J9" s="14">
        <v>1713907.18</v>
      </c>
      <c r="K9" s="14">
        <v>1906891.58</v>
      </c>
      <c r="L9" s="23"/>
      <c r="M9" s="23"/>
      <c r="N9" s="23"/>
      <c r="O9" s="23"/>
      <c r="P9" s="23"/>
      <c r="Q9" s="23"/>
      <c r="R9" s="23"/>
      <c r="S9" s="30"/>
    </row>
    <row r="10" spans="1:19">
      <c r="A10" s="3" t="s">
        <v>19</v>
      </c>
      <c r="B10" s="13" t="s">
        <v>18</v>
      </c>
      <c r="C10" s="14">
        <v>98623</v>
      </c>
      <c r="D10" s="14">
        <v>107031</v>
      </c>
      <c r="E10" s="14">
        <v>115848</v>
      </c>
      <c r="F10" s="14">
        <v>124107</v>
      </c>
      <c r="G10" s="14">
        <v>128779</v>
      </c>
      <c r="H10" s="14">
        <v>136919</v>
      </c>
      <c r="I10" s="14">
        <v>149363.84</v>
      </c>
      <c r="J10" s="14">
        <v>163539.14000000001</v>
      </c>
      <c r="K10" s="14">
        <v>176278.13</v>
      </c>
      <c r="L10" s="23"/>
      <c r="M10" s="23"/>
      <c r="N10" s="23"/>
      <c r="O10" s="23"/>
      <c r="P10" s="23"/>
      <c r="Q10" s="23"/>
      <c r="R10" s="23"/>
      <c r="S10" s="30"/>
    </row>
    <row r="11" spans="1:19">
      <c r="A11" s="3" t="s">
        <v>21</v>
      </c>
      <c r="B11" s="13" t="s">
        <v>20</v>
      </c>
      <c r="C11" s="14">
        <v>696271</v>
      </c>
      <c r="D11" s="14">
        <v>778452</v>
      </c>
      <c r="E11" s="14">
        <v>861091</v>
      </c>
      <c r="F11" s="14">
        <v>973667</v>
      </c>
      <c r="G11" s="14">
        <v>1076762</v>
      </c>
      <c r="H11" s="14">
        <v>1223430.18</v>
      </c>
      <c r="I11" s="14">
        <v>1398561.81</v>
      </c>
      <c r="J11" s="14">
        <v>1550368.04</v>
      </c>
      <c r="K11" s="14">
        <v>1730613.45</v>
      </c>
      <c r="L11" s="23"/>
      <c r="M11" s="23"/>
      <c r="N11" s="23"/>
      <c r="O11" s="23"/>
      <c r="P11" s="23"/>
      <c r="Q11" s="23"/>
      <c r="R11" s="23"/>
      <c r="S11" s="30"/>
    </row>
    <row r="12" spans="1:19">
      <c r="A12" s="4" t="s">
        <v>23</v>
      </c>
      <c r="B12" s="16" t="s">
        <v>22</v>
      </c>
      <c r="C12" s="14">
        <v>196076</v>
      </c>
      <c r="D12" s="14">
        <v>221092</v>
      </c>
      <c r="E12" s="14">
        <v>244805</v>
      </c>
      <c r="F12" s="14">
        <v>282040</v>
      </c>
      <c r="G12" s="14">
        <v>300772</v>
      </c>
      <c r="H12" s="14">
        <v>370916.09</v>
      </c>
      <c r="I12" s="14">
        <v>419280.93</v>
      </c>
      <c r="J12" s="14">
        <v>441623.26</v>
      </c>
      <c r="K12" s="14">
        <v>480120.12</v>
      </c>
      <c r="L12" s="23"/>
      <c r="M12" s="23"/>
      <c r="N12" s="23"/>
      <c r="O12" s="23"/>
      <c r="P12" s="23"/>
      <c r="Q12" s="23"/>
      <c r="R12" s="23"/>
      <c r="S12" s="30"/>
    </row>
    <row r="13" spans="1:19">
      <c r="A13" s="3" t="s">
        <v>25</v>
      </c>
      <c r="B13" s="13" t="s">
        <v>24</v>
      </c>
      <c r="C13" s="14">
        <v>385345</v>
      </c>
      <c r="D13" s="14">
        <v>429940</v>
      </c>
      <c r="E13" s="14">
        <v>479723</v>
      </c>
      <c r="F13" s="14">
        <v>533334</v>
      </c>
      <c r="G13" s="14">
        <v>598203</v>
      </c>
      <c r="H13" s="14">
        <v>657190</v>
      </c>
      <c r="I13" s="14">
        <v>761779.56</v>
      </c>
      <c r="J13" s="14">
        <v>869005.41</v>
      </c>
      <c r="K13" s="14">
        <v>997862.1</v>
      </c>
      <c r="L13" s="23"/>
      <c r="M13" s="23"/>
      <c r="N13" s="23"/>
      <c r="O13" s="23"/>
      <c r="P13" s="23"/>
      <c r="Q13" s="23"/>
      <c r="R13" s="23"/>
      <c r="S13" s="30"/>
    </row>
    <row r="14" spans="1:19">
      <c r="A14" s="4" t="s">
        <v>27</v>
      </c>
      <c r="B14" s="16" t="s">
        <v>26</v>
      </c>
      <c r="C14" s="14">
        <v>19150</v>
      </c>
      <c r="D14" s="14">
        <v>20918</v>
      </c>
      <c r="E14" s="14">
        <v>24167</v>
      </c>
      <c r="F14" s="14">
        <v>29347</v>
      </c>
      <c r="G14" s="14">
        <v>38867</v>
      </c>
      <c r="H14" s="14">
        <v>39676</v>
      </c>
      <c r="I14" s="14">
        <v>45169.32</v>
      </c>
      <c r="J14" s="14">
        <v>50578.89</v>
      </c>
      <c r="K14" s="14">
        <v>59907.85</v>
      </c>
      <c r="L14" s="23"/>
      <c r="M14" s="23"/>
      <c r="N14" s="23"/>
      <c r="O14" s="23"/>
      <c r="P14" s="23"/>
      <c r="Q14" s="23"/>
      <c r="R14" s="23"/>
      <c r="S14" s="30"/>
    </row>
    <row r="15" spans="1:19">
      <c r="A15" s="4" t="s">
        <v>29</v>
      </c>
      <c r="B15" s="16" t="s">
        <v>28</v>
      </c>
      <c r="C15" s="14">
        <v>1960</v>
      </c>
      <c r="D15" s="14">
        <v>2215</v>
      </c>
      <c r="E15" s="14">
        <v>2670</v>
      </c>
      <c r="F15" s="14">
        <v>2963</v>
      </c>
      <c r="G15" s="14">
        <v>3321</v>
      </c>
      <c r="H15" s="14">
        <v>3840</v>
      </c>
      <c r="I15" s="14">
        <v>4916</v>
      </c>
      <c r="J15" s="14">
        <v>4801.2</v>
      </c>
      <c r="K15" s="14">
        <v>5602.52</v>
      </c>
      <c r="L15" s="23"/>
      <c r="M15" s="23"/>
      <c r="N15" s="23"/>
      <c r="O15" s="23"/>
      <c r="P15" s="23"/>
      <c r="Q15" s="23"/>
      <c r="R15" s="23"/>
      <c r="S15" s="30"/>
    </row>
    <row r="16" spans="1:19">
      <c r="A16" s="4" t="s">
        <v>31</v>
      </c>
      <c r="B16" s="16" t="s">
        <v>30</v>
      </c>
      <c r="C16" s="14">
        <v>11815</v>
      </c>
      <c r="D16" s="14">
        <v>13208</v>
      </c>
      <c r="E16" s="14">
        <v>15965</v>
      </c>
      <c r="F16" s="14">
        <v>17956</v>
      </c>
      <c r="G16" s="14">
        <v>22550</v>
      </c>
      <c r="H16" s="14">
        <v>23834</v>
      </c>
      <c r="I16" s="14">
        <v>31158.47</v>
      </c>
      <c r="J16" s="14">
        <v>30610.76</v>
      </c>
      <c r="K16" s="14">
        <v>40209.449999999997</v>
      </c>
      <c r="L16" s="23"/>
      <c r="M16" s="23"/>
      <c r="N16" s="23"/>
      <c r="O16" s="23"/>
      <c r="P16" s="23"/>
      <c r="Q16" s="23"/>
      <c r="R16" s="23"/>
      <c r="S16" s="30"/>
    </row>
    <row r="17" spans="1:19">
      <c r="A17" s="4" t="s">
        <v>33</v>
      </c>
      <c r="B17" s="16" t="s">
        <v>32</v>
      </c>
      <c r="C17" s="14">
        <v>19967</v>
      </c>
      <c r="D17" s="14">
        <v>24223</v>
      </c>
      <c r="E17" s="14">
        <v>27764</v>
      </c>
      <c r="F17" s="14">
        <v>29651</v>
      </c>
      <c r="G17" s="14">
        <v>32091</v>
      </c>
      <c r="H17" s="14">
        <v>35190</v>
      </c>
      <c r="I17" s="14">
        <v>40126.49</v>
      </c>
      <c r="J17" s="14">
        <v>48308.29</v>
      </c>
      <c r="K17" s="14">
        <v>60290.02</v>
      </c>
      <c r="L17" s="23"/>
      <c r="M17" s="23"/>
      <c r="N17" s="23"/>
      <c r="O17" s="23"/>
      <c r="P17" s="23"/>
      <c r="Q17" s="23"/>
      <c r="R17" s="23"/>
      <c r="S17" s="30"/>
    </row>
    <row r="18" spans="1:19">
      <c r="A18" s="4" t="s">
        <v>35</v>
      </c>
      <c r="B18" s="16" t="s">
        <v>34</v>
      </c>
      <c r="C18" s="14">
        <v>8750</v>
      </c>
      <c r="D18" s="14">
        <v>9617</v>
      </c>
      <c r="E18" s="14">
        <v>10826</v>
      </c>
      <c r="F18" s="14">
        <v>11892</v>
      </c>
      <c r="G18" s="14">
        <v>13388</v>
      </c>
      <c r="H18" s="14">
        <v>14701</v>
      </c>
      <c r="I18" s="14">
        <v>16813.64</v>
      </c>
      <c r="J18" s="14">
        <v>22307.13</v>
      </c>
      <c r="K18" s="14">
        <v>28148.63</v>
      </c>
      <c r="L18" s="23"/>
      <c r="M18" s="23"/>
      <c r="N18" s="23"/>
      <c r="O18" s="23"/>
      <c r="P18" s="23"/>
      <c r="Q18" s="23"/>
      <c r="R18" s="23"/>
      <c r="S18" s="30"/>
    </row>
    <row r="19" spans="1:19">
      <c r="A19" s="4" t="s">
        <v>37</v>
      </c>
      <c r="B19" s="16" t="s">
        <v>36</v>
      </c>
      <c r="C19" s="14">
        <v>6899</v>
      </c>
      <c r="D19" s="14">
        <v>7708</v>
      </c>
      <c r="E19" s="14">
        <v>8246</v>
      </c>
      <c r="F19" s="14">
        <v>9474</v>
      </c>
      <c r="G19" s="14">
        <v>10366</v>
      </c>
      <c r="H19" s="14">
        <v>13277</v>
      </c>
      <c r="I19" s="14">
        <v>14525.32</v>
      </c>
      <c r="J19" s="14">
        <v>16391.080000000002</v>
      </c>
      <c r="K19" s="14">
        <v>18786.73</v>
      </c>
      <c r="L19" s="23"/>
      <c r="M19" s="23"/>
      <c r="N19" s="23"/>
      <c r="O19" s="23"/>
      <c r="P19" s="23"/>
      <c r="Q19" s="23"/>
      <c r="R19" s="23"/>
      <c r="S19" s="30"/>
    </row>
    <row r="20" spans="1:19">
      <c r="A20" s="4" t="s">
        <v>39</v>
      </c>
      <c r="B20" s="16" t="s">
        <v>38</v>
      </c>
      <c r="C20" s="14">
        <v>1438</v>
      </c>
      <c r="D20" s="14">
        <v>1614</v>
      </c>
      <c r="E20" s="14">
        <v>1822</v>
      </c>
      <c r="F20" s="14">
        <v>2045</v>
      </c>
      <c r="G20" s="14">
        <v>2243</v>
      </c>
      <c r="H20" s="14">
        <v>2480</v>
      </c>
      <c r="I20" s="14">
        <v>3302.49</v>
      </c>
      <c r="J20" s="14">
        <v>3459.14</v>
      </c>
      <c r="K20" s="14">
        <v>3968.64</v>
      </c>
      <c r="L20" s="23"/>
      <c r="M20" s="23"/>
      <c r="N20" s="23"/>
      <c r="O20" s="23"/>
      <c r="P20" s="23"/>
      <c r="Q20" s="23"/>
      <c r="R20" s="23"/>
      <c r="S20" s="30"/>
    </row>
    <row r="21" spans="1:19">
      <c r="A21" s="4" t="s">
        <v>41</v>
      </c>
      <c r="B21" s="16" t="s">
        <v>40</v>
      </c>
      <c r="C21" s="14">
        <v>11366</v>
      </c>
      <c r="D21" s="14">
        <v>12689</v>
      </c>
      <c r="E21" s="14">
        <v>14281</v>
      </c>
      <c r="F21" s="14">
        <v>15713</v>
      </c>
      <c r="G21" s="14">
        <v>16974</v>
      </c>
      <c r="H21" s="14">
        <v>17958</v>
      </c>
      <c r="I21" s="14">
        <v>23643.51</v>
      </c>
      <c r="J21" s="14">
        <v>29685.09</v>
      </c>
      <c r="K21" s="14">
        <v>28666.83</v>
      </c>
      <c r="L21" s="23"/>
      <c r="M21" s="23"/>
      <c r="N21" s="23"/>
      <c r="O21" s="23"/>
      <c r="P21" s="23"/>
      <c r="Q21" s="23"/>
      <c r="R21" s="23"/>
      <c r="S21" s="30"/>
    </row>
    <row r="22" spans="1:19">
      <c r="A22" s="4" t="s">
        <v>43</v>
      </c>
      <c r="B22" s="16" t="s">
        <v>42</v>
      </c>
      <c r="C22" s="14">
        <v>12271</v>
      </c>
      <c r="D22" s="14">
        <v>14016</v>
      </c>
      <c r="E22" s="14">
        <v>14966</v>
      </c>
      <c r="F22" s="14">
        <v>18209</v>
      </c>
      <c r="G22" s="14">
        <v>19599</v>
      </c>
      <c r="H22" s="14">
        <v>21967</v>
      </c>
      <c r="I22" s="14">
        <v>26116.37</v>
      </c>
      <c r="J22" s="14">
        <v>27379.87</v>
      </c>
      <c r="K22" s="14">
        <v>31613.21</v>
      </c>
      <c r="L22" s="23"/>
      <c r="M22" s="23"/>
      <c r="N22" s="23"/>
      <c r="O22" s="23"/>
      <c r="P22" s="23"/>
      <c r="Q22" s="23"/>
      <c r="R22" s="23"/>
      <c r="S22" s="30"/>
    </row>
    <row r="23" spans="1:19">
      <c r="A23" s="4" t="s">
        <v>45</v>
      </c>
      <c r="B23" s="16" t="s">
        <v>44</v>
      </c>
      <c r="C23" s="14">
        <v>7633</v>
      </c>
      <c r="D23" s="14">
        <v>8989</v>
      </c>
      <c r="E23" s="14">
        <v>9332</v>
      </c>
      <c r="F23" s="14">
        <v>10419</v>
      </c>
      <c r="G23" s="14">
        <v>11187</v>
      </c>
      <c r="H23" s="14">
        <v>12732</v>
      </c>
      <c r="I23" s="14">
        <v>14457.98</v>
      </c>
      <c r="J23" s="14">
        <v>15339.97</v>
      </c>
      <c r="K23" s="14">
        <v>19223.72</v>
      </c>
      <c r="L23" s="23"/>
      <c r="M23" s="23"/>
      <c r="N23" s="23"/>
      <c r="O23" s="23"/>
      <c r="P23" s="23"/>
      <c r="Q23" s="23"/>
      <c r="R23" s="23"/>
      <c r="S23" s="30"/>
    </row>
    <row r="24" spans="1:19">
      <c r="A24" s="4" t="s">
        <v>47</v>
      </c>
      <c r="B24" s="16" t="s">
        <v>46</v>
      </c>
      <c r="C24" s="14">
        <v>12369</v>
      </c>
      <c r="D24" s="14">
        <v>13250</v>
      </c>
      <c r="E24" s="14">
        <v>14301</v>
      </c>
      <c r="F24" s="14">
        <v>14411</v>
      </c>
      <c r="G24" s="14">
        <v>17857</v>
      </c>
      <c r="H24" s="14">
        <v>18319</v>
      </c>
      <c r="I24" s="14">
        <v>20456.78</v>
      </c>
      <c r="J24" s="14">
        <v>28363.3</v>
      </c>
      <c r="K24" s="14">
        <v>33543.599999999999</v>
      </c>
      <c r="L24" s="23"/>
      <c r="M24" s="23"/>
      <c r="N24" s="23"/>
      <c r="O24" s="23"/>
      <c r="P24" s="23"/>
      <c r="Q24" s="23"/>
      <c r="R24" s="23"/>
      <c r="S24" s="30"/>
    </row>
    <row r="25" spans="1:19">
      <c r="A25" s="4" t="s">
        <v>49</v>
      </c>
      <c r="B25" s="16" t="s">
        <v>48</v>
      </c>
      <c r="C25" s="14">
        <v>10649</v>
      </c>
      <c r="D25" s="14">
        <v>11094</v>
      </c>
      <c r="E25" s="14">
        <v>11870</v>
      </c>
      <c r="F25" s="14">
        <v>14134</v>
      </c>
      <c r="G25" s="14">
        <v>13236</v>
      </c>
      <c r="H25" s="14">
        <v>12817</v>
      </c>
      <c r="I25" s="14">
        <v>15565.6</v>
      </c>
      <c r="J25" s="14">
        <v>19199.93</v>
      </c>
      <c r="K25" s="14">
        <v>22464.11</v>
      </c>
      <c r="L25" s="23"/>
      <c r="M25" s="23"/>
      <c r="N25" s="23"/>
      <c r="O25" s="23"/>
      <c r="P25" s="23"/>
      <c r="Q25" s="23"/>
      <c r="R25" s="23"/>
      <c r="S25" s="30"/>
    </row>
    <row r="26" spans="1:19">
      <c r="A26" s="4" t="s">
        <v>51</v>
      </c>
      <c r="B26" s="16" t="s">
        <v>50</v>
      </c>
      <c r="C26" s="14">
        <v>10745</v>
      </c>
      <c r="D26" s="14">
        <v>13518</v>
      </c>
      <c r="E26" s="14">
        <v>16152</v>
      </c>
      <c r="F26" s="14">
        <v>17914</v>
      </c>
      <c r="G26" s="14">
        <v>19341</v>
      </c>
      <c r="H26" s="14">
        <v>20025</v>
      </c>
      <c r="I26" s="14">
        <v>21256.41</v>
      </c>
      <c r="J26" s="14">
        <v>27553.03</v>
      </c>
      <c r="K26" s="14">
        <v>34335.61</v>
      </c>
      <c r="L26" s="23"/>
      <c r="M26" s="23"/>
      <c r="N26" s="23"/>
      <c r="O26" s="23"/>
      <c r="P26" s="23"/>
      <c r="Q26" s="23"/>
      <c r="R26" s="23"/>
      <c r="S26" s="30"/>
    </row>
    <row r="27" spans="1:19">
      <c r="A27" s="4" t="s">
        <v>53</v>
      </c>
      <c r="B27" s="16" t="s">
        <v>52</v>
      </c>
      <c r="C27" s="14">
        <v>25277</v>
      </c>
      <c r="D27" s="14">
        <v>27243</v>
      </c>
      <c r="E27" s="14">
        <v>29293</v>
      </c>
      <c r="F27" s="14">
        <v>32146</v>
      </c>
      <c r="G27" s="14">
        <v>36004</v>
      </c>
      <c r="H27" s="14">
        <v>42568</v>
      </c>
      <c r="I27" s="14">
        <v>51006.13</v>
      </c>
      <c r="J27" s="14">
        <v>50408.18</v>
      </c>
      <c r="K27" s="14">
        <v>52294.7</v>
      </c>
      <c r="L27" s="23"/>
      <c r="M27" s="23"/>
      <c r="N27" s="23"/>
      <c r="O27" s="23"/>
      <c r="P27" s="23"/>
      <c r="Q27" s="23"/>
      <c r="R27" s="23"/>
      <c r="S27" s="30"/>
    </row>
    <row r="28" spans="1:19">
      <c r="A28" s="4" t="s">
        <v>55</v>
      </c>
      <c r="B28" s="16" t="s">
        <v>54</v>
      </c>
      <c r="C28" s="14">
        <v>18096</v>
      </c>
      <c r="D28" s="14">
        <v>21614</v>
      </c>
      <c r="E28" s="14">
        <v>23320</v>
      </c>
      <c r="F28" s="14">
        <v>24832</v>
      </c>
      <c r="G28" s="14">
        <v>26670</v>
      </c>
      <c r="H28" s="14">
        <v>30462</v>
      </c>
      <c r="I28" s="14">
        <v>32269.52</v>
      </c>
      <c r="J28" s="14">
        <v>38131</v>
      </c>
      <c r="K28" s="14">
        <v>43536.47</v>
      </c>
      <c r="L28" s="23"/>
      <c r="M28" s="23"/>
      <c r="N28" s="23"/>
      <c r="O28" s="23"/>
      <c r="P28" s="23"/>
      <c r="Q28" s="23"/>
      <c r="R28" s="23"/>
      <c r="S28" s="30"/>
    </row>
    <row r="29" spans="1:19">
      <c r="A29" s="4" t="s">
        <v>57</v>
      </c>
      <c r="B29" s="16" t="s">
        <v>56</v>
      </c>
      <c r="C29" s="14">
        <v>26355</v>
      </c>
      <c r="D29" s="14">
        <v>29791</v>
      </c>
      <c r="E29" s="14">
        <v>33660</v>
      </c>
      <c r="F29" s="14">
        <v>34396</v>
      </c>
      <c r="G29" s="14">
        <v>37658</v>
      </c>
      <c r="H29" s="14">
        <v>40497</v>
      </c>
      <c r="I29" s="14">
        <v>43787.49</v>
      </c>
      <c r="J29" s="14">
        <v>47199.56</v>
      </c>
      <c r="K29" s="14">
        <v>64186.32</v>
      </c>
      <c r="L29" s="23"/>
      <c r="M29" s="23"/>
      <c r="N29" s="23"/>
      <c r="O29" s="23"/>
      <c r="P29" s="23"/>
      <c r="Q29" s="23"/>
      <c r="R29" s="23"/>
      <c r="S29" s="30"/>
    </row>
    <row r="30" spans="1:19">
      <c r="A30" s="4" t="s">
        <v>59</v>
      </c>
      <c r="B30" s="16" t="s">
        <v>58</v>
      </c>
      <c r="C30" s="14">
        <v>2647</v>
      </c>
      <c r="D30" s="14">
        <v>2874</v>
      </c>
      <c r="E30" s="14">
        <v>3116</v>
      </c>
      <c r="F30" s="14">
        <v>3458</v>
      </c>
      <c r="G30" s="14">
        <v>3495</v>
      </c>
      <c r="H30" s="14">
        <v>3919</v>
      </c>
      <c r="I30" s="14">
        <v>4537.17</v>
      </c>
      <c r="J30" s="14">
        <v>4853.91</v>
      </c>
      <c r="K30" s="14">
        <v>6497.04</v>
      </c>
      <c r="L30" s="23"/>
      <c r="M30" s="23"/>
      <c r="N30" s="23"/>
      <c r="O30" s="23"/>
      <c r="P30" s="23"/>
      <c r="Q30" s="23"/>
      <c r="R30" s="23"/>
      <c r="S30" s="30"/>
    </row>
    <row r="31" spans="1:19">
      <c r="A31" s="4" t="s">
        <v>61</v>
      </c>
      <c r="B31" s="16" t="s">
        <v>60</v>
      </c>
      <c r="C31" s="14">
        <v>1898</v>
      </c>
      <c r="D31" s="14">
        <v>1940</v>
      </c>
      <c r="E31" s="14">
        <v>2276</v>
      </c>
      <c r="F31" s="14">
        <v>2550</v>
      </c>
      <c r="G31" s="14">
        <v>2774</v>
      </c>
      <c r="H31" s="14">
        <v>3049</v>
      </c>
      <c r="I31" s="14">
        <v>3486.78</v>
      </c>
      <c r="J31" s="14">
        <v>4440.29</v>
      </c>
      <c r="K31" s="14">
        <v>4833.5</v>
      </c>
      <c r="L31" s="23"/>
      <c r="M31" s="23"/>
      <c r="N31" s="23"/>
      <c r="O31" s="23"/>
      <c r="P31" s="23"/>
      <c r="Q31" s="23"/>
      <c r="R31" s="23"/>
      <c r="S31" s="30"/>
    </row>
    <row r="32" spans="1:19">
      <c r="A32" s="4" t="s">
        <v>63</v>
      </c>
      <c r="B32" s="16" t="s">
        <v>62</v>
      </c>
      <c r="C32" s="14">
        <v>1713</v>
      </c>
      <c r="D32" s="14">
        <v>2025</v>
      </c>
      <c r="E32" s="14">
        <v>2429</v>
      </c>
      <c r="F32" s="14">
        <v>2574</v>
      </c>
      <c r="G32" s="14">
        <v>2761</v>
      </c>
      <c r="H32" s="14">
        <v>3029</v>
      </c>
      <c r="I32" s="14">
        <v>3282.37</v>
      </c>
      <c r="J32" s="14">
        <v>3636.84</v>
      </c>
      <c r="K32" s="14">
        <v>4876.8599999999997</v>
      </c>
      <c r="L32" s="23"/>
      <c r="M32" s="23"/>
      <c r="N32" s="23"/>
      <c r="O32" s="23"/>
      <c r="P32" s="23"/>
      <c r="Q32" s="23"/>
      <c r="R32" s="23"/>
      <c r="S32" s="30"/>
    </row>
    <row r="33" spans="1:19">
      <c r="A33" s="4" t="s">
        <v>65</v>
      </c>
      <c r="B33" s="16" t="s">
        <v>64</v>
      </c>
      <c r="C33" s="14">
        <v>2775</v>
      </c>
      <c r="D33" s="14">
        <v>3213</v>
      </c>
      <c r="E33" s="14">
        <v>3664</v>
      </c>
      <c r="F33" s="14">
        <v>4073</v>
      </c>
      <c r="G33" s="14">
        <v>4425</v>
      </c>
      <c r="H33" s="14">
        <v>4629</v>
      </c>
      <c r="I33" s="14">
        <v>5147.97</v>
      </c>
      <c r="J33" s="14">
        <v>6187.86</v>
      </c>
      <c r="K33" s="14">
        <v>7057.77</v>
      </c>
      <c r="L33" s="23"/>
      <c r="M33" s="23"/>
      <c r="N33" s="23"/>
      <c r="O33" s="23"/>
      <c r="P33" s="23"/>
      <c r="Q33" s="23"/>
      <c r="R33" s="23"/>
      <c r="S33" s="30"/>
    </row>
    <row r="34" spans="1:19">
      <c r="A34" s="4" t="s">
        <v>67</v>
      </c>
      <c r="B34" s="16" t="s">
        <v>66</v>
      </c>
      <c r="C34" s="14">
        <v>15680</v>
      </c>
      <c r="D34" s="14">
        <v>16845</v>
      </c>
      <c r="E34" s="14">
        <v>19432</v>
      </c>
      <c r="F34" s="14">
        <v>20904</v>
      </c>
      <c r="G34" s="14">
        <v>22339</v>
      </c>
      <c r="H34" s="14">
        <v>23124</v>
      </c>
      <c r="I34" s="14">
        <v>27544.15</v>
      </c>
      <c r="J34" s="14">
        <v>30246.81</v>
      </c>
      <c r="K34" s="14">
        <v>37066.94</v>
      </c>
      <c r="L34" s="23"/>
      <c r="M34" s="23"/>
      <c r="N34" s="23"/>
      <c r="O34" s="23"/>
      <c r="P34" s="23"/>
      <c r="Q34" s="23"/>
      <c r="R34" s="23"/>
      <c r="S34" s="30"/>
    </row>
    <row r="35" spans="1:19">
      <c r="A35" s="4" t="s">
        <v>69</v>
      </c>
      <c r="B35" s="16" t="s">
        <v>68</v>
      </c>
      <c r="C35" s="14">
        <v>1261</v>
      </c>
      <c r="D35" s="14">
        <v>1482</v>
      </c>
      <c r="E35" s="14">
        <v>1529</v>
      </c>
      <c r="F35" s="14">
        <v>1794</v>
      </c>
      <c r="G35" s="14">
        <v>1988</v>
      </c>
      <c r="H35" s="14">
        <v>2163</v>
      </c>
      <c r="I35" s="14">
        <v>2333.84</v>
      </c>
      <c r="J35" s="14">
        <v>2744.38</v>
      </c>
      <c r="K35" s="14">
        <v>3121.49</v>
      </c>
      <c r="L35" s="23"/>
      <c r="M35" s="23"/>
      <c r="N35" s="23"/>
      <c r="O35" s="23"/>
      <c r="P35" s="23"/>
      <c r="Q35" s="23"/>
      <c r="R35" s="23"/>
      <c r="S35" s="30"/>
    </row>
    <row r="36" spans="1:19">
      <c r="A36" s="4" t="s">
        <v>71</v>
      </c>
      <c r="B36" s="16" t="s">
        <v>70</v>
      </c>
      <c r="C36" s="14">
        <v>16893</v>
      </c>
      <c r="D36" s="14">
        <v>18924</v>
      </c>
      <c r="E36" s="14">
        <v>19866</v>
      </c>
      <c r="F36" s="14">
        <v>22504</v>
      </c>
      <c r="G36" s="14">
        <v>23869</v>
      </c>
      <c r="H36" s="14">
        <v>25767</v>
      </c>
      <c r="I36" s="14">
        <v>28769.15</v>
      </c>
      <c r="J36" s="14">
        <v>29565.96</v>
      </c>
      <c r="K36" s="14">
        <v>31124.73</v>
      </c>
      <c r="L36" s="23"/>
      <c r="M36" s="23"/>
      <c r="N36" s="23"/>
      <c r="O36" s="23"/>
      <c r="P36" s="23"/>
      <c r="Q36" s="23"/>
      <c r="R36" s="23"/>
      <c r="S36" s="30"/>
    </row>
    <row r="37" spans="1:19">
      <c r="A37" s="4" t="s">
        <v>73</v>
      </c>
      <c r="B37" s="16" t="s">
        <v>72</v>
      </c>
      <c r="C37" s="14">
        <v>18600</v>
      </c>
      <c r="D37" s="14">
        <v>20725</v>
      </c>
      <c r="E37" s="14">
        <v>23882</v>
      </c>
      <c r="F37" s="14">
        <v>28937</v>
      </c>
      <c r="G37" s="14">
        <v>33210</v>
      </c>
      <c r="H37" s="14">
        <v>39123</v>
      </c>
      <c r="I37" s="14">
        <v>47382.21</v>
      </c>
      <c r="J37" s="14">
        <v>64995.6</v>
      </c>
      <c r="K37" s="14">
        <v>67730.13</v>
      </c>
      <c r="L37" s="23"/>
      <c r="M37" s="23"/>
      <c r="N37" s="23"/>
      <c r="O37" s="23"/>
      <c r="P37" s="23"/>
      <c r="Q37" s="23"/>
      <c r="R37" s="23"/>
      <c r="S37" s="30"/>
    </row>
    <row r="38" spans="1:19">
      <c r="A38" s="4" t="s">
        <v>75</v>
      </c>
      <c r="B38" s="16" t="s">
        <v>74</v>
      </c>
      <c r="C38" s="14">
        <v>966</v>
      </c>
      <c r="D38" s="14">
        <v>1100</v>
      </c>
      <c r="E38" s="14">
        <v>1244</v>
      </c>
      <c r="F38" s="14">
        <v>1494</v>
      </c>
      <c r="G38" s="14">
        <v>1613</v>
      </c>
      <c r="H38" s="14">
        <v>1674</v>
      </c>
      <c r="I38" s="14">
        <v>1792.2</v>
      </c>
      <c r="J38" s="14">
        <v>2411.65</v>
      </c>
      <c r="K38" s="14">
        <v>3791.86</v>
      </c>
      <c r="L38" s="23"/>
      <c r="M38" s="23"/>
      <c r="N38" s="23"/>
      <c r="O38" s="23"/>
      <c r="P38" s="23"/>
      <c r="Q38" s="23"/>
      <c r="R38" s="23"/>
      <c r="S38" s="30"/>
    </row>
    <row r="39" spans="1:19">
      <c r="A39" s="4" t="s">
        <v>77</v>
      </c>
      <c r="B39" s="16" t="s">
        <v>76</v>
      </c>
      <c r="C39" s="14">
        <v>37918</v>
      </c>
      <c r="D39" s="14">
        <v>39452</v>
      </c>
      <c r="E39" s="14">
        <v>45133</v>
      </c>
      <c r="F39" s="14">
        <v>51278</v>
      </c>
      <c r="G39" s="14">
        <v>54462</v>
      </c>
      <c r="H39" s="14">
        <v>59002</v>
      </c>
      <c r="I39" s="14">
        <v>65770.080000000002</v>
      </c>
      <c r="J39" s="14">
        <v>80235.070000000007</v>
      </c>
      <c r="K39" s="14">
        <v>84658.89</v>
      </c>
      <c r="L39" s="23"/>
      <c r="M39" s="23"/>
      <c r="N39" s="23"/>
      <c r="O39" s="23"/>
      <c r="P39" s="23"/>
      <c r="Q39" s="23"/>
      <c r="R39" s="23"/>
      <c r="S39" s="30"/>
    </row>
    <row r="40" spans="1:19">
      <c r="A40" s="4" t="s">
        <v>79</v>
      </c>
      <c r="B40" s="16" t="s">
        <v>78</v>
      </c>
      <c r="C40" s="14">
        <v>13867</v>
      </c>
      <c r="D40" s="14">
        <v>15148</v>
      </c>
      <c r="E40" s="14">
        <v>17500</v>
      </c>
      <c r="F40" s="14">
        <v>21178</v>
      </c>
      <c r="G40" s="14">
        <v>31526</v>
      </c>
      <c r="H40" s="14">
        <v>33962</v>
      </c>
      <c r="I40" s="14">
        <v>38196.18</v>
      </c>
      <c r="J40" s="14">
        <v>36702.410000000003</v>
      </c>
      <c r="K40" s="14">
        <v>30375.24</v>
      </c>
      <c r="L40" s="23"/>
      <c r="M40" s="23"/>
      <c r="N40" s="23"/>
      <c r="O40" s="23"/>
      <c r="P40" s="23"/>
      <c r="Q40" s="23"/>
      <c r="R40" s="23"/>
      <c r="S40" s="30"/>
    </row>
    <row r="41" spans="1:19">
      <c r="A41" s="4" t="s">
        <v>81</v>
      </c>
      <c r="B41" s="16" t="s">
        <v>80</v>
      </c>
      <c r="C41" s="14">
        <v>2840</v>
      </c>
      <c r="D41" s="14">
        <v>2979</v>
      </c>
      <c r="E41" s="14">
        <v>3367</v>
      </c>
      <c r="F41" s="14">
        <v>3464</v>
      </c>
      <c r="G41" s="14">
        <v>4533</v>
      </c>
      <c r="H41" s="14">
        <v>5029</v>
      </c>
      <c r="I41" s="14">
        <v>6380.36</v>
      </c>
      <c r="J41" s="14">
        <v>7259.53</v>
      </c>
      <c r="K41" s="14">
        <v>8281.5</v>
      </c>
      <c r="L41" s="23"/>
      <c r="M41" s="23"/>
      <c r="N41" s="23"/>
      <c r="O41" s="23"/>
      <c r="P41" s="23"/>
      <c r="Q41" s="23"/>
      <c r="R41" s="23"/>
      <c r="S41" s="30"/>
    </row>
    <row r="42" spans="1:19">
      <c r="A42" s="4" t="s">
        <v>83</v>
      </c>
      <c r="B42" s="16" t="s">
        <v>82</v>
      </c>
      <c r="C42" s="14">
        <v>5775</v>
      </c>
      <c r="D42" s="14">
        <v>6173</v>
      </c>
      <c r="E42" s="14">
        <v>8112</v>
      </c>
      <c r="F42" s="14">
        <v>9238</v>
      </c>
      <c r="G42" s="14">
        <v>10112</v>
      </c>
      <c r="H42" s="14">
        <v>11685</v>
      </c>
      <c r="I42" s="14">
        <v>15299.23</v>
      </c>
      <c r="J42" s="14">
        <v>15290.8</v>
      </c>
      <c r="K42" s="14">
        <v>14866.57</v>
      </c>
      <c r="L42" s="23"/>
      <c r="M42" s="23"/>
      <c r="N42" s="23"/>
      <c r="O42" s="23"/>
      <c r="P42" s="23"/>
      <c r="Q42" s="23"/>
      <c r="R42" s="23"/>
      <c r="S42" s="30"/>
    </row>
    <row r="43" spans="1:19">
      <c r="A43" s="4" t="s">
        <v>85</v>
      </c>
      <c r="B43" s="16" t="s">
        <v>84</v>
      </c>
      <c r="C43" s="14">
        <v>38510</v>
      </c>
      <c r="D43" s="14">
        <v>44223</v>
      </c>
      <c r="E43" s="14">
        <v>47029</v>
      </c>
      <c r="F43" s="14">
        <v>51325</v>
      </c>
      <c r="G43" s="14">
        <v>55255</v>
      </c>
      <c r="H43" s="14">
        <v>62706</v>
      </c>
      <c r="I43" s="14">
        <v>77827.06</v>
      </c>
      <c r="J43" s="14">
        <v>88114.1</v>
      </c>
      <c r="K43" s="14">
        <v>108357.82</v>
      </c>
      <c r="L43" s="23"/>
      <c r="M43" s="23"/>
      <c r="N43" s="23"/>
      <c r="O43" s="23"/>
      <c r="P43" s="23"/>
      <c r="Q43" s="23"/>
      <c r="R43" s="23"/>
      <c r="S43" s="30"/>
    </row>
    <row r="44" spans="1:19">
      <c r="A44" s="4" t="s">
        <v>87</v>
      </c>
      <c r="B44" s="16" t="s">
        <v>86</v>
      </c>
      <c r="C44" s="14">
        <v>19262</v>
      </c>
      <c r="D44" s="14">
        <v>21130</v>
      </c>
      <c r="E44" s="14">
        <v>22509</v>
      </c>
      <c r="F44" s="14">
        <v>23061</v>
      </c>
      <c r="G44" s="14">
        <v>24487</v>
      </c>
      <c r="H44" s="14">
        <v>27986</v>
      </c>
      <c r="I44" s="14">
        <v>29459.29</v>
      </c>
      <c r="J44" s="14">
        <v>32603.78</v>
      </c>
      <c r="K44" s="14">
        <v>38443.35</v>
      </c>
      <c r="L44" s="23"/>
      <c r="M44" s="23"/>
      <c r="N44" s="23"/>
      <c r="O44" s="23"/>
      <c r="P44" s="23"/>
      <c r="Q44" s="23"/>
      <c r="R44" s="23"/>
      <c r="S44" s="30"/>
    </row>
    <row r="45" spans="1:19">
      <c r="A45" s="3" t="s">
        <v>89</v>
      </c>
      <c r="B45" s="13" t="s">
        <v>88</v>
      </c>
      <c r="C45" s="14">
        <v>75343</v>
      </c>
      <c r="D45" s="14">
        <v>83197</v>
      </c>
      <c r="E45" s="14">
        <v>90145</v>
      </c>
      <c r="F45" s="14">
        <v>106268</v>
      </c>
      <c r="G45" s="14">
        <v>118188</v>
      </c>
      <c r="H45" s="14">
        <v>129248.41</v>
      </c>
      <c r="I45" s="14">
        <v>145116.12</v>
      </c>
      <c r="J45" s="14">
        <v>165792.15</v>
      </c>
      <c r="K45" s="14">
        <v>170180.36</v>
      </c>
      <c r="L45" s="23"/>
      <c r="M45" s="23"/>
      <c r="N45" s="23"/>
      <c r="O45" s="23"/>
      <c r="P45" s="23"/>
      <c r="Q45" s="23"/>
      <c r="R45" s="23"/>
      <c r="S45" s="30"/>
    </row>
    <row r="46" spans="1:19">
      <c r="A46" s="3" t="s">
        <v>91</v>
      </c>
      <c r="B46" s="13" t="s">
        <v>90</v>
      </c>
      <c r="C46" s="14">
        <v>39507</v>
      </c>
      <c r="D46" s="14">
        <v>44223</v>
      </c>
      <c r="E46" s="14">
        <v>46418</v>
      </c>
      <c r="F46" s="14">
        <v>52025</v>
      </c>
      <c r="G46" s="14">
        <v>59599</v>
      </c>
      <c r="H46" s="14">
        <v>66075.679999999993</v>
      </c>
      <c r="I46" s="14">
        <v>72385.2</v>
      </c>
      <c r="J46" s="14">
        <v>73947.22</v>
      </c>
      <c r="K46" s="14">
        <v>82450.87</v>
      </c>
      <c r="L46" s="23"/>
      <c r="M46" s="23"/>
      <c r="N46" s="23"/>
      <c r="O46" s="23"/>
      <c r="P46" s="23"/>
      <c r="Q46" s="23"/>
      <c r="R46" s="23"/>
      <c r="S46" s="30"/>
    </row>
    <row r="47" spans="1:19">
      <c r="A47" s="3"/>
      <c r="B47" s="64" t="s">
        <v>132</v>
      </c>
      <c r="C47" s="65">
        <f>SUM(C$9:C$46)</f>
        <v>2671404</v>
      </c>
      <c r="D47" s="65">
        <f t="shared" ref="D47:K47" si="0">SUM(D$9:D$46)</f>
        <v>2979358</v>
      </c>
      <c r="E47" s="65">
        <f t="shared" si="0"/>
        <v>3294692</v>
      </c>
      <c r="F47" s="65">
        <f t="shared" si="0"/>
        <v>3702549</v>
      </c>
      <c r="G47" s="65">
        <f t="shared" si="0"/>
        <v>4086044</v>
      </c>
      <c r="H47" s="65">
        <f t="shared" si="0"/>
        <v>4601318.5399999991</v>
      </c>
      <c r="I47" s="65">
        <f t="shared" si="0"/>
        <v>5256192.6700000018</v>
      </c>
      <c r="J47" s="65">
        <f t="shared" si="0"/>
        <v>5847187.8099999987</v>
      </c>
      <c r="K47" s="65">
        <f t="shared" si="0"/>
        <v>6542258.7100000009</v>
      </c>
      <c r="L47" s="23"/>
      <c r="M47" s="23"/>
      <c r="N47" s="23"/>
      <c r="O47" s="23"/>
      <c r="P47" s="23"/>
      <c r="Q47" s="23"/>
      <c r="R47" s="23"/>
      <c r="S47" s="30"/>
    </row>
    <row r="48" spans="1:19">
      <c r="A48" s="137" t="s">
        <v>101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33"/>
      <c r="M48" s="33"/>
      <c r="N48" s="33"/>
      <c r="O48" s="33"/>
      <c r="P48" s="33"/>
      <c r="Q48" s="33"/>
      <c r="R48" s="33"/>
      <c r="S48" s="33"/>
    </row>
    <row r="49" spans="1:13"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</row>
    <row r="50" spans="1:13">
      <c r="A50" s="7" t="s">
        <v>103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2" spans="1:13">
      <c r="A52" s="136" t="s">
        <v>135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</row>
    <row r="53" spans="1:13">
      <c r="A53" s="136" t="s">
        <v>134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</row>
    <row r="54" spans="1:1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1:13">
      <c r="C55" s="28" t="s">
        <v>104</v>
      </c>
      <c r="E55" s="18"/>
      <c r="G55" s="18"/>
      <c r="H55" s="18"/>
    </row>
    <row r="56" spans="1:13">
      <c r="C56" s="28"/>
      <c r="E56" s="18"/>
      <c r="G56" s="18"/>
      <c r="H56" s="18"/>
    </row>
    <row r="57" spans="1:13">
      <c r="A57" s="1" t="s">
        <v>15</v>
      </c>
      <c r="B57" s="9" t="s">
        <v>14</v>
      </c>
      <c r="C57" s="11" t="s">
        <v>95</v>
      </c>
      <c r="D57" s="11" t="s">
        <v>96</v>
      </c>
      <c r="E57" s="11" t="s">
        <v>97</v>
      </c>
      <c r="F57" s="11" t="s">
        <v>98</v>
      </c>
      <c r="G57" s="11" t="s">
        <v>99</v>
      </c>
      <c r="H57" s="11" t="s">
        <v>100</v>
      </c>
      <c r="I57" s="11" t="s">
        <v>92</v>
      </c>
      <c r="J57" s="11" t="s">
        <v>93</v>
      </c>
      <c r="K57" s="11" t="s">
        <v>94</v>
      </c>
    </row>
    <row r="58" spans="1:13">
      <c r="A58" s="2">
        <v>1</v>
      </c>
      <c r="B58" s="2">
        <v>2</v>
      </c>
      <c r="C58" s="12">
        <v>12</v>
      </c>
      <c r="D58" s="12">
        <v>13</v>
      </c>
      <c r="E58" s="12">
        <v>14</v>
      </c>
      <c r="F58" s="12">
        <v>15</v>
      </c>
      <c r="G58" s="12">
        <v>16</v>
      </c>
      <c r="H58" s="12">
        <v>17</v>
      </c>
      <c r="I58" s="12">
        <v>18</v>
      </c>
      <c r="J58" s="12">
        <v>19</v>
      </c>
      <c r="K58" s="12">
        <v>20</v>
      </c>
    </row>
    <row r="59" spans="1:13">
      <c r="A59" s="3" t="s">
        <v>17</v>
      </c>
      <c r="B59" s="13" t="s">
        <v>16</v>
      </c>
      <c r="C59" s="14">
        <v>794894</v>
      </c>
      <c r="D59" s="14">
        <v>810124</v>
      </c>
      <c r="E59" s="14">
        <v>822848</v>
      </c>
      <c r="F59" s="14">
        <v>875123</v>
      </c>
      <c r="G59" s="14">
        <v>921207</v>
      </c>
      <c r="H59" s="14">
        <v>998145.07299999997</v>
      </c>
      <c r="I59" s="14">
        <v>1094794.63308275</v>
      </c>
      <c r="J59" s="14">
        <v>1170477.6625281</v>
      </c>
      <c r="K59" s="15">
        <v>1247119.53258489</v>
      </c>
    </row>
    <row r="60" spans="1:13">
      <c r="A60" s="3" t="s">
        <v>19</v>
      </c>
      <c r="B60" s="13" t="s">
        <v>18</v>
      </c>
      <c r="C60" s="14">
        <v>98623</v>
      </c>
      <c r="D60" s="14">
        <v>102211</v>
      </c>
      <c r="E60" s="14">
        <v>107181</v>
      </c>
      <c r="F60" s="14">
        <v>111909</v>
      </c>
      <c r="G60" s="14">
        <v>117267</v>
      </c>
      <c r="H60" s="14">
        <v>124093.073</v>
      </c>
      <c r="I60" s="14">
        <v>131114.63308274999</v>
      </c>
      <c r="J60" s="14">
        <v>138001.66252809999</v>
      </c>
      <c r="K60" s="15">
        <v>146497.53258489</v>
      </c>
    </row>
    <row r="61" spans="1:13">
      <c r="A61" s="3" t="s">
        <v>21</v>
      </c>
      <c r="B61" s="13" t="s">
        <v>20</v>
      </c>
      <c r="C61" s="14">
        <v>696271</v>
      </c>
      <c r="D61" s="14">
        <v>707913</v>
      </c>
      <c r="E61" s="14">
        <v>715667</v>
      </c>
      <c r="F61" s="14">
        <v>763214</v>
      </c>
      <c r="G61" s="14">
        <v>803940</v>
      </c>
      <c r="H61" s="14">
        <v>874052</v>
      </c>
      <c r="I61" s="14">
        <v>963680</v>
      </c>
      <c r="J61" s="14">
        <v>1032476</v>
      </c>
      <c r="K61" s="15">
        <v>1100622</v>
      </c>
    </row>
    <row r="62" spans="1:13">
      <c r="A62" s="4" t="s">
        <v>23</v>
      </c>
      <c r="B62" s="16" t="s">
        <v>22</v>
      </c>
      <c r="C62" s="14">
        <v>196076</v>
      </c>
      <c r="D62" s="14">
        <v>201181</v>
      </c>
      <c r="E62" s="14">
        <v>203550</v>
      </c>
      <c r="F62" s="14">
        <v>221388</v>
      </c>
      <c r="G62" s="14">
        <v>225046</v>
      </c>
      <c r="H62" s="14">
        <v>265516</v>
      </c>
      <c r="I62" s="14">
        <v>289744</v>
      </c>
      <c r="J62" s="14">
        <v>295110</v>
      </c>
      <c r="K62" s="15">
        <v>306230</v>
      </c>
    </row>
    <row r="63" spans="1:13">
      <c r="A63" s="3" t="s">
        <v>25</v>
      </c>
      <c r="B63" s="13" t="s">
        <v>24</v>
      </c>
      <c r="C63" s="14">
        <v>385345</v>
      </c>
      <c r="D63" s="14">
        <v>390989</v>
      </c>
      <c r="E63" s="14">
        <v>398809</v>
      </c>
      <c r="F63" s="14">
        <v>417947</v>
      </c>
      <c r="G63" s="14">
        <v>446450</v>
      </c>
      <c r="H63" s="14">
        <v>469464</v>
      </c>
      <c r="I63" s="14">
        <v>524478</v>
      </c>
      <c r="J63" s="14">
        <v>578042</v>
      </c>
      <c r="K63" s="15">
        <v>633820</v>
      </c>
    </row>
    <row r="64" spans="1:13">
      <c r="A64" s="4" t="s">
        <v>27</v>
      </c>
      <c r="B64" s="16" t="s">
        <v>26</v>
      </c>
      <c r="C64" s="14">
        <v>19150</v>
      </c>
      <c r="D64" s="14">
        <v>19058</v>
      </c>
      <c r="E64" s="14">
        <v>20027</v>
      </c>
      <c r="F64" s="14">
        <v>23056</v>
      </c>
      <c r="G64" s="14">
        <v>28425</v>
      </c>
      <c r="H64" s="14">
        <v>27573</v>
      </c>
      <c r="I64" s="14">
        <v>30358</v>
      </c>
      <c r="J64" s="14">
        <v>33629</v>
      </c>
      <c r="K64" s="15">
        <v>38469</v>
      </c>
    </row>
    <row r="65" spans="1:11">
      <c r="A65" s="4" t="s">
        <v>29</v>
      </c>
      <c r="B65" s="16" t="s">
        <v>28</v>
      </c>
      <c r="C65" s="14">
        <v>1960</v>
      </c>
      <c r="D65" s="14">
        <v>2020</v>
      </c>
      <c r="E65" s="14">
        <v>2201</v>
      </c>
      <c r="F65" s="14">
        <v>2267</v>
      </c>
      <c r="G65" s="14">
        <v>2500</v>
      </c>
      <c r="H65" s="14">
        <v>2816</v>
      </c>
      <c r="I65" s="14">
        <v>3453</v>
      </c>
      <c r="J65" s="14">
        <v>3183</v>
      </c>
      <c r="K65" s="15">
        <v>3505</v>
      </c>
    </row>
    <row r="66" spans="1:11">
      <c r="A66" s="4" t="s">
        <v>31</v>
      </c>
      <c r="B66" s="16" t="s">
        <v>30</v>
      </c>
      <c r="C66" s="14">
        <v>11815</v>
      </c>
      <c r="D66" s="14">
        <v>12045</v>
      </c>
      <c r="E66" s="14">
        <v>13357</v>
      </c>
      <c r="F66" s="14">
        <v>14166</v>
      </c>
      <c r="G66" s="14">
        <v>16973</v>
      </c>
      <c r="H66" s="14">
        <v>17481</v>
      </c>
      <c r="I66" s="14">
        <v>21886</v>
      </c>
      <c r="J66" s="14">
        <v>20295</v>
      </c>
      <c r="K66" s="15">
        <v>25156</v>
      </c>
    </row>
    <row r="67" spans="1:11">
      <c r="A67" s="4" t="s">
        <v>33</v>
      </c>
      <c r="B67" s="16" t="s">
        <v>32</v>
      </c>
      <c r="C67" s="14">
        <v>19967</v>
      </c>
      <c r="D67" s="14">
        <v>21787</v>
      </c>
      <c r="E67" s="14">
        <v>22461</v>
      </c>
      <c r="F67" s="14">
        <v>22472</v>
      </c>
      <c r="G67" s="14">
        <v>23284</v>
      </c>
      <c r="H67" s="14">
        <v>24575</v>
      </c>
      <c r="I67" s="14">
        <v>27290</v>
      </c>
      <c r="J67" s="14">
        <v>31627</v>
      </c>
      <c r="K67" s="15">
        <v>38621</v>
      </c>
    </row>
    <row r="68" spans="1:11">
      <c r="A68" s="4" t="s">
        <v>35</v>
      </c>
      <c r="B68" s="16" t="s">
        <v>34</v>
      </c>
      <c r="C68" s="14">
        <v>8750</v>
      </c>
      <c r="D68" s="14">
        <v>8756</v>
      </c>
      <c r="E68" s="14">
        <v>8903</v>
      </c>
      <c r="F68" s="14">
        <v>9194</v>
      </c>
      <c r="G68" s="14">
        <v>9697</v>
      </c>
      <c r="H68" s="14">
        <v>10290</v>
      </c>
      <c r="I68" s="14">
        <v>11460</v>
      </c>
      <c r="J68" s="14">
        <v>14848</v>
      </c>
      <c r="K68" s="15">
        <v>18282</v>
      </c>
    </row>
    <row r="69" spans="1:11">
      <c r="A69" s="4" t="s">
        <v>37</v>
      </c>
      <c r="B69" s="16" t="s">
        <v>36</v>
      </c>
      <c r="C69" s="14">
        <v>6899</v>
      </c>
      <c r="D69" s="14">
        <v>7052</v>
      </c>
      <c r="E69" s="14">
        <v>6903</v>
      </c>
      <c r="F69" s="14">
        <v>7508</v>
      </c>
      <c r="G69" s="14">
        <v>7832</v>
      </c>
      <c r="H69" s="14">
        <v>9531</v>
      </c>
      <c r="I69" s="14">
        <v>9953</v>
      </c>
      <c r="J69" s="14">
        <v>10941</v>
      </c>
      <c r="K69" s="15">
        <v>12089</v>
      </c>
    </row>
    <row r="70" spans="1:11">
      <c r="A70" s="4" t="s">
        <v>39</v>
      </c>
      <c r="B70" s="16" t="s">
        <v>38</v>
      </c>
      <c r="C70" s="14">
        <v>1438</v>
      </c>
      <c r="D70" s="14">
        <v>1483</v>
      </c>
      <c r="E70" s="14">
        <v>1520</v>
      </c>
      <c r="F70" s="14">
        <v>1601</v>
      </c>
      <c r="G70" s="14">
        <v>1677</v>
      </c>
      <c r="H70" s="14">
        <v>1763</v>
      </c>
      <c r="I70" s="14">
        <v>2262</v>
      </c>
      <c r="J70" s="14">
        <v>2309</v>
      </c>
      <c r="K70" s="15">
        <v>2539</v>
      </c>
    </row>
    <row r="71" spans="1:11">
      <c r="A71" s="4" t="s">
        <v>41</v>
      </c>
      <c r="B71" s="16" t="s">
        <v>40</v>
      </c>
      <c r="C71" s="14">
        <v>11366</v>
      </c>
      <c r="D71" s="14">
        <v>11671</v>
      </c>
      <c r="E71" s="14">
        <v>12081</v>
      </c>
      <c r="F71" s="14">
        <v>12598</v>
      </c>
      <c r="G71" s="14">
        <v>12971</v>
      </c>
      <c r="H71" s="14">
        <v>13050</v>
      </c>
      <c r="I71" s="14">
        <v>16741</v>
      </c>
      <c r="J71" s="14">
        <v>20513</v>
      </c>
      <c r="K71" s="15">
        <v>19110</v>
      </c>
    </row>
    <row r="72" spans="1:11">
      <c r="A72" s="4" t="s">
        <v>43</v>
      </c>
      <c r="B72" s="16" t="s">
        <v>42</v>
      </c>
      <c r="C72" s="14">
        <v>12271</v>
      </c>
      <c r="D72" s="14">
        <v>12917</v>
      </c>
      <c r="E72" s="14">
        <v>12717</v>
      </c>
      <c r="F72" s="14">
        <v>14657</v>
      </c>
      <c r="G72" s="14">
        <v>15166</v>
      </c>
      <c r="H72" s="14">
        <v>16287</v>
      </c>
      <c r="I72" s="14">
        <v>18593</v>
      </c>
      <c r="J72" s="14">
        <v>18946</v>
      </c>
      <c r="K72" s="15">
        <v>20983</v>
      </c>
    </row>
    <row r="73" spans="1:11">
      <c r="A73" s="4" t="s">
        <v>45</v>
      </c>
      <c r="B73" s="16" t="s">
        <v>44</v>
      </c>
      <c r="C73" s="14">
        <v>7633</v>
      </c>
      <c r="D73" s="14">
        <v>8224</v>
      </c>
      <c r="E73" s="14">
        <v>7784</v>
      </c>
      <c r="F73" s="14">
        <v>8181</v>
      </c>
      <c r="G73" s="14">
        <v>8418</v>
      </c>
      <c r="H73" s="14">
        <v>9157</v>
      </c>
      <c r="I73" s="14">
        <v>9941</v>
      </c>
      <c r="J73" s="14">
        <v>10495</v>
      </c>
      <c r="K73" s="15">
        <v>12707</v>
      </c>
    </row>
    <row r="74" spans="1:11">
      <c r="A74" s="4" t="s">
        <v>47</v>
      </c>
      <c r="B74" s="16" t="s">
        <v>46</v>
      </c>
      <c r="C74" s="14">
        <v>12369</v>
      </c>
      <c r="D74" s="14">
        <v>12253</v>
      </c>
      <c r="E74" s="14">
        <v>12248</v>
      </c>
      <c r="F74" s="14">
        <v>11643</v>
      </c>
      <c r="G74" s="14">
        <v>13615</v>
      </c>
      <c r="H74" s="14">
        <v>13260</v>
      </c>
      <c r="I74" s="14">
        <v>13864</v>
      </c>
      <c r="J74" s="14">
        <v>18258</v>
      </c>
      <c r="K74" s="15">
        <v>20694</v>
      </c>
    </row>
    <row r="75" spans="1:11">
      <c r="A75" s="4" t="s">
        <v>49</v>
      </c>
      <c r="B75" s="16" t="s">
        <v>48</v>
      </c>
      <c r="C75" s="14">
        <v>10649</v>
      </c>
      <c r="D75" s="14">
        <v>10012</v>
      </c>
      <c r="E75" s="14">
        <v>9709</v>
      </c>
      <c r="F75" s="14">
        <v>11041</v>
      </c>
      <c r="G75" s="14">
        <v>9834</v>
      </c>
      <c r="H75" s="14">
        <v>9042</v>
      </c>
      <c r="I75" s="14">
        <v>10573</v>
      </c>
      <c r="J75" s="14">
        <v>12574</v>
      </c>
      <c r="K75" s="15">
        <v>14127</v>
      </c>
    </row>
    <row r="76" spans="1:11">
      <c r="A76" s="4" t="s">
        <v>51</v>
      </c>
      <c r="B76" s="16" t="s">
        <v>50</v>
      </c>
      <c r="C76" s="14">
        <v>10745</v>
      </c>
      <c r="D76" s="14">
        <v>12313</v>
      </c>
      <c r="E76" s="14">
        <v>13277</v>
      </c>
      <c r="F76" s="14">
        <v>13826</v>
      </c>
      <c r="G76" s="14">
        <v>13986</v>
      </c>
      <c r="H76" s="14">
        <v>13868</v>
      </c>
      <c r="I76" s="14">
        <v>14290</v>
      </c>
      <c r="J76" s="14">
        <v>17929</v>
      </c>
      <c r="K76" s="15">
        <v>21164</v>
      </c>
    </row>
    <row r="77" spans="1:11">
      <c r="A77" s="4" t="s">
        <v>53</v>
      </c>
      <c r="B77" s="16" t="s">
        <v>52</v>
      </c>
      <c r="C77" s="14">
        <v>25277</v>
      </c>
      <c r="D77" s="14">
        <v>25036</v>
      </c>
      <c r="E77" s="14">
        <v>24573</v>
      </c>
      <c r="F77" s="14">
        <v>25122</v>
      </c>
      <c r="G77" s="14">
        <v>27004</v>
      </c>
      <c r="H77" s="14">
        <v>30615</v>
      </c>
      <c r="I77" s="14">
        <v>34605</v>
      </c>
      <c r="J77" s="14">
        <v>32590</v>
      </c>
      <c r="K77" s="15">
        <v>31855</v>
      </c>
    </row>
    <row r="78" spans="1:11">
      <c r="A78" s="4" t="s">
        <v>55</v>
      </c>
      <c r="B78" s="16" t="s">
        <v>54</v>
      </c>
      <c r="C78" s="14">
        <v>18096</v>
      </c>
      <c r="D78" s="14">
        <v>19701</v>
      </c>
      <c r="E78" s="14">
        <v>19361</v>
      </c>
      <c r="F78" s="14">
        <v>19547</v>
      </c>
      <c r="G78" s="14">
        <v>20116</v>
      </c>
      <c r="H78" s="14">
        <v>22192</v>
      </c>
      <c r="I78" s="14">
        <v>22883</v>
      </c>
      <c r="J78" s="14">
        <v>26125</v>
      </c>
      <c r="K78" s="15">
        <v>28282</v>
      </c>
    </row>
    <row r="79" spans="1:11">
      <c r="A79" s="4" t="s">
        <v>57</v>
      </c>
      <c r="B79" s="16" t="s">
        <v>56</v>
      </c>
      <c r="C79" s="14">
        <v>26355</v>
      </c>
      <c r="D79" s="14">
        <v>27377</v>
      </c>
      <c r="E79" s="14">
        <v>28558</v>
      </c>
      <c r="F79" s="14">
        <v>27655</v>
      </c>
      <c r="G79" s="14">
        <v>28994</v>
      </c>
      <c r="H79" s="14">
        <v>29878</v>
      </c>
      <c r="I79" s="14">
        <v>31042</v>
      </c>
      <c r="J79" s="14">
        <v>32443</v>
      </c>
      <c r="K79" s="15">
        <v>42241</v>
      </c>
    </row>
    <row r="80" spans="1:11">
      <c r="A80" s="4" t="s">
        <v>59</v>
      </c>
      <c r="B80" s="16" t="s">
        <v>58</v>
      </c>
      <c r="C80" s="14">
        <v>2647</v>
      </c>
      <c r="D80" s="14">
        <v>2621</v>
      </c>
      <c r="E80" s="14">
        <v>2739</v>
      </c>
      <c r="F80" s="14">
        <v>2904</v>
      </c>
      <c r="G80" s="14">
        <v>2793</v>
      </c>
      <c r="H80" s="14">
        <v>2844</v>
      </c>
      <c r="I80" s="14">
        <v>2930</v>
      </c>
      <c r="J80" s="14">
        <v>2882</v>
      </c>
      <c r="K80" s="15">
        <v>3607</v>
      </c>
    </row>
    <row r="81" spans="1:11">
      <c r="A81" s="4" t="s">
        <v>61</v>
      </c>
      <c r="B81" s="16" t="s">
        <v>60</v>
      </c>
      <c r="C81" s="14">
        <v>1898</v>
      </c>
      <c r="D81" s="14">
        <v>1769</v>
      </c>
      <c r="E81" s="14">
        <v>1952</v>
      </c>
      <c r="F81" s="14">
        <v>1947</v>
      </c>
      <c r="G81" s="14">
        <v>1971</v>
      </c>
      <c r="H81" s="14">
        <v>2154</v>
      </c>
      <c r="I81" s="14">
        <v>2426</v>
      </c>
      <c r="J81" s="14">
        <v>3022</v>
      </c>
      <c r="K81" s="15">
        <v>3200</v>
      </c>
    </row>
    <row r="82" spans="1:11">
      <c r="A82" s="4" t="s">
        <v>63</v>
      </c>
      <c r="B82" s="16" t="s">
        <v>62</v>
      </c>
      <c r="C82" s="14">
        <v>1713</v>
      </c>
      <c r="D82" s="14">
        <v>1847</v>
      </c>
      <c r="E82" s="14">
        <v>2009</v>
      </c>
      <c r="F82" s="14">
        <v>2000</v>
      </c>
      <c r="G82" s="14">
        <v>2063</v>
      </c>
      <c r="H82" s="14">
        <v>2216</v>
      </c>
      <c r="I82" s="14">
        <v>2355</v>
      </c>
      <c r="J82" s="14">
        <v>2546</v>
      </c>
      <c r="K82" s="15">
        <v>3249</v>
      </c>
    </row>
    <row r="83" spans="1:11">
      <c r="A83" s="4" t="s">
        <v>65</v>
      </c>
      <c r="B83" s="16" t="s">
        <v>64</v>
      </c>
      <c r="C83" s="14">
        <v>2775</v>
      </c>
      <c r="D83" s="14">
        <v>2930</v>
      </c>
      <c r="E83" s="14">
        <v>3100</v>
      </c>
      <c r="F83" s="14">
        <v>3120</v>
      </c>
      <c r="G83" s="14">
        <v>3205</v>
      </c>
      <c r="H83" s="14">
        <v>3190</v>
      </c>
      <c r="I83" s="14">
        <v>3430</v>
      </c>
      <c r="J83" s="14">
        <v>3890</v>
      </c>
      <c r="K83" s="15">
        <v>4275</v>
      </c>
    </row>
    <row r="84" spans="1:11">
      <c r="A84" s="4" t="s">
        <v>67</v>
      </c>
      <c r="B84" s="16" t="s">
        <v>66</v>
      </c>
      <c r="C84" s="14">
        <v>15680</v>
      </c>
      <c r="D84" s="14">
        <v>15378</v>
      </c>
      <c r="E84" s="14">
        <v>16156</v>
      </c>
      <c r="F84" s="14">
        <v>16270</v>
      </c>
      <c r="G84" s="14">
        <v>16341</v>
      </c>
      <c r="H84" s="14">
        <v>16119</v>
      </c>
      <c r="I84" s="14">
        <v>18781</v>
      </c>
      <c r="J84" s="14">
        <v>20108</v>
      </c>
      <c r="K84" s="15">
        <v>23566</v>
      </c>
    </row>
    <row r="85" spans="1:11">
      <c r="A85" s="4" t="s">
        <v>69</v>
      </c>
      <c r="B85" s="16" t="s">
        <v>68</v>
      </c>
      <c r="C85" s="14">
        <v>1261</v>
      </c>
      <c r="D85" s="14">
        <v>1337</v>
      </c>
      <c r="E85" s="14">
        <v>1261</v>
      </c>
      <c r="F85" s="14">
        <v>1384</v>
      </c>
      <c r="G85" s="14">
        <v>1414</v>
      </c>
      <c r="H85" s="14">
        <v>1519</v>
      </c>
      <c r="I85" s="14">
        <v>1602</v>
      </c>
      <c r="J85" s="14">
        <v>1807</v>
      </c>
      <c r="K85" s="15">
        <v>1935</v>
      </c>
    </row>
    <row r="86" spans="1:11">
      <c r="A86" s="4" t="s">
        <v>71</v>
      </c>
      <c r="B86" s="16" t="s">
        <v>70</v>
      </c>
      <c r="C86" s="14">
        <v>16893</v>
      </c>
      <c r="D86" s="14">
        <v>17289</v>
      </c>
      <c r="E86" s="14">
        <v>16731</v>
      </c>
      <c r="F86" s="14">
        <v>17925</v>
      </c>
      <c r="G86" s="14">
        <v>18378</v>
      </c>
      <c r="H86" s="14">
        <v>19002</v>
      </c>
      <c r="I86" s="14">
        <v>20457</v>
      </c>
      <c r="J86" s="14">
        <v>20262</v>
      </c>
      <c r="K86" s="15">
        <v>20310</v>
      </c>
    </row>
    <row r="87" spans="1:11">
      <c r="A87" s="4" t="s">
        <v>73</v>
      </c>
      <c r="B87" s="16" t="s">
        <v>72</v>
      </c>
      <c r="C87" s="14">
        <v>18600</v>
      </c>
      <c r="D87" s="14">
        <v>18783</v>
      </c>
      <c r="E87" s="14">
        <v>19899</v>
      </c>
      <c r="F87" s="14">
        <v>22609</v>
      </c>
      <c r="G87" s="14">
        <v>24543</v>
      </c>
      <c r="H87" s="14">
        <v>27431</v>
      </c>
      <c r="I87" s="14">
        <v>32193</v>
      </c>
      <c r="J87" s="14">
        <v>43169</v>
      </c>
      <c r="K87" s="15">
        <v>42713</v>
      </c>
    </row>
    <row r="88" spans="1:11">
      <c r="A88" s="4" t="s">
        <v>75</v>
      </c>
      <c r="B88" s="16" t="s">
        <v>74</v>
      </c>
      <c r="C88" s="14">
        <v>966</v>
      </c>
      <c r="D88" s="14">
        <v>1003</v>
      </c>
      <c r="E88" s="14">
        <v>1057</v>
      </c>
      <c r="F88" s="14">
        <v>1196</v>
      </c>
      <c r="G88" s="14">
        <v>1206</v>
      </c>
      <c r="H88" s="14">
        <v>1140</v>
      </c>
      <c r="I88" s="14">
        <v>1174</v>
      </c>
      <c r="J88" s="14">
        <v>1519</v>
      </c>
      <c r="K88" s="15">
        <v>2315</v>
      </c>
    </row>
    <row r="89" spans="1:11">
      <c r="A89" s="4" t="s">
        <v>77</v>
      </c>
      <c r="B89" s="16" t="s">
        <v>76</v>
      </c>
      <c r="C89" s="14">
        <v>37918</v>
      </c>
      <c r="D89" s="14">
        <v>35584</v>
      </c>
      <c r="E89" s="14">
        <v>37184</v>
      </c>
      <c r="F89" s="14">
        <v>39788</v>
      </c>
      <c r="G89" s="14">
        <v>39984</v>
      </c>
      <c r="H89" s="14">
        <v>41694</v>
      </c>
      <c r="I89" s="14">
        <v>44289</v>
      </c>
      <c r="J89" s="14">
        <v>52118</v>
      </c>
      <c r="K89" s="15">
        <v>52016</v>
      </c>
    </row>
    <row r="90" spans="1:11">
      <c r="A90" s="4" t="s">
        <v>79</v>
      </c>
      <c r="B90" s="16" t="s">
        <v>78</v>
      </c>
      <c r="C90" s="14">
        <v>13867</v>
      </c>
      <c r="D90" s="14">
        <v>13536</v>
      </c>
      <c r="E90" s="14">
        <v>14320</v>
      </c>
      <c r="F90" s="14">
        <v>16546</v>
      </c>
      <c r="G90" s="14">
        <v>23341</v>
      </c>
      <c r="H90" s="14">
        <v>23691</v>
      </c>
      <c r="I90" s="14">
        <v>25654</v>
      </c>
      <c r="J90" s="14">
        <v>24029</v>
      </c>
      <c r="K90" s="15">
        <v>19026</v>
      </c>
    </row>
    <row r="91" spans="1:11">
      <c r="A91" s="4" t="s">
        <v>81</v>
      </c>
      <c r="B91" s="16" t="s">
        <v>80</v>
      </c>
      <c r="C91" s="14">
        <v>2840</v>
      </c>
      <c r="D91" s="14">
        <v>2717</v>
      </c>
      <c r="E91" s="14">
        <v>2783</v>
      </c>
      <c r="F91" s="14">
        <v>2533</v>
      </c>
      <c r="G91" s="14">
        <v>3228</v>
      </c>
      <c r="H91" s="14">
        <v>3441</v>
      </c>
      <c r="I91" s="14">
        <v>4222</v>
      </c>
      <c r="J91" s="14">
        <v>4607</v>
      </c>
      <c r="K91" s="15">
        <v>4946</v>
      </c>
    </row>
    <row r="92" spans="1:11">
      <c r="A92" s="4" t="s">
        <v>83</v>
      </c>
      <c r="B92" s="16" t="s">
        <v>82</v>
      </c>
      <c r="C92" s="14">
        <v>5775</v>
      </c>
      <c r="D92" s="14">
        <v>5607</v>
      </c>
      <c r="E92" s="14">
        <v>6829</v>
      </c>
      <c r="F92" s="14">
        <v>7408</v>
      </c>
      <c r="G92" s="14">
        <v>7857</v>
      </c>
      <c r="H92" s="14">
        <v>8753</v>
      </c>
      <c r="I92" s="14">
        <v>11031</v>
      </c>
      <c r="J92" s="14">
        <v>10604</v>
      </c>
      <c r="K92" s="15">
        <v>9736</v>
      </c>
    </row>
    <row r="93" spans="1:11">
      <c r="A93" s="4" t="s">
        <v>85</v>
      </c>
      <c r="B93" s="16" t="s">
        <v>84</v>
      </c>
      <c r="C93" s="14">
        <v>38510</v>
      </c>
      <c r="D93" s="14">
        <v>39825</v>
      </c>
      <c r="E93" s="14">
        <v>38700</v>
      </c>
      <c r="F93" s="14">
        <v>39894</v>
      </c>
      <c r="G93" s="14">
        <v>41273</v>
      </c>
      <c r="H93" s="14">
        <v>44904</v>
      </c>
      <c r="I93" s="14">
        <v>54452</v>
      </c>
      <c r="J93" s="14">
        <v>59411</v>
      </c>
      <c r="K93" s="15">
        <v>69013</v>
      </c>
    </row>
    <row r="94" spans="1:11">
      <c r="A94" s="4" t="s">
        <v>87</v>
      </c>
      <c r="B94" s="16" t="s">
        <v>86</v>
      </c>
      <c r="C94" s="14">
        <v>19262</v>
      </c>
      <c r="D94" s="14">
        <v>19058</v>
      </c>
      <c r="E94" s="14">
        <v>18409</v>
      </c>
      <c r="F94" s="14">
        <v>17889</v>
      </c>
      <c r="G94" s="14">
        <v>18361</v>
      </c>
      <c r="H94" s="14">
        <v>19988</v>
      </c>
      <c r="I94" s="14">
        <v>20288</v>
      </c>
      <c r="J94" s="14">
        <v>21363</v>
      </c>
      <c r="K94" s="15">
        <v>24089</v>
      </c>
    </row>
    <row r="95" spans="1:11">
      <c r="A95" s="3" t="s">
        <v>89</v>
      </c>
      <c r="B95" s="13" t="s">
        <v>88</v>
      </c>
      <c r="C95" s="14">
        <v>75343</v>
      </c>
      <c r="D95" s="14">
        <v>75204</v>
      </c>
      <c r="E95" s="14">
        <v>74348</v>
      </c>
      <c r="F95" s="14">
        <v>82560</v>
      </c>
      <c r="G95" s="14">
        <v>86980</v>
      </c>
      <c r="H95" s="14">
        <v>90605</v>
      </c>
      <c r="I95" s="14">
        <v>98196</v>
      </c>
      <c r="J95" s="14">
        <v>108931</v>
      </c>
      <c r="K95" s="15">
        <v>107253</v>
      </c>
    </row>
    <row r="96" spans="1:11">
      <c r="A96" s="3" t="s">
        <v>91</v>
      </c>
      <c r="B96" s="13" t="s">
        <v>90</v>
      </c>
      <c r="C96" s="14">
        <v>39507</v>
      </c>
      <c r="D96" s="14">
        <v>40539</v>
      </c>
      <c r="E96" s="14">
        <v>38960</v>
      </c>
      <c r="F96" s="14">
        <v>41319</v>
      </c>
      <c r="G96" s="14">
        <v>45464</v>
      </c>
      <c r="H96" s="14">
        <v>48467</v>
      </c>
      <c r="I96" s="14">
        <v>51262</v>
      </c>
      <c r="J96" s="14">
        <v>50393</v>
      </c>
      <c r="K96" s="15">
        <v>53319</v>
      </c>
    </row>
    <row r="97" spans="1:11">
      <c r="A97" s="3"/>
      <c r="B97" s="64" t="s">
        <v>132</v>
      </c>
      <c r="C97" s="65">
        <f>SUM(C$59:C$96)</f>
        <v>2671404</v>
      </c>
      <c r="D97" s="65">
        <f t="shared" ref="D97:K97" si="1">SUM(D$59:D$96)</f>
        <v>2719150</v>
      </c>
      <c r="E97" s="65">
        <f t="shared" si="1"/>
        <v>2760172</v>
      </c>
      <c r="F97" s="65">
        <f t="shared" si="1"/>
        <v>2931407</v>
      </c>
      <c r="G97" s="65">
        <f t="shared" si="1"/>
        <v>3092804</v>
      </c>
      <c r="H97" s="65">
        <f t="shared" si="1"/>
        <v>3339806.1459999997</v>
      </c>
      <c r="I97" s="65">
        <f t="shared" si="1"/>
        <v>3677747.2661655</v>
      </c>
      <c r="J97" s="65">
        <f t="shared" si="1"/>
        <v>3951473.3250561999</v>
      </c>
      <c r="K97" s="65">
        <f t="shared" si="1"/>
        <v>4228681.0651697796</v>
      </c>
    </row>
    <row r="98" spans="1:11">
      <c r="A98" s="137" t="s">
        <v>101</v>
      </c>
      <c r="B98" s="137"/>
      <c r="C98" s="137"/>
      <c r="D98" s="137"/>
      <c r="E98" s="137"/>
      <c r="F98" s="137"/>
      <c r="G98" s="137"/>
      <c r="H98" s="137"/>
      <c r="I98" s="137"/>
      <c r="J98" s="137"/>
      <c r="K98" s="137"/>
    </row>
    <row r="100" spans="1:11">
      <c r="A100" s="7" t="s">
        <v>103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</row>
  </sheetData>
  <mergeCells count="6">
    <mergeCell ref="A53:K53"/>
    <mergeCell ref="A48:K48"/>
    <mergeCell ref="A98:K98"/>
    <mergeCell ref="A52:K52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4C73-1807-430B-B367-54BE2B09042E}">
  <dimension ref="A1:O20"/>
  <sheetViews>
    <sheetView showGridLines="0" zoomScale="140" zoomScaleNormal="140" workbookViewId="0">
      <selection sqref="A1:O1"/>
    </sheetView>
  </sheetViews>
  <sheetFormatPr defaultRowHeight="14.4"/>
  <sheetData>
    <row r="1" spans="1:15">
      <c r="A1" s="139" t="s">
        <v>159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3" spans="1:15">
      <c r="A3" s="50" t="s">
        <v>160</v>
      </c>
    </row>
    <row r="4" spans="1:15">
      <c r="A4" t="s">
        <v>165</v>
      </c>
    </row>
    <row r="6" spans="1:15">
      <c r="A6" s="50" t="s">
        <v>161</v>
      </c>
    </row>
    <row r="7" spans="1:15" ht="14.4" customHeight="1">
      <c r="A7" s="69" t="s">
        <v>171</v>
      </c>
      <c r="B7" s="69"/>
      <c r="C7" s="69"/>
      <c r="D7" s="69"/>
      <c r="E7" s="69"/>
      <c r="F7" s="69"/>
      <c r="G7" s="69"/>
      <c r="H7" s="69"/>
      <c r="I7" s="67"/>
      <c r="J7" s="67"/>
      <c r="K7" s="67"/>
      <c r="L7" s="67"/>
    </row>
    <row r="8" spans="1:15">
      <c r="A8" s="68" t="s">
        <v>162</v>
      </c>
      <c r="B8" s="66"/>
      <c r="C8" s="66"/>
      <c r="D8" s="66"/>
      <c r="E8" s="66"/>
      <c r="F8" s="66"/>
      <c r="G8" s="66"/>
    </row>
    <row r="9" spans="1:15">
      <c r="A9" s="70" t="s">
        <v>163</v>
      </c>
    </row>
    <row r="10" spans="1:15">
      <c r="A10" s="70" t="s">
        <v>170</v>
      </c>
    </row>
    <row r="12" spans="1:15">
      <c r="A12" s="50" t="s">
        <v>164</v>
      </c>
    </row>
    <row r="13" spans="1:15">
      <c r="A13" t="s">
        <v>172</v>
      </c>
    </row>
    <row r="14" spans="1:15">
      <c r="A14" t="s">
        <v>169</v>
      </c>
    </row>
    <row r="16" spans="1:15">
      <c r="A16" s="50" t="s">
        <v>166</v>
      </c>
    </row>
    <row r="17" spans="1:1">
      <c r="A17" t="s">
        <v>219</v>
      </c>
    </row>
    <row r="18" spans="1:1">
      <c r="A18" t="s">
        <v>220</v>
      </c>
    </row>
    <row r="19" spans="1:1">
      <c r="A19" t="s">
        <v>221</v>
      </c>
    </row>
    <row r="20" spans="1:1">
      <c r="A20" t="s">
        <v>222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F519-0DB5-4189-8002-BD2B235D9C84}">
  <dimension ref="A1:M40"/>
  <sheetViews>
    <sheetView showGridLines="0" zoomScale="130" zoomScaleNormal="130" workbookViewId="0"/>
  </sheetViews>
  <sheetFormatPr defaultRowHeight="14.4"/>
  <sheetData>
    <row r="1" spans="1:13">
      <c r="B1" s="136" t="s">
        <v>102</v>
      </c>
      <c r="C1" s="136"/>
      <c r="D1" s="136"/>
      <c r="E1" s="136"/>
      <c r="F1" s="136"/>
      <c r="G1" s="136"/>
      <c r="H1" s="136"/>
      <c r="I1" s="136"/>
      <c r="J1" s="136"/>
      <c r="K1" s="31"/>
      <c r="L1" s="31"/>
      <c r="M1" s="31"/>
    </row>
    <row r="2" spans="1:13">
      <c r="B2" s="138" t="s">
        <v>131</v>
      </c>
      <c r="C2" s="138"/>
      <c r="D2" s="138"/>
      <c r="E2" s="138"/>
      <c r="F2" s="138"/>
      <c r="G2" s="138"/>
      <c r="H2" s="138"/>
      <c r="I2" s="138"/>
      <c r="J2" s="138"/>
      <c r="K2" s="32"/>
      <c r="L2" s="32"/>
      <c r="M2" s="32"/>
    </row>
    <row r="4" spans="1:13">
      <c r="H4" s="61" t="s">
        <v>104</v>
      </c>
    </row>
    <row r="6" spans="1:13">
      <c r="A6" s="62" t="s">
        <v>155</v>
      </c>
      <c r="B6" s="11" t="s">
        <v>95</v>
      </c>
      <c r="C6" s="11" t="s">
        <v>96</v>
      </c>
      <c r="D6" s="11" t="s">
        <v>97</v>
      </c>
      <c r="E6" s="11" t="s">
        <v>98</v>
      </c>
      <c r="F6" s="11" t="s">
        <v>99</v>
      </c>
      <c r="G6" s="11" t="s">
        <v>100</v>
      </c>
      <c r="H6" s="11" t="s">
        <v>92</v>
      </c>
      <c r="I6" s="11" t="s">
        <v>93</v>
      </c>
      <c r="J6" s="11" t="s">
        <v>94</v>
      </c>
    </row>
    <row r="7" spans="1:13">
      <c r="B7" s="12">
        <v>3</v>
      </c>
      <c r="C7" s="12">
        <v>4</v>
      </c>
      <c r="D7" s="12">
        <v>5</v>
      </c>
      <c r="E7" s="12">
        <v>6</v>
      </c>
      <c r="F7" s="12">
        <v>7</v>
      </c>
      <c r="G7" s="12">
        <v>8</v>
      </c>
      <c r="H7" s="12">
        <v>9</v>
      </c>
      <c r="I7" s="12">
        <v>10</v>
      </c>
      <c r="J7" s="12">
        <v>11</v>
      </c>
    </row>
    <row r="8" spans="1:13">
      <c r="A8" s="64" t="s">
        <v>132</v>
      </c>
      <c r="B8" s="65">
        <v>2671404</v>
      </c>
      <c r="C8" s="65">
        <v>2979358</v>
      </c>
      <c r="D8" s="65">
        <v>3294692</v>
      </c>
      <c r="E8" s="65">
        <v>3702549</v>
      </c>
      <c r="F8" s="65">
        <v>4086044</v>
      </c>
      <c r="G8" s="65">
        <v>4601318.5399999991</v>
      </c>
      <c r="H8" s="65">
        <v>5256192.6700000018</v>
      </c>
      <c r="I8" s="65">
        <v>5847187.8099999987</v>
      </c>
      <c r="J8" s="65">
        <v>6542258.7100000009</v>
      </c>
    </row>
    <row r="33" spans="1:11">
      <c r="A33" s="136" t="s">
        <v>135</v>
      </c>
      <c r="B33" s="136"/>
      <c r="C33" s="136"/>
      <c r="D33" s="136"/>
      <c r="E33" s="136"/>
      <c r="F33" s="136"/>
      <c r="G33" s="136"/>
      <c r="H33" s="136"/>
      <c r="I33" s="136"/>
      <c r="J33" s="136"/>
      <c r="K33" s="31"/>
    </row>
    <row r="34" spans="1:11">
      <c r="A34" s="136" t="s">
        <v>134</v>
      </c>
      <c r="B34" s="136"/>
      <c r="C34" s="136"/>
      <c r="D34" s="136"/>
      <c r="E34" s="136"/>
      <c r="F34" s="136"/>
      <c r="G34" s="136"/>
      <c r="H34" s="136"/>
      <c r="I34" s="136"/>
      <c r="J34" s="136"/>
      <c r="K34" s="31"/>
    </row>
    <row r="36" spans="1:11">
      <c r="B36" s="61" t="s">
        <v>104</v>
      </c>
    </row>
    <row r="38" spans="1:11">
      <c r="A38" s="63" t="s">
        <v>155</v>
      </c>
      <c r="B38" s="11" t="s">
        <v>95</v>
      </c>
      <c r="C38" s="11" t="s">
        <v>96</v>
      </c>
      <c r="D38" s="11" t="s">
        <v>97</v>
      </c>
      <c r="E38" s="11" t="s">
        <v>98</v>
      </c>
      <c r="F38" s="11" t="s">
        <v>99</v>
      </c>
      <c r="G38" s="11" t="s">
        <v>100</v>
      </c>
      <c r="H38" s="11" t="s">
        <v>92</v>
      </c>
      <c r="I38" s="11" t="s">
        <v>93</v>
      </c>
      <c r="J38" s="11" t="s">
        <v>94</v>
      </c>
    </row>
    <row r="39" spans="1:11">
      <c r="A39" s="63"/>
      <c r="B39" s="12">
        <v>12</v>
      </c>
      <c r="C39" s="12">
        <v>13</v>
      </c>
      <c r="D39" s="12">
        <v>14</v>
      </c>
      <c r="E39" s="12">
        <v>15</v>
      </c>
      <c r="F39" s="12">
        <v>16</v>
      </c>
      <c r="G39" s="12">
        <v>17</v>
      </c>
      <c r="H39" s="12">
        <v>18</v>
      </c>
      <c r="I39" s="12">
        <v>19</v>
      </c>
      <c r="J39" s="12">
        <v>20</v>
      </c>
    </row>
    <row r="40" spans="1:11">
      <c r="A40" s="64" t="s">
        <v>132</v>
      </c>
      <c r="B40" s="65">
        <v>2671404</v>
      </c>
      <c r="C40" s="65">
        <v>2719150</v>
      </c>
      <c r="D40" s="65">
        <v>2760172</v>
      </c>
      <c r="E40" s="65">
        <v>2931407</v>
      </c>
      <c r="F40" s="65">
        <v>3092804</v>
      </c>
      <c r="G40" s="65">
        <v>3339806.1459999997</v>
      </c>
      <c r="H40" s="65">
        <v>3677747.2661655</v>
      </c>
      <c r="I40" s="65">
        <v>3951473.3250561999</v>
      </c>
      <c r="J40" s="65">
        <v>4228681.0651697796</v>
      </c>
    </row>
  </sheetData>
  <mergeCells count="4">
    <mergeCell ref="B1:J1"/>
    <mergeCell ref="B2:J2"/>
    <mergeCell ref="A33:J33"/>
    <mergeCell ref="A34:J3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09F5-83F7-48D5-AE9A-CD6625EB48CD}">
  <dimension ref="A1:L45"/>
  <sheetViews>
    <sheetView showGridLines="0" zoomScale="140" zoomScaleNormal="140" workbookViewId="0">
      <selection sqref="A1:J1"/>
    </sheetView>
  </sheetViews>
  <sheetFormatPr defaultRowHeight="14.4"/>
  <cols>
    <col min="1" max="1" width="21.33203125" bestFit="1" customWidth="1"/>
    <col min="2" max="2" width="12.77734375" bestFit="1" customWidth="1"/>
    <col min="3" max="7" width="12.21875" bestFit="1" customWidth="1"/>
    <col min="8" max="10" width="16" bestFit="1" customWidth="1"/>
  </cols>
  <sheetData>
    <row r="1" spans="1:12">
      <c r="A1" s="136" t="s">
        <v>102</v>
      </c>
      <c r="B1" s="136"/>
      <c r="C1" s="136"/>
      <c r="D1" s="136"/>
      <c r="E1" s="136"/>
      <c r="F1" s="136"/>
      <c r="G1" s="136"/>
      <c r="H1" s="136"/>
      <c r="I1" s="136"/>
      <c r="J1" s="136"/>
      <c r="K1" s="31"/>
      <c r="L1" s="31"/>
    </row>
    <row r="2" spans="1:12">
      <c r="A2" s="138" t="s">
        <v>131</v>
      </c>
      <c r="B2" s="138"/>
      <c r="C2" s="138"/>
      <c r="D2" s="138"/>
      <c r="E2" s="138"/>
      <c r="F2" s="138"/>
      <c r="G2" s="138"/>
      <c r="H2" s="138"/>
      <c r="I2" s="138"/>
      <c r="J2" s="138"/>
      <c r="K2" s="32"/>
      <c r="L2" s="32"/>
    </row>
    <row r="4" spans="1:12">
      <c r="A4" s="143" t="s">
        <v>137</v>
      </c>
      <c r="B4" s="144"/>
      <c r="C4" s="144"/>
      <c r="D4" s="144"/>
      <c r="E4" s="144"/>
      <c r="F4" s="144"/>
      <c r="G4" s="144"/>
      <c r="H4" s="144"/>
      <c r="I4" s="144"/>
      <c r="J4" s="145"/>
    </row>
    <row r="5" spans="1:12">
      <c r="A5" s="44"/>
      <c r="B5" s="53" t="s">
        <v>120</v>
      </c>
      <c r="C5" s="51" t="s">
        <v>121</v>
      </c>
      <c r="D5" s="46" t="s">
        <v>122</v>
      </c>
      <c r="E5" s="47" t="s">
        <v>123</v>
      </c>
      <c r="F5" s="54" t="s">
        <v>124</v>
      </c>
      <c r="G5" s="52" t="s">
        <v>125</v>
      </c>
      <c r="H5" s="45" t="s">
        <v>126</v>
      </c>
      <c r="I5" s="48" t="s">
        <v>127</v>
      </c>
      <c r="J5" s="46" t="s">
        <v>128</v>
      </c>
    </row>
    <row r="6" spans="1:12">
      <c r="A6" s="41"/>
      <c r="B6" s="34">
        <v>3</v>
      </c>
      <c r="C6" s="39">
        <v>4</v>
      </c>
      <c r="D6" s="39">
        <v>5</v>
      </c>
      <c r="E6" s="39">
        <v>6</v>
      </c>
      <c r="F6" s="40">
        <v>7</v>
      </c>
      <c r="G6" s="40">
        <v>8</v>
      </c>
      <c r="H6" s="39">
        <v>9</v>
      </c>
      <c r="I6" s="39">
        <v>10</v>
      </c>
      <c r="J6" s="39">
        <v>11</v>
      </c>
    </row>
    <row r="7" spans="1:12">
      <c r="A7" s="17" t="s">
        <v>105</v>
      </c>
      <c r="B7" s="43">
        <v>70300.105263157893</v>
      </c>
      <c r="C7" s="43">
        <v>78404.15789473684</v>
      </c>
      <c r="D7" s="43">
        <v>86702.421052631573</v>
      </c>
      <c r="E7" s="43">
        <v>97435.5</v>
      </c>
      <c r="F7" s="43">
        <v>107527.47368421052</v>
      </c>
      <c r="G7" s="17">
        <v>121087.32999999997</v>
      </c>
      <c r="H7" s="43">
        <v>138320.85973684216</v>
      </c>
      <c r="I7" s="43">
        <v>153873.36342105261</v>
      </c>
      <c r="J7" s="43">
        <v>172164.70289473687</v>
      </c>
    </row>
    <row r="8" spans="1:12">
      <c r="A8" s="17" t="s">
        <v>106</v>
      </c>
      <c r="B8" s="43">
        <v>28482.14033032431</v>
      </c>
      <c r="C8" s="43">
        <v>31782.597427183129</v>
      </c>
      <c r="D8" s="43">
        <v>35138.174732253981</v>
      </c>
      <c r="E8" s="43">
        <v>39561.014807958236</v>
      </c>
      <c r="F8" s="43">
        <v>43611.827323938793</v>
      </c>
      <c r="G8" s="43">
        <v>49332.752094288277</v>
      </c>
      <c r="H8" s="43">
        <v>56320.863472994286</v>
      </c>
      <c r="I8" s="43">
        <v>62493.04702018512</v>
      </c>
      <c r="J8" s="43">
        <v>69801.91748999519</v>
      </c>
    </row>
    <row r="9" spans="1:12">
      <c r="A9" s="17" t="s">
        <v>107</v>
      </c>
      <c r="B9" s="19">
        <v>13118</v>
      </c>
      <c r="C9" s="17">
        <v>14582</v>
      </c>
      <c r="D9" s="17">
        <v>16826</v>
      </c>
      <c r="E9" s="17">
        <v>19556.5</v>
      </c>
      <c r="F9" s="17">
        <v>22444.5</v>
      </c>
      <c r="G9" s="17">
        <v>23479</v>
      </c>
      <c r="H9" s="17">
        <v>28156.65</v>
      </c>
      <c r="I9" s="17">
        <v>29965.95</v>
      </c>
      <c r="J9" s="43">
        <v>33939.604999999996</v>
      </c>
    </row>
    <row r="10" spans="1:12">
      <c r="A10" s="17" t="s">
        <v>108</v>
      </c>
      <c r="B10" s="19">
        <v>175575.7046867786</v>
      </c>
      <c r="C10" s="43">
        <v>195921.08863085342</v>
      </c>
      <c r="D10" s="43">
        <v>216606.25635827708</v>
      </c>
      <c r="E10" s="43">
        <v>243870.47365384077</v>
      </c>
      <c r="F10" s="19">
        <v>268841.35905075329</v>
      </c>
      <c r="G10" s="43">
        <v>304107.50781502773</v>
      </c>
      <c r="H10" s="43">
        <v>347185.11945222988</v>
      </c>
      <c r="I10" s="43">
        <v>385233.0141394278</v>
      </c>
      <c r="J10" s="43">
        <v>430287.91760941147</v>
      </c>
    </row>
    <row r="11" spans="1:12">
      <c r="A11" s="17" t="s">
        <v>109</v>
      </c>
      <c r="B11" s="19">
        <v>30826828076.258888</v>
      </c>
      <c r="C11" s="17">
        <v>38385072970.298721</v>
      </c>
      <c r="D11" s="19">
        <v>46918270293.547653</v>
      </c>
      <c r="E11" s="17">
        <v>59472807920.148651</v>
      </c>
      <c r="F11" s="17">
        <v>72275676336.256042</v>
      </c>
      <c r="G11" s="17">
        <v>92481376309.467163</v>
      </c>
      <c r="H11" s="43">
        <v>120537507169.05913</v>
      </c>
      <c r="I11" s="43">
        <v>148404475182.94858</v>
      </c>
      <c r="J11" s="43">
        <v>185147692040.64365</v>
      </c>
    </row>
    <row r="12" spans="1:12">
      <c r="A12" s="17" t="s">
        <v>110</v>
      </c>
      <c r="B12" s="43">
        <v>11.449445511446962</v>
      </c>
      <c r="C12" s="43">
        <v>11.428051279328892</v>
      </c>
      <c r="D12" s="42">
        <v>11.370700348499005</v>
      </c>
      <c r="E12" s="42">
        <v>11.386454061854199</v>
      </c>
      <c r="F12" s="43">
        <v>11.330870568812994</v>
      </c>
      <c r="G12" s="43">
        <v>11.329835068248922</v>
      </c>
      <c r="H12" s="43">
        <v>11.25483073023142</v>
      </c>
      <c r="I12" s="43">
        <v>11.179695235431469</v>
      </c>
      <c r="J12" s="43">
        <v>11.060992017583855</v>
      </c>
    </row>
    <row r="13" spans="1:12">
      <c r="A13" s="17" t="s">
        <v>111</v>
      </c>
      <c r="B13" s="42">
        <v>3.4390765318937109</v>
      </c>
      <c r="C13" s="42">
        <v>3.4372326932970552</v>
      </c>
      <c r="D13" s="42">
        <v>3.4314865030635713</v>
      </c>
      <c r="E13" s="42">
        <v>3.4334377528046853</v>
      </c>
      <c r="F13" s="42">
        <v>3.4305425220140191</v>
      </c>
      <c r="G13" s="42">
        <v>3.4275103226257047</v>
      </c>
      <c r="H13" s="42">
        <v>3.4203021921672883</v>
      </c>
      <c r="I13" s="42">
        <v>3.4141810738486114</v>
      </c>
      <c r="J13" s="42">
        <v>3.4032792727439007</v>
      </c>
    </row>
    <row r="14" spans="1:12">
      <c r="A14" s="17" t="s">
        <v>112</v>
      </c>
      <c r="B14" s="17">
        <v>793928</v>
      </c>
      <c r="C14" s="17">
        <v>884383</v>
      </c>
      <c r="D14" s="17">
        <v>975695</v>
      </c>
      <c r="E14" s="17">
        <v>1096280</v>
      </c>
      <c r="F14" s="17">
        <v>1203927</v>
      </c>
      <c r="G14" s="17">
        <v>1358675.18</v>
      </c>
      <c r="H14" s="17">
        <v>1546133.45</v>
      </c>
      <c r="I14" s="17">
        <v>1711495.53</v>
      </c>
      <c r="J14" s="17">
        <v>1903770.09</v>
      </c>
    </row>
    <row r="15" spans="1:12">
      <c r="A15" s="17" t="s">
        <v>113</v>
      </c>
      <c r="B15" s="17">
        <v>966</v>
      </c>
      <c r="C15" s="17">
        <v>1100</v>
      </c>
      <c r="D15" s="17">
        <v>1244</v>
      </c>
      <c r="E15" s="17">
        <v>1494</v>
      </c>
      <c r="F15" s="17">
        <v>1613</v>
      </c>
      <c r="G15" s="17">
        <v>1674</v>
      </c>
      <c r="H15" s="17">
        <v>1792.2</v>
      </c>
      <c r="I15" s="17">
        <v>2411.65</v>
      </c>
      <c r="J15" s="17">
        <v>3121.49</v>
      </c>
    </row>
    <row r="16" spans="1:12">
      <c r="A16" s="17" t="s">
        <v>114</v>
      </c>
      <c r="B16" s="17">
        <v>794894</v>
      </c>
      <c r="C16" s="17">
        <v>885483</v>
      </c>
      <c r="D16" s="17">
        <v>976939</v>
      </c>
      <c r="E16" s="17">
        <v>1097774</v>
      </c>
      <c r="F16" s="17">
        <v>1205540</v>
      </c>
      <c r="G16" s="17">
        <v>1360349.18</v>
      </c>
      <c r="H16" s="17">
        <v>1547925.65</v>
      </c>
      <c r="I16" s="17">
        <v>1713907.18</v>
      </c>
      <c r="J16" s="17">
        <v>1906891.58</v>
      </c>
    </row>
    <row r="17" spans="1:11">
      <c r="A17" s="17" t="s">
        <v>115</v>
      </c>
      <c r="B17" s="17">
        <v>2671404</v>
      </c>
      <c r="C17" s="17">
        <v>2979358</v>
      </c>
      <c r="D17" s="17">
        <v>3294692</v>
      </c>
      <c r="E17" s="17">
        <v>3702549</v>
      </c>
      <c r="F17" s="17">
        <v>4086044</v>
      </c>
      <c r="G17" s="17">
        <v>4601318.5399999991</v>
      </c>
      <c r="H17" s="17">
        <v>5256192.6700000018</v>
      </c>
      <c r="I17" s="17">
        <v>5847187.8099999987</v>
      </c>
      <c r="J17" s="17">
        <v>6542258.7100000009</v>
      </c>
    </row>
    <row r="18" spans="1:11">
      <c r="A18" s="17" t="s">
        <v>116</v>
      </c>
      <c r="B18" s="17">
        <v>38</v>
      </c>
      <c r="C18" s="17">
        <v>38</v>
      </c>
      <c r="D18" s="17">
        <v>38</v>
      </c>
      <c r="E18" s="17">
        <v>38</v>
      </c>
      <c r="F18" s="17">
        <v>38</v>
      </c>
      <c r="G18" s="17">
        <v>38</v>
      </c>
      <c r="H18" s="17">
        <v>38</v>
      </c>
      <c r="I18" s="17">
        <v>38</v>
      </c>
      <c r="J18" s="17">
        <v>38</v>
      </c>
    </row>
    <row r="19" spans="1:11">
      <c r="A19" s="17" t="s">
        <v>117</v>
      </c>
      <c r="B19" s="17">
        <v>794894</v>
      </c>
      <c r="C19" s="17">
        <v>885483</v>
      </c>
      <c r="D19" s="17">
        <v>976939</v>
      </c>
      <c r="E19" s="17">
        <v>1097774</v>
      </c>
      <c r="F19" s="17">
        <v>1205540</v>
      </c>
      <c r="G19" s="17">
        <v>1360349.18</v>
      </c>
      <c r="H19" s="17">
        <v>1547925.65</v>
      </c>
      <c r="I19" s="17">
        <v>1713907.18</v>
      </c>
      <c r="J19" s="17">
        <v>1906891.58</v>
      </c>
    </row>
    <row r="20" spans="1:11">
      <c r="A20" s="17" t="s">
        <v>118</v>
      </c>
      <c r="B20" s="17">
        <v>966</v>
      </c>
      <c r="C20" s="17">
        <v>1100</v>
      </c>
      <c r="D20" s="17">
        <v>1244</v>
      </c>
      <c r="E20" s="17">
        <v>1494</v>
      </c>
      <c r="F20" s="17">
        <v>1613</v>
      </c>
      <c r="G20" s="17">
        <v>1674</v>
      </c>
      <c r="H20" s="17">
        <v>1792.2</v>
      </c>
      <c r="I20" s="17">
        <v>2411.65</v>
      </c>
      <c r="J20" s="17">
        <v>3121.49</v>
      </c>
    </row>
    <row r="21" spans="1:11">
      <c r="A21" s="17" t="s">
        <v>119</v>
      </c>
      <c r="B21" s="43">
        <v>57710.298068240525</v>
      </c>
      <c r="C21" s="43">
        <v>64397.659362446801</v>
      </c>
      <c r="D21" s="43">
        <v>71196.704807092887</v>
      </c>
      <c r="E21" s="43">
        <v>80158.230033667947</v>
      </c>
      <c r="F21" s="43">
        <v>88365.955822691729</v>
      </c>
      <c r="G21" s="43">
        <v>99957.650473930393</v>
      </c>
      <c r="H21" s="43">
        <v>114116.90908027247</v>
      </c>
      <c r="I21" s="43">
        <v>126622.94086402279</v>
      </c>
      <c r="J21" s="43">
        <v>141432.11912320799</v>
      </c>
    </row>
    <row r="22" spans="1:11">
      <c r="F22" s="23"/>
      <c r="G22" s="23"/>
    </row>
    <row r="23" spans="1:11">
      <c r="A23" s="136" t="s">
        <v>135</v>
      </c>
      <c r="B23" s="136"/>
      <c r="C23" s="136"/>
      <c r="D23" s="136"/>
      <c r="E23" s="136"/>
      <c r="F23" s="136"/>
      <c r="G23" s="136"/>
      <c r="H23" s="136"/>
      <c r="I23" s="136"/>
      <c r="J23" s="136"/>
    </row>
    <row r="24" spans="1:11">
      <c r="A24" s="136" t="s">
        <v>134</v>
      </c>
      <c r="B24" s="136"/>
      <c r="C24" s="136"/>
      <c r="D24" s="136"/>
      <c r="E24" s="136"/>
      <c r="F24" s="136"/>
      <c r="G24" s="136"/>
      <c r="H24" s="136"/>
      <c r="I24" s="136"/>
      <c r="J24" s="136"/>
      <c r="K24" s="31"/>
    </row>
    <row r="25" spans="1:11">
      <c r="F25" s="23"/>
      <c r="G25" s="23"/>
    </row>
    <row r="26" spans="1:11">
      <c r="A26" s="140" t="s">
        <v>137</v>
      </c>
      <c r="B26" s="141"/>
      <c r="C26" s="141"/>
      <c r="D26" s="141"/>
      <c r="E26" s="141"/>
      <c r="F26" s="141"/>
      <c r="G26" s="141"/>
      <c r="H26" s="141"/>
      <c r="I26" s="141"/>
      <c r="J26" s="142"/>
    </row>
    <row r="27" spans="1:11">
      <c r="B27" s="60" t="s">
        <v>120</v>
      </c>
      <c r="C27" s="59" t="s">
        <v>121</v>
      </c>
      <c r="D27" s="29" t="s">
        <v>122</v>
      </c>
      <c r="E27" s="35" t="s">
        <v>123</v>
      </c>
      <c r="F27" s="58" t="s">
        <v>124</v>
      </c>
      <c r="G27" s="36" t="s">
        <v>125</v>
      </c>
      <c r="H27" s="57" t="s">
        <v>126</v>
      </c>
      <c r="I27" s="37" t="s">
        <v>127</v>
      </c>
      <c r="J27" s="38" t="s">
        <v>128</v>
      </c>
    </row>
    <row r="28" spans="1:11">
      <c r="B28" s="39">
        <v>12</v>
      </c>
      <c r="C28" s="39">
        <v>13</v>
      </c>
      <c r="D28" s="39">
        <v>14</v>
      </c>
      <c r="E28" s="39">
        <v>15</v>
      </c>
      <c r="F28" s="40">
        <v>16</v>
      </c>
      <c r="G28" s="40">
        <v>17</v>
      </c>
      <c r="H28" s="39">
        <v>18</v>
      </c>
      <c r="I28" s="39">
        <v>19</v>
      </c>
      <c r="J28" s="39">
        <v>20</v>
      </c>
    </row>
    <row r="29" spans="1:11">
      <c r="A29" s="17" t="s">
        <v>105</v>
      </c>
      <c r="B29" s="43">
        <v>70300.105263157893</v>
      </c>
      <c r="C29" s="43">
        <v>71556.578947368427</v>
      </c>
      <c r="D29" s="43">
        <v>72636.105263157893</v>
      </c>
      <c r="E29" s="43">
        <v>77142.289473684214</v>
      </c>
      <c r="F29" s="43">
        <v>81389.578947368427</v>
      </c>
      <c r="G29" s="43">
        <v>87889.635421052619</v>
      </c>
      <c r="H29" s="43">
        <v>96782.822793828949</v>
      </c>
      <c r="I29" s="43">
        <v>103986.1401330579</v>
      </c>
      <c r="J29" s="43">
        <v>111281.08066236301</v>
      </c>
    </row>
    <row r="30" spans="1:11">
      <c r="A30" s="17" t="s">
        <v>106</v>
      </c>
      <c r="B30" s="43">
        <v>28482.14033032431</v>
      </c>
      <c r="C30" s="43">
        <v>28994.091356708923</v>
      </c>
      <c r="D30" s="43">
        <v>29408.933210120198</v>
      </c>
      <c r="E30" s="43">
        <v>31283.007349322928</v>
      </c>
      <c r="F30" s="43">
        <v>32953.092087546866</v>
      </c>
      <c r="G30" s="43">
        <v>35730.109425350638</v>
      </c>
      <c r="H30" s="43">
        <v>39322.96282117052</v>
      </c>
      <c r="I30" s="43">
        <v>42144.957871363084</v>
      </c>
      <c r="J30" s="43">
        <v>45011.017738426788</v>
      </c>
    </row>
    <row r="31" spans="1:11">
      <c r="A31" s="17" t="s">
        <v>107</v>
      </c>
      <c r="B31" s="17">
        <v>13118</v>
      </c>
      <c r="C31" s="17">
        <v>13226.5</v>
      </c>
      <c r="D31" s="17">
        <v>13838.5</v>
      </c>
      <c r="E31" s="17">
        <v>15463.5</v>
      </c>
      <c r="F31" s="17">
        <v>16657</v>
      </c>
      <c r="G31" s="17">
        <v>16884</v>
      </c>
      <c r="H31" s="17">
        <v>19534.5</v>
      </c>
      <c r="I31" s="17">
        <v>20278.5</v>
      </c>
      <c r="J31" s="17">
        <v>21073.5</v>
      </c>
    </row>
    <row r="32" spans="1:11">
      <c r="A32" s="17" t="s">
        <v>108</v>
      </c>
      <c r="B32" s="43">
        <v>175575.7046867786</v>
      </c>
      <c r="C32" s="43">
        <v>178731.58276265825</v>
      </c>
      <c r="D32" s="43">
        <v>181288.83969284431</v>
      </c>
      <c r="E32" s="43">
        <v>192841.40855914765</v>
      </c>
      <c r="F32" s="43">
        <v>203136.50230560006</v>
      </c>
      <c r="G32" s="43">
        <v>220255.18686924528</v>
      </c>
      <c r="H32" s="43">
        <v>242403.02265305197</v>
      </c>
      <c r="I32" s="43">
        <v>259798.96845676814</v>
      </c>
      <c r="J32" s="43">
        <v>277466.54803464306</v>
      </c>
    </row>
    <row r="33" spans="1:11">
      <c r="A33" s="17" t="s">
        <v>109</v>
      </c>
      <c r="B33" s="17">
        <v>30826828076.258888</v>
      </c>
      <c r="C33" s="17">
        <v>31944978676.844952</v>
      </c>
      <c r="D33" s="17">
        <v>32865643397.177807</v>
      </c>
      <c r="E33" s="17">
        <v>37187808855.076103</v>
      </c>
      <c r="F33" s="17">
        <v>41264438568.953056</v>
      </c>
      <c r="G33" s="17">
        <v>48512347342.80616</v>
      </c>
      <c r="H33" s="17">
        <v>58759225391.336021</v>
      </c>
      <c r="I33" s="17">
        <v>67495504011.200806</v>
      </c>
      <c r="J33" s="17">
        <v>76987685278.26088</v>
      </c>
    </row>
    <row r="34" spans="1:11">
      <c r="A34" s="17" t="s">
        <v>110</v>
      </c>
      <c r="B34" s="42">
        <v>11.449445511446962</v>
      </c>
      <c r="C34" s="42">
        <v>11.464357120315867</v>
      </c>
      <c r="D34" s="42">
        <v>11.44989816335832</v>
      </c>
      <c r="E34" s="42">
        <v>11.487403308775667</v>
      </c>
      <c r="F34" s="42">
        <v>11.468826869659472</v>
      </c>
      <c r="G34" s="42">
        <v>11.486495723794041</v>
      </c>
      <c r="H34" s="42">
        <v>11.408744321952774</v>
      </c>
      <c r="I34" s="42">
        <v>11.328893230412715</v>
      </c>
      <c r="J34" s="42">
        <v>11.226578108475705</v>
      </c>
    </row>
    <row r="35" spans="1:11">
      <c r="A35" s="17" t="s">
        <v>111</v>
      </c>
      <c r="B35" s="42">
        <v>3.4390765318937109</v>
      </c>
      <c r="C35" s="42">
        <v>3.4400373879548694</v>
      </c>
      <c r="D35" s="42">
        <v>3.43747500364901</v>
      </c>
      <c r="E35" s="42">
        <v>3.4412050726467163</v>
      </c>
      <c r="F35" s="42">
        <v>3.4412370068087701</v>
      </c>
      <c r="G35" s="42">
        <v>3.4399835356500352</v>
      </c>
      <c r="H35" s="42">
        <v>3.4327560959342094</v>
      </c>
      <c r="I35" s="42">
        <v>3.4262601415132767</v>
      </c>
      <c r="J35" s="42">
        <v>3.4167030777093852</v>
      </c>
    </row>
    <row r="36" spans="1:11">
      <c r="A36" s="17" t="s">
        <v>112</v>
      </c>
      <c r="B36" s="17">
        <v>793928</v>
      </c>
      <c r="C36" s="17">
        <v>809121</v>
      </c>
      <c r="D36" s="17">
        <v>821791</v>
      </c>
      <c r="E36" s="17">
        <v>873927</v>
      </c>
      <c r="F36" s="17">
        <v>920001</v>
      </c>
      <c r="G36" s="43">
        <v>997005.07299999997</v>
      </c>
      <c r="H36" s="17">
        <v>1093620.63308275</v>
      </c>
      <c r="I36" s="17">
        <v>1168958.6625281</v>
      </c>
      <c r="J36" s="17">
        <v>1245184.53258489</v>
      </c>
    </row>
    <row r="37" spans="1:11">
      <c r="A37" s="17" t="s">
        <v>113</v>
      </c>
      <c r="B37" s="17">
        <v>966</v>
      </c>
      <c r="C37" s="17">
        <v>1003</v>
      </c>
      <c r="D37" s="17">
        <v>1057</v>
      </c>
      <c r="E37" s="17">
        <v>1196</v>
      </c>
      <c r="F37" s="17">
        <v>1206</v>
      </c>
      <c r="G37" s="17">
        <v>1140</v>
      </c>
      <c r="H37" s="17">
        <v>1174</v>
      </c>
      <c r="I37" s="17">
        <v>1519</v>
      </c>
      <c r="J37" s="17">
        <v>1935</v>
      </c>
    </row>
    <row r="38" spans="1:11">
      <c r="A38" s="17" t="s">
        <v>114</v>
      </c>
      <c r="B38" s="17">
        <v>794894</v>
      </c>
      <c r="C38" s="17">
        <v>810124</v>
      </c>
      <c r="D38" s="17">
        <v>822848</v>
      </c>
      <c r="E38" s="17">
        <v>875123</v>
      </c>
      <c r="F38" s="17">
        <v>921207</v>
      </c>
      <c r="G38" s="17">
        <v>998145.07299999997</v>
      </c>
      <c r="H38" s="43">
        <v>1094794.63308275</v>
      </c>
      <c r="I38" s="43">
        <v>1170477.6625281</v>
      </c>
      <c r="J38" s="17">
        <v>1247119.53258489</v>
      </c>
    </row>
    <row r="39" spans="1:11">
      <c r="A39" s="17" t="s">
        <v>115</v>
      </c>
      <c r="B39" s="17">
        <v>2671404</v>
      </c>
      <c r="C39" s="17">
        <v>2719150</v>
      </c>
      <c r="D39" s="17">
        <v>2760172</v>
      </c>
      <c r="E39" s="17">
        <v>2931407</v>
      </c>
      <c r="F39" s="17">
        <v>3092804</v>
      </c>
      <c r="G39" s="43">
        <v>3339806.1459999997</v>
      </c>
      <c r="H39" s="43">
        <v>3677747.2661655</v>
      </c>
      <c r="I39" s="17">
        <v>3951473.3250561999</v>
      </c>
      <c r="J39" s="17">
        <v>4228681.0651697796</v>
      </c>
    </row>
    <row r="40" spans="1:11">
      <c r="A40" s="17" t="s">
        <v>116</v>
      </c>
      <c r="B40" s="17">
        <v>38</v>
      </c>
      <c r="C40" s="17">
        <v>38</v>
      </c>
      <c r="D40" s="17">
        <v>38</v>
      </c>
      <c r="E40" s="17">
        <v>38</v>
      </c>
      <c r="F40" s="17">
        <v>38</v>
      </c>
      <c r="G40" s="17">
        <v>38</v>
      </c>
      <c r="H40" s="17">
        <v>38</v>
      </c>
      <c r="I40" s="17">
        <v>38</v>
      </c>
      <c r="J40" s="17">
        <v>38</v>
      </c>
    </row>
    <row r="41" spans="1:11">
      <c r="A41" s="17" t="s">
        <v>117</v>
      </c>
      <c r="B41" s="17">
        <v>794894</v>
      </c>
      <c r="C41" s="17">
        <v>810124</v>
      </c>
      <c r="D41" s="17">
        <v>822848</v>
      </c>
      <c r="E41" s="17">
        <v>875123</v>
      </c>
      <c r="F41" s="17">
        <v>921207</v>
      </c>
      <c r="G41" s="43">
        <v>998145.07299999997</v>
      </c>
      <c r="H41" s="43">
        <v>1094794.63308275</v>
      </c>
      <c r="I41" s="43">
        <v>1170477.6625281</v>
      </c>
      <c r="J41" s="19">
        <v>1247119.53258489</v>
      </c>
    </row>
    <row r="42" spans="1:11">
      <c r="A42" s="17" t="s">
        <v>118</v>
      </c>
      <c r="B42" s="17">
        <v>966</v>
      </c>
      <c r="C42" s="17">
        <v>1003</v>
      </c>
      <c r="D42" s="17">
        <v>1057</v>
      </c>
      <c r="E42" s="17">
        <v>1196</v>
      </c>
      <c r="F42" s="17">
        <v>1206</v>
      </c>
      <c r="G42" s="17">
        <v>1140</v>
      </c>
      <c r="H42" s="17">
        <v>1174</v>
      </c>
      <c r="I42" s="17">
        <v>1519</v>
      </c>
      <c r="J42" s="17">
        <v>1935</v>
      </c>
    </row>
    <row r="43" spans="1:11">
      <c r="A43" s="17" t="s">
        <v>119</v>
      </c>
      <c r="B43" s="43">
        <v>57710.298068240525</v>
      </c>
      <c r="C43" s="43">
        <v>58747.609379341047</v>
      </c>
      <c r="D43" s="43">
        <v>59588.158816071998</v>
      </c>
      <c r="E43" s="43">
        <v>63385.393712082339</v>
      </c>
      <c r="F43" s="43">
        <v>66769.306821291626</v>
      </c>
      <c r="G43" s="43">
        <v>72396.078420850783</v>
      </c>
      <c r="H43" s="43">
        <v>79675.890892229567</v>
      </c>
      <c r="I43" s="43">
        <v>85393.795993635198</v>
      </c>
      <c r="J43" s="43">
        <v>91200.984894869878</v>
      </c>
      <c r="K43" s="26"/>
    </row>
    <row r="44" spans="1:11">
      <c r="F44" s="23"/>
      <c r="G44" s="23"/>
      <c r="I44" s="20"/>
      <c r="J44" s="20"/>
      <c r="K44" s="20"/>
    </row>
    <row r="45" spans="1:11">
      <c r="F45" s="24"/>
      <c r="G45" s="25"/>
      <c r="I45" s="20"/>
      <c r="J45" s="20"/>
      <c r="K45" s="20"/>
    </row>
  </sheetData>
  <mergeCells count="6">
    <mergeCell ref="A26:J26"/>
    <mergeCell ref="A23:J23"/>
    <mergeCell ref="A24:J24"/>
    <mergeCell ref="A4:J4"/>
    <mergeCell ref="A1:J1"/>
    <mergeCell ref="A2:J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4D46-EB2D-47C0-A2F3-37E87B6BDC36}">
  <dimension ref="A1:O41"/>
  <sheetViews>
    <sheetView showGridLines="0" zoomScale="140" zoomScaleNormal="140" workbookViewId="0"/>
  </sheetViews>
  <sheetFormatPr defaultRowHeight="14.4"/>
  <cols>
    <col min="1" max="1" width="10.77734375" customWidth="1"/>
    <col min="2" max="2" width="10.33203125" customWidth="1"/>
    <col min="3" max="3" width="9.88671875" customWidth="1"/>
    <col min="4" max="4" width="10.44140625" customWidth="1"/>
    <col min="7" max="7" width="8.88671875" customWidth="1"/>
    <col min="9" max="9" width="8.88671875" customWidth="1"/>
    <col min="12" max="12" width="14.109375" bestFit="1" customWidth="1"/>
    <col min="13" max="13" width="16.77734375" bestFit="1" customWidth="1"/>
  </cols>
  <sheetData>
    <row r="1" spans="1:15">
      <c r="A1" s="118" t="s">
        <v>94</v>
      </c>
      <c r="B1" s="118" t="s">
        <v>94</v>
      </c>
      <c r="C1" s="147" t="s">
        <v>139</v>
      </c>
      <c r="D1" s="147" t="s">
        <v>138</v>
      </c>
      <c r="G1" s="55"/>
      <c r="H1" s="31"/>
      <c r="I1" s="136" t="s">
        <v>141</v>
      </c>
      <c r="J1" s="136"/>
      <c r="K1" s="136"/>
      <c r="L1" s="136"/>
      <c r="M1" s="136"/>
      <c r="N1" s="136"/>
      <c r="O1" s="136"/>
    </row>
    <row r="2" spans="1:15">
      <c r="A2" s="119">
        <v>11</v>
      </c>
      <c r="B2" s="119">
        <v>20</v>
      </c>
      <c r="C2" s="147"/>
      <c r="D2" s="147"/>
      <c r="G2" s="50"/>
      <c r="L2" s="49"/>
      <c r="M2" s="49"/>
    </row>
    <row r="3" spans="1:15">
      <c r="A3" s="120" t="s">
        <v>133</v>
      </c>
      <c r="B3" s="120" t="s">
        <v>136</v>
      </c>
      <c r="C3" s="147"/>
      <c r="D3" s="147"/>
      <c r="G3" s="50"/>
      <c r="I3" s="31"/>
      <c r="J3" s="31"/>
      <c r="K3" s="149" t="s">
        <v>142</v>
      </c>
      <c r="L3" s="149"/>
      <c r="M3" s="149"/>
      <c r="N3" s="31"/>
      <c r="O3" s="31"/>
    </row>
    <row r="4" spans="1:15">
      <c r="A4" s="121">
        <v>1906891.58</v>
      </c>
      <c r="B4" s="122">
        <v>1247119.53258489</v>
      </c>
      <c r="C4" s="113">
        <f>A4-$M$4</f>
        <v>1734726.8771052633</v>
      </c>
      <c r="D4" s="113">
        <f>B4-$M$5</f>
        <v>1135838.4519225275</v>
      </c>
      <c r="K4" s="149" t="s">
        <v>144</v>
      </c>
      <c r="L4" s="149"/>
      <c r="M4" s="105">
        <f>AVERAGE(A4:A41)</f>
        <v>172164.70289473687</v>
      </c>
    </row>
    <row r="5" spans="1:15">
      <c r="A5" s="121">
        <v>176278.13</v>
      </c>
      <c r="B5" s="122">
        <v>146497.53258489</v>
      </c>
      <c r="C5" s="113">
        <f t="shared" ref="C5:C41" si="0">A5-$M$4</f>
        <v>4113.4271052631375</v>
      </c>
      <c r="D5" s="113">
        <f t="shared" ref="D5:D40" si="1">B5-$M$5</f>
        <v>35216.451922527369</v>
      </c>
      <c r="K5" s="149" t="s">
        <v>143</v>
      </c>
      <c r="L5" s="149"/>
      <c r="M5" s="105">
        <f>AVERAGE(B4:B41)</f>
        <v>111281.08066236263</v>
      </c>
    </row>
    <row r="6" spans="1:15" ht="18.600000000000001">
      <c r="A6" s="121">
        <v>1730613.45</v>
      </c>
      <c r="B6" s="122">
        <v>1100622</v>
      </c>
      <c r="C6" s="113">
        <f t="shared" si="0"/>
        <v>1558448.7471052632</v>
      </c>
      <c r="D6" s="113">
        <f t="shared" si="1"/>
        <v>989340.91933763737</v>
      </c>
      <c r="K6" s="148" t="s">
        <v>154</v>
      </c>
      <c r="L6" s="148"/>
      <c r="M6" s="106">
        <f>SUMPRODUCT(C4:C41,D4:D41)</f>
        <v>4416096175526.7568</v>
      </c>
    </row>
    <row r="7" spans="1:15">
      <c r="A7" s="121">
        <v>480120.12</v>
      </c>
      <c r="B7" s="122">
        <v>306230</v>
      </c>
      <c r="C7" s="113">
        <f t="shared" si="0"/>
        <v>307955.4171052631</v>
      </c>
      <c r="D7" s="113">
        <f t="shared" si="1"/>
        <v>194948.91933763737</v>
      </c>
      <c r="K7" s="150" t="s">
        <v>140</v>
      </c>
      <c r="L7" s="150"/>
      <c r="M7" s="107">
        <f>COUNT(A4:A41)-1</f>
        <v>37</v>
      </c>
    </row>
    <row r="8" spans="1:15">
      <c r="A8" s="121">
        <v>997862.1</v>
      </c>
      <c r="B8" s="122">
        <v>633820</v>
      </c>
      <c r="C8" s="113">
        <f t="shared" si="0"/>
        <v>825697.39710526308</v>
      </c>
      <c r="D8" s="113">
        <f t="shared" si="1"/>
        <v>522538.91933763737</v>
      </c>
      <c r="K8" s="25"/>
      <c r="L8" s="25"/>
      <c r="M8" s="56"/>
    </row>
    <row r="9" spans="1:15">
      <c r="A9" s="121">
        <v>59907.85</v>
      </c>
      <c r="B9" s="122">
        <v>38469</v>
      </c>
      <c r="C9" s="113">
        <f t="shared" si="0"/>
        <v>-112256.85289473686</v>
      </c>
      <c r="D9" s="113">
        <f t="shared" si="1"/>
        <v>-72812.080662362627</v>
      </c>
      <c r="K9" s="146" t="s">
        <v>146</v>
      </c>
      <c r="L9" s="146"/>
      <c r="M9" s="108">
        <f>M6/M7</f>
        <v>119353950689.91235</v>
      </c>
    </row>
    <row r="10" spans="1:15">
      <c r="A10" s="121">
        <v>5602.52</v>
      </c>
      <c r="B10" s="122">
        <v>3505</v>
      </c>
      <c r="C10" s="113">
        <f t="shared" si="0"/>
        <v>-166562.18289473688</v>
      </c>
      <c r="D10" s="113">
        <f t="shared" si="1"/>
        <v>-107776.08066236263</v>
      </c>
    </row>
    <row r="11" spans="1:15">
      <c r="A11" s="121">
        <v>40209.449999999997</v>
      </c>
      <c r="B11" s="122">
        <v>25156</v>
      </c>
      <c r="C11" s="113">
        <f t="shared" si="0"/>
        <v>-131955.25289473688</v>
      </c>
      <c r="D11" s="113">
        <f t="shared" si="1"/>
        <v>-86125.080662362627</v>
      </c>
    </row>
    <row r="12" spans="1:15">
      <c r="A12" s="121">
        <v>60290.02</v>
      </c>
      <c r="B12" s="122">
        <v>38621</v>
      </c>
      <c r="C12" s="113">
        <f t="shared" si="0"/>
        <v>-111874.68289473688</v>
      </c>
      <c r="D12" s="113">
        <f t="shared" si="1"/>
        <v>-72660.080662362627</v>
      </c>
    </row>
    <row r="13" spans="1:15">
      <c r="A13" s="121">
        <v>28148.63</v>
      </c>
      <c r="B13" s="122">
        <v>18282</v>
      </c>
      <c r="C13" s="113">
        <f t="shared" si="0"/>
        <v>-144016.07289473686</v>
      </c>
      <c r="D13" s="113">
        <f t="shared" si="1"/>
        <v>-92999.080662362627</v>
      </c>
    </row>
    <row r="14" spans="1:15">
      <c r="A14" s="121">
        <v>18786.73</v>
      </c>
      <c r="B14" s="122">
        <v>12089</v>
      </c>
      <c r="C14" s="113">
        <f t="shared" si="0"/>
        <v>-153377.97289473686</v>
      </c>
      <c r="D14" s="113">
        <f t="shared" si="1"/>
        <v>-99192.080662362627</v>
      </c>
    </row>
    <row r="15" spans="1:15">
      <c r="A15" s="121">
        <v>3968.64</v>
      </c>
      <c r="B15" s="122">
        <v>2539</v>
      </c>
      <c r="C15" s="113">
        <f t="shared" si="0"/>
        <v>-168196.06289473685</v>
      </c>
      <c r="D15" s="113">
        <f t="shared" si="1"/>
        <v>-108742.08066236263</v>
      </c>
    </row>
    <row r="16" spans="1:15">
      <c r="A16" s="121">
        <v>28666.83</v>
      </c>
      <c r="B16" s="122">
        <v>19110</v>
      </c>
      <c r="C16" s="113">
        <f t="shared" si="0"/>
        <v>-143497.87289473688</v>
      </c>
      <c r="D16" s="113">
        <f t="shared" si="1"/>
        <v>-92171.080662362627</v>
      </c>
    </row>
    <row r="17" spans="1:4">
      <c r="A17" s="121">
        <v>31613.21</v>
      </c>
      <c r="B17" s="122">
        <v>20983</v>
      </c>
      <c r="C17" s="113">
        <f t="shared" si="0"/>
        <v>-140551.49289473688</v>
      </c>
      <c r="D17" s="113">
        <f t="shared" si="1"/>
        <v>-90298.080662362627</v>
      </c>
    </row>
    <row r="18" spans="1:4">
      <c r="A18" s="121">
        <v>19223.72</v>
      </c>
      <c r="B18" s="122">
        <v>12707</v>
      </c>
      <c r="C18" s="113">
        <f t="shared" si="0"/>
        <v>-152940.98289473687</v>
      </c>
      <c r="D18" s="113">
        <f t="shared" si="1"/>
        <v>-98574.080662362627</v>
      </c>
    </row>
    <row r="19" spans="1:4">
      <c r="A19" s="121">
        <v>33543.599999999999</v>
      </c>
      <c r="B19" s="122">
        <v>20694</v>
      </c>
      <c r="C19" s="113">
        <f t="shared" si="0"/>
        <v>-138621.10289473686</v>
      </c>
      <c r="D19" s="113">
        <f t="shared" si="1"/>
        <v>-90587.080662362627</v>
      </c>
    </row>
    <row r="20" spans="1:4">
      <c r="A20" s="121">
        <v>22464.11</v>
      </c>
      <c r="B20" s="122">
        <v>14127</v>
      </c>
      <c r="C20" s="113">
        <f t="shared" si="0"/>
        <v>-149700.59289473685</v>
      </c>
      <c r="D20" s="113">
        <f t="shared" si="1"/>
        <v>-97154.080662362627</v>
      </c>
    </row>
    <row r="21" spans="1:4">
      <c r="A21" s="121">
        <v>34335.61</v>
      </c>
      <c r="B21" s="122">
        <v>21164</v>
      </c>
      <c r="C21" s="113">
        <f t="shared" si="0"/>
        <v>-137829.09289473685</v>
      </c>
      <c r="D21" s="113">
        <f t="shared" si="1"/>
        <v>-90117.080662362627</v>
      </c>
    </row>
    <row r="22" spans="1:4">
      <c r="A22" s="121">
        <v>52294.7</v>
      </c>
      <c r="B22" s="122">
        <v>31855</v>
      </c>
      <c r="C22" s="113">
        <f t="shared" si="0"/>
        <v>-119870.00289473687</v>
      </c>
      <c r="D22" s="113">
        <f t="shared" si="1"/>
        <v>-79426.080662362627</v>
      </c>
    </row>
    <row r="23" spans="1:4">
      <c r="A23" s="121">
        <v>43536.47</v>
      </c>
      <c r="B23" s="122">
        <v>28282</v>
      </c>
      <c r="C23" s="113">
        <f t="shared" si="0"/>
        <v>-128628.23289473687</v>
      </c>
      <c r="D23" s="113">
        <f t="shared" si="1"/>
        <v>-82999.080662362627</v>
      </c>
    </row>
    <row r="24" spans="1:4">
      <c r="A24" s="121">
        <v>64186.32</v>
      </c>
      <c r="B24" s="122">
        <v>42241</v>
      </c>
      <c r="C24" s="113">
        <f t="shared" si="0"/>
        <v>-107978.38289473686</v>
      </c>
      <c r="D24" s="113">
        <f t="shared" si="1"/>
        <v>-69040.080662362627</v>
      </c>
    </row>
    <row r="25" spans="1:4">
      <c r="A25" s="121">
        <v>6497.04</v>
      </c>
      <c r="B25" s="122">
        <v>3607</v>
      </c>
      <c r="C25" s="113">
        <f t="shared" si="0"/>
        <v>-165667.66289473686</v>
      </c>
      <c r="D25" s="113">
        <f t="shared" si="1"/>
        <v>-107674.08066236263</v>
      </c>
    </row>
    <row r="26" spans="1:4">
      <c r="A26" s="121">
        <v>4833.5</v>
      </c>
      <c r="B26" s="122">
        <v>3200</v>
      </c>
      <c r="C26" s="113">
        <f t="shared" si="0"/>
        <v>-167331.20289473687</v>
      </c>
      <c r="D26" s="113">
        <f t="shared" si="1"/>
        <v>-108081.08066236263</v>
      </c>
    </row>
    <row r="27" spans="1:4">
      <c r="A27" s="121">
        <v>4876.8599999999997</v>
      </c>
      <c r="B27" s="122">
        <v>3249</v>
      </c>
      <c r="C27" s="113">
        <f t="shared" si="0"/>
        <v>-167287.84289473688</v>
      </c>
      <c r="D27" s="113">
        <f t="shared" si="1"/>
        <v>-108032.08066236263</v>
      </c>
    </row>
    <row r="28" spans="1:4">
      <c r="A28" s="121">
        <v>7057.77</v>
      </c>
      <c r="B28" s="122">
        <v>4275</v>
      </c>
      <c r="C28" s="113">
        <f t="shared" si="0"/>
        <v>-165106.93289473688</v>
      </c>
      <c r="D28" s="113">
        <f t="shared" si="1"/>
        <v>-107006.08066236263</v>
      </c>
    </row>
    <row r="29" spans="1:4">
      <c r="A29" s="121">
        <v>37066.94</v>
      </c>
      <c r="B29" s="122">
        <v>23566</v>
      </c>
      <c r="C29" s="113">
        <f t="shared" si="0"/>
        <v>-135097.76289473686</v>
      </c>
      <c r="D29" s="113">
        <f t="shared" si="1"/>
        <v>-87715.080662362627</v>
      </c>
    </row>
    <row r="30" spans="1:4">
      <c r="A30" s="121">
        <v>3121.49</v>
      </c>
      <c r="B30" s="122">
        <v>1935</v>
      </c>
      <c r="C30" s="113">
        <f t="shared" si="0"/>
        <v>-169043.21289473688</v>
      </c>
      <c r="D30" s="113">
        <f t="shared" si="1"/>
        <v>-109346.08066236263</v>
      </c>
    </row>
    <row r="31" spans="1:4">
      <c r="A31" s="121">
        <v>31124.73</v>
      </c>
      <c r="B31" s="122">
        <v>20310</v>
      </c>
      <c r="C31" s="113">
        <f t="shared" si="0"/>
        <v>-141039.97289473686</v>
      </c>
      <c r="D31" s="113">
        <f t="shared" si="1"/>
        <v>-90971.080662362627</v>
      </c>
    </row>
    <row r="32" spans="1:4">
      <c r="A32" s="121">
        <v>67730.13</v>
      </c>
      <c r="B32" s="122">
        <v>42713</v>
      </c>
      <c r="C32" s="113">
        <f t="shared" si="0"/>
        <v>-104434.57289473686</v>
      </c>
      <c r="D32" s="113">
        <f t="shared" si="1"/>
        <v>-68568.080662362627</v>
      </c>
    </row>
    <row r="33" spans="1:4">
      <c r="A33" s="121">
        <v>3791.86</v>
      </c>
      <c r="B33" s="122">
        <v>2315</v>
      </c>
      <c r="C33" s="113">
        <f t="shared" si="0"/>
        <v>-168372.84289473688</v>
      </c>
      <c r="D33" s="113">
        <f t="shared" si="1"/>
        <v>-108966.08066236263</v>
      </c>
    </row>
    <row r="34" spans="1:4">
      <c r="A34" s="121">
        <v>84658.89</v>
      </c>
      <c r="B34" s="122">
        <v>52016</v>
      </c>
      <c r="C34" s="113">
        <f t="shared" si="0"/>
        <v>-87505.812894736868</v>
      </c>
      <c r="D34" s="113">
        <f t="shared" si="1"/>
        <v>-59265.080662362627</v>
      </c>
    </row>
    <row r="35" spans="1:4">
      <c r="A35" s="121">
        <v>30375.24</v>
      </c>
      <c r="B35" s="122">
        <v>19026</v>
      </c>
      <c r="C35" s="113">
        <f t="shared" si="0"/>
        <v>-141789.46289473688</v>
      </c>
      <c r="D35" s="113">
        <f t="shared" si="1"/>
        <v>-92255.080662362627</v>
      </c>
    </row>
    <row r="36" spans="1:4">
      <c r="A36" s="121">
        <v>8281.5</v>
      </c>
      <c r="B36" s="122">
        <v>4946</v>
      </c>
      <c r="C36" s="113">
        <f t="shared" si="0"/>
        <v>-163883.20289473687</v>
      </c>
      <c r="D36" s="113">
        <f t="shared" si="1"/>
        <v>-106335.08066236263</v>
      </c>
    </row>
    <row r="37" spans="1:4">
      <c r="A37" s="121">
        <v>14866.57</v>
      </c>
      <c r="B37" s="122">
        <v>9736</v>
      </c>
      <c r="C37" s="113">
        <f t="shared" si="0"/>
        <v>-157298.13289473686</v>
      </c>
      <c r="D37" s="113">
        <f t="shared" si="1"/>
        <v>-101545.08066236263</v>
      </c>
    </row>
    <row r="38" spans="1:4">
      <c r="A38" s="121">
        <v>108357.82</v>
      </c>
      <c r="B38" s="122">
        <v>69013</v>
      </c>
      <c r="C38" s="113">
        <f t="shared" si="0"/>
        <v>-63806.88289473686</v>
      </c>
      <c r="D38" s="113">
        <f t="shared" si="1"/>
        <v>-42268.080662362627</v>
      </c>
    </row>
    <row r="39" spans="1:4">
      <c r="A39" s="121">
        <v>38443.35</v>
      </c>
      <c r="B39" s="122">
        <v>24089</v>
      </c>
      <c r="C39" s="113">
        <f t="shared" si="0"/>
        <v>-133721.35289473686</v>
      </c>
      <c r="D39" s="113">
        <f t="shared" si="1"/>
        <v>-87192.080662362627</v>
      </c>
    </row>
    <row r="40" spans="1:4">
      <c r="A40" s="121">
        <v>170180.36</v>
      </c>
      <c r="B40" s="122">
        <v>107253</v>
      </c>
      <c r="C40" s="113">
        <f t="shared" si="0"/>
        <v>-1984.3428947368811</v>
      </c>
      <c r="D40" s="113">
        <f t="shared" si="1"/>
        <v>-4028.0806623626268</v>
      </c>
    </row>
    <row r="41" spans="1:4">
      <c r="A41" s="121">
        <v>82450.87</v>
      </c>
      <c r="B41" s="122">
        <v>53319</v>
      </c>
      <c r="C41" s="113">
        <f t="shared" si="0"/>
        <v>-89713.832894736872</v>
      </c>
      <c r="D41" s="113">
        <f>B41-$M$5</f>
        <v>-57962.080662362627</v>
      </c>
    </row>
  </sheetData>
  <mergeCells count="9">
    <mergeCell ref="K9:L9"/>
    <mergeCell ref="C1:C3"/>
    <mergeCell ref="D1:D3"/>
    <mergeCell ref="I1:O1"/>
    <mergeCell ref="K6:L6"/>
    <mergeCell ref="K4:L4"/>
    <mergeCell ref="K5:L5"/>
    <mergeCell ref="K3:M3"/>
    <mergeCell ref="K7:L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C0E8-5518-45CC-9F31-1173CFEE2037}">
  <dimension ref="A1:R41"/>
  <sheetViews>
    <sheetView showGridLines="0" tabSelected="1" zoomScale="140" zoomScaleNormal="140" workbookViewId="0">
      <selection sqref="A1:A2"/>
    </sheetView>
  </sheetViews>
  <sheetFormatPr defaultRowHeight="14.4"/>
  <cols>
    <col min="1" max="2" width="12.33203125" bestFit="1" customWidth="1"/>
    <col min="12" max="12" width="12.6640625" customWidth="1"/>
    <col min="13" max="13" width="16.77734375" bestFit="1" customWidth="1"/>
  </cols>
  <sheetData>
    <row r="1" spans="1:18">
      <c r="A1" s="151" t="s">
        <v>156</v>
      </c>
      <c r="B1" s="151" t="s">
        <v>157</v>
      </c>
      <c r="C1" s="153" t="s">
        <v>139</v>
      </c>
      <c r="D1" s="153" t="s">
        <v>138</v>
      </c>
      <c r="I1" s="136" t="s">
        <v>147</v>
      </c>
      <c r="J1" s="136"/>
      <c r="K1" s="136"/>
      <c r="L1" s="136"/>
      <c r="M1" s="136"/>
      <c r="N1" s="136"/>
      <c r="O1" s="136"/>
      <c r="P1" s="136"/>
      <c r="Q1" s="31"/>
      <c r="R1" s="31"/>
    </row>
    <row r="2" spans="1:18">
      <c r="A2" s="152"/>
      <c r="B2" s="152"/>
      <c r="C2" s="153"/>
      <c r="D2" s="153"/>
    </row>
    <row r="3" spans="1:18">
      <c r="A3" s="109" t="s">
        <v>133</v>
      </c>
      <c r="B3" s="109" t="s">
        <v>136</v>
      </c>
      <c r="C3" s="153"/>
      <c r="D3" s="153"/>
      <c r="K3" s="154" t="s">
        <v>142</v>
      </c>
      <c r="L3" s="154"/>
      <c r="M3" s="154"/>
    </row>
    <row r="4" spans="1:18">
      <c r="A4" s="110">
        <v>1906891.58</v>
      </c>
      <c r="B4" s="111">
        <v>1247119.53258489</v>
      </c>
      <c r="C4" s="112">
        <f>A4-$M$4</f>
        <v>1734726.8771052633</v>
      </c>
      <c r="D4" s="112">
        <f>B4-$M$5</f>
        <v>1135838.4519225275</v>
      </c>
      <c r="K4" s="154" t="s">
        <v>144</v>
      </c>
      <c r="L4" s="154"/>
      <c r="M4" s="113">
        <f>AVERAGE(A4:A41)</f>
        <v>172164.70289473687</v>
      </c>
    </row>
    <row r="5" spans="1:18">
      <c r="A5" s="110">
        <v>176278.13</v>
      </c>
      <c r="B5" s="111">
        <v>146497.53258489</v>
      </c>
      <c r="C5" s="112">
        <f t="shared" ref="C5:C41" si="0">A5-$M$4</f>
        <v>4113.4271052631375</v>
      </c>
      <c r="D5" s="112">
        <f t="shared" ref="D5:D40" si="1">B5-$M$5</f>
        <v>35216.451922527369</v>
      </c>
      <c r="K5" s="154" t="s">
        <v>143</v>
      </c>
      <c r="L5" s="154"/>
      <c r="M5" s="113">
        <f>AVERAGE(B4:B41)</f>
        <v>111281.08066236263</v>
      </c>
    </row>
    <row r="6" spans="1:18" ht="18.600000000000001">
      <c r="A6" s="110">
        <v>1730613.45</v>
      </c>
      <c r="B6" s="111">
        <v>1100622</v>
      </c>
      <c r="C6" s="112">
        <f t="shared" si="0"/>
        <v>1558448.7471052632</v>
      </c>
      <c r="D6" s="112">
        <f t="shared" si="1"/>
        <v>989340.91933763737</v>
      </c>
      <c r="K6" s="155" t="s">
        <v>145</v>
      </c>
      <c r="L6" s="155"/>
      <c r="M6" s="114">
        <f>SUMPRODUCT(C4:C41,D4:D41)</f>
        <v>4416096175526.7568</v>
      </c>
    </row>
    <row r="7" spans="1:18">
      <c r="A7" s="110">
        <v>480120.12</v>
      </c>
      <c r="B7" s="111">
        <v>306230</v>
      </c>
      <c r="C7" s="112">
        <f t="shared" si="0"/>
        <v>307955.4171052631</v>
      </c>
      <c r="D7" s="112">
        <f t="shared" si="1"/>
        <v>194948.91933763737</v>
      </c>
      <c r="K7" s="154" t="s">
        <v>140</v>
      </c>
      <c r="L7" s="154"/>
      <c r="M7" s="113">
        <f>COUNT(A4:A41)-1</f>
        <v>37</v>
      </c>
    </row>
    <row r="8" spans="1:18">
      <c r="A8" s="110">
        <v>997862.1</v>
      </c>
      <c r="B8" s="111">
        <v>633820</v>
      </c>
      <c r="C8" s="112">
        <f t="shared" si="0"/>
        <v>825697.39710526308</v>
      </c>
      <c r="D8" s="112">
        <f t="shared" si="1"/>
        <v>522538.91933763737</v>
      </c>
      <c r="K8" s="156" t="s">
        <v>146</v>
      </c>
      <c r="L8" s="156"/>
      <c r="M8" s="115">
        <f>M6/M7</f>
        <v>119353950689.91235</v>
      </c>
    </row>
    <row r="9" spans="1:18">
      <c r="A9" s="110">
        <v>59907.85</v>
      </c>
      <c r="B9" s="111">
        <v>38469</v>
      </c>
      <c r="C9" s="112">
        <f t="shared" si="0"/>
        <v>-112256.85289473686</v>
      </c>
      <c r="D9" s="112">
        <f t="shared" si="1"/>
        <v>-72812.080662362627</v>
      </c>
      <c r="K9" s="159" t="s">
        <v>148</v>
      </c>
      <c r="L9" s="159"/>
      <c r="M9" s="114">
        <f>DEVSQ(A4:A41)</f>
        <v>6850464605503.8145</v>
      </c>
    </row>
    <row r="10" spans="1:18">
      <c r="A10" s="110">
        <v>5602.52</v>
      </c>
      <c r="B10" s="111">
        <v>3505</v>
      </c>
      <c r="C10" s="112">
        <f t="shared" si="0"/>
        <v>-166562.18289473688</v>
      </c>
      <c r="D10" s="112">
        <f t="shared" si="1"/>
        <v>-107776.08066236263</v>
      </c>
      <c r="K10" s="159" t="s">
        <v>149</v>
      </c>
      <c r="L10" s="159"/>
      <c r="M10" s="114">
        <f>DEVSQ(B4:B41)</f>
        <v>2848544355295.6514</v>
      </c>
    </row>
    <row r="11" spans="1:18">
      <c r="A11" s="110">
        <v>40209.449999999997</v>
      </c>
      <c r="B11" s="111">
        <v>25156</v>
      </c>
      <c r="C11" s="112">
        <f t="shared" si="0"/>
        <v>-131955.25289473688</v>
      </c>
      <c r="D11" s="112">
        <f t="shared" si="1"/>
        <v>-86125.080662362627</v>
      </c>
      <c r="K11" s="160" t="s">
        <v>150</v>
      </c>
      <c r="L11" s="160"/>
      <c r="M11" s="116">
        <f>SQRT(M9/M7)</f>
        <v>430287.91760941147</v>
      </c>
    </row>
    <row r="12" spans="1:18">
      <c r="A12" s="110">
        <v>60290.02</v>
      </c>
      <c r="B12" s="111">
        <v>38621</v>
      </c>
      <c r="C12" s="112">
        <f t="shared" si="0"/>
        <v>-111874.68289473688</v>
      </c>
      <c r="D12" s="112">
        <f t="shared" si="1"/>
        <v>-72660.080662362627</v>
      </c>
      <c r="K12" s="160" t="s">
        <v>151</v>
      </c>
      <c r="L12" s="160"/>
      <c r="M12" s="116">
        <f>SQRT(M10/M7)</f>
        <v>277466.548034643</v>
      </c>
    </row>
    <row r="13" spans="1:18">
      <c r="A13" s="110">
        <v>28148.63</v>
      </c>
      <c r="B13" s="111">
        <v>18282</v>
      </c>
      <c r="C13" s="112">
        <f t="shared" si="0"/>
        <v>-144016.07289473686</v>
      </c>
      <c r="D13" s="112">
        <f t="shared" si="1"/>
        <v>-92999.080662362627</v>
      </c>
      <c r="K13" s="161" t="s">
        <v>152</v>
      </c>
      <c r="L13" s="161"/>
      <c r="M13" s="114">
        <f>M11*M12</f>
        <v>119390503160.09828</v>
      </c>
    </row>
    <row r="14" spans="1:18">
      <c r="A14" s="110">
        <v>18786.73</v>
      </c>
      <c r="B14" s="111">
        <v>12089</v>
      </c>
      <c r="C14" s="112">
        <f t="shared" si="0"/>
        <v>-153377.97289473686</v>
      </c>
      <c r="D14" s="112">
        <f t="shared" si="1"/>
        <v>-99192.080662362627</v>
      </c>
      <c r="K14" s="157" t="s">
        <v>153</v>
      </c>
      <c r="L14" s="157"/>
      <c r="M14" s="117">
        <f>M8/M13</f>
        <v>0.99969384105755121</v>
      </c>
    </row>
    <row r="15" spans="1:18">
      <c r="A15" s="110">
        <v>3968.64</v>
      </c>
      <c r="B15" s="111">
        <v>2539</v>
      </c>
      <c r="C15" s="112">
        <f t="shared" si="0"/>
        <v>-168196.06289473685</v>
      </c>
      <c r="D15" s="112">
        <f t="shared" si="1"/>
        <v>-108742.08066236263</v>
      </c>
    </row>
    <row r="16" spans="1:18">
      <c r="A16" s="110">
        <v>28666.83</v>
      </c>
      <c r="B16" s="111">
        <v>19110</v>
      </c>
      <c r="C16" s="112">
        <f t="shared" si="0"/>
        <v>-143497.87289473688</v>
      </c>
      <c r="D16" s="112">
        <f t="shared" si="1"/>
        <v>-92171.080662362627</v>
      </c>
    </row>
    <row r="17" spans="1:13">
      <c r="A17" s="110">
        <v>31613.21</v>
      </c>
      <c r="B17" s="111">
        <v>20983</v>
      </c>
      <c r="C17" s="112">
        <f t="shared" si="0"/>
        <v>-140551.49289473688</v>
      </c>
      <c r="D17" s="112">
        <f t="shared" si="1"/>
        <v>-90298.080662362627</v>
      </c>
    </row>
    <row r="18" spans="1:13">
      <c r="A18" s="110">
        <v>19223.72</v>
      </c>
      <c r="B18" s="111">
        <v>12707</v>
      </c>
      <c r="C18" s="112">
        <f t="shared" si="0"/>
        <v>-152940.98289473687</v>
      </c>
      <c r="D18" s="112">
        <f t="shared" si="1"/>
        <v>-98574.080662362627</v>
      </c>
    </row>
    <row r="19" spans="1:13">
      <c r="A19" s="110">
        <v>33543.599999999999</v>
      </c>
      <c r="B19" s="111">
        <v>20694</v>
      </c>
      <c r="C19" s="112">
        <f t="shared" si="0"/>
        <v>-138621.10289473686</v>
      </c>
      <c r="D19" s="112">
        <f t="shared" si="1"/>
        <v>-90587.080662362627</v>
      </c>
    </row>
    <row r="20" spans="1:13">
      <c r="A20" s="110">
        <v>22464.11</v>
      </c>
      <c r="B20" s="111">
        <v>14127</v>
      </c>
      <c r="C20" s="112">
        <f t="shared" si="0"/>
        <v>-149700.59289473685</v>
      </c>
      <c r="D20" s="112">
        <f t="shared" si="1"/>
        <v>-97154.080662362627</v>
      </c>
    </row>
    <row r="21" spans="1:13">
      <c r="A21" s="110">
        <v>34335.61</v>
      </c>
      <c r="B21" s="111">
        <v>21164</v>
      </c>
      <c r="C21" s="112">
        <f t="shared" si="0"/>
        <v>-137829.09289473685</v>
      </c>
      <c r="D21" s="112">
        <f t="shared" si="1"/>
        <v>-90117.080662362627</v>
      </c>
    </row>
    <row r="22" spans="1:13">
      <c r="A22" s="110">
        <v>52294.7</v>
      </c>
      <c r="B22" s="111">
        <v>31855</v>
      </c>
      <c r="C22" s="112">
        <f t="shared" si="0"/>
        <v>-119870.00289473687</v>
      </c>
      <c r="D22" s="112">
        <f t="shared" si="1"/>
        <v>-79426.080662362627</v>
      </c>
    </row>
    <row r="23" spans="1:13">
      <c r="A23" s="110">
        <v>43536.47</v>
      </c>
      <c r="B23" s="111">
        <v>28282</v>
      </c>
      <c r="C23" s="112">
        <f t="shared" si="0"/>
        <v>-128628.23289473687</v>
      </c>
      <c r="D23" s="112">
        <f t="shared" si="1"/>
        <v>-82999.080662362627</v>
      </c>
    </row>
    <row r="24" spans="1:13">
      <c r="A24" s="110">
        <v>64186.32</v>
      </c>
      <c r="B24" s="111">
        <v>42241</v>
      </c>
      <c r="C24" s="112">
        <f t="shared" si="0"/>
        <v>-107978.38289473686</v>
      </c>
      <c r="D24" s="112">
        <f t="shared" si="1"/>
        <v>-69040.080662362627</v>
      </c>
    </row>
    <row r="25" spans="1:13">
      <c r="A25" s="110">
        <v>6497.04</v>
      </c>
      <c r="B25" s="111">
        <v>3607</v>
      </c>
      <c r="C25" s="112">
        <f t="shared" si="0"/>
        <v>-165667.66289473686</v>
      </c>
      <c r="D25" s="112">
        <f t="shared" si="1"/>
        <v>-107674.08066236263</v>
      </c>
    </row>
    <row r="26" spans="1:13">
      <c r="A26" s="110">
        <v>4833.5</v>
      </c>
      <c r="B26" s="111">
        <v>3200</v>
      </c>
      <c r="C26" s="112">
        <f t="shared" si="0"/>
        <v>-167331.20289473687</v>
      </c>
      <c r="D26" s="112">
        <f t="shared" si="1"/>
        <v>-108081.08066236263</v>
      </c>
    </row>
    <row r="27" spans="1:13">
      <c r="A27" s="110">
        <v>4876.8599999999997</v>
      </c>
      <c r="B27" s="111">
        <v>3249</v>
      </c>
      <c r="C27" s="112">
        <f t="shared" si="0"/>
        <v>-167287.84289473688</v>
      </c>
      <c r="D27" s="112">
        <f t="shared" si="1"/>
        <v>-108032.08066236263</v>
      </c>
    </row>
    <row r="28" spans="1:13">
      <c r="A28" s="110">
        <v>7057.77</v>
      </c>
      <c r="B28" s="111">
        <v>4275</v>
      </c>
      <c r="C28" s="112">
        <f t="shared" si="0"/>
        <v>-165106.93289473688</v>
      </c>
      <c r="D28" s="112">
        <f t="shared" si="1"/>
        <v>-107006.08066236263</v>
      </c>
    </row>
    <row r="29" spans="1:13">
      <c r="A29" s="110">
        <v>37066.94</v>
      </c>
      <c r="B29" s="111">
        <v>23566</v>
      </c>
      <c r="C29" s="112">
        <f t="shared" si="0"/>
        <v>-135097.76289473686</v>
      </c>
      <c r="D29" s="112">
        <f t="shared" si="1"/>
        <v>-87715.080662362627</v>
      </c>
    </row>
    <row r="30" spans="1:13">
      <c r="A30" s="110">
        <v>3121.49</v>
      </c>
      <c r="B30" s="111">
        <v>1935</v>
      </c>
      <c r="C30" s="112">
        <f t="shared" si="0"/>
        <v>-169043.21289473688</v>
      </c>
      <c r="D30" s="112">
        <f t="shared" si="1"/>
        <v>-109346.08066236263</v>
      </c>
    </row>
    <row r="31" spans="1:13">
      <c r="A31" s="110">
        <v>31124.73</v>
      </c>
      <c r="B31" s="111">
        <v>20310</v>
      </c>
      <c r="C31" s="112">
        <f t="shared" si="0"/>
        <v>-141039.97289473686</v>
      </c>
      <c r="D31" s="112">
        <f t="shared" si="1"/>
        <v>-90971.080662362627</v>
      </c>
    </row>
    <row r="32" spans="1:13">
      <c r="A32" s="110">
        <v>67730.13</v>
      </c>
      <c r="B32" s="111">
        <v>42713</v>
      </c>
      <c r="C32" s="112">
        <f t="shared" si="0"/>
        <v>-104434.57289473686</v>
      </c>
      <c r="D32" s="112">
        <f t="shared" si="1"/>
        <v>-68568.080662362627</v>
      </c>
      <c r="I32" s="158" t="s">
        <v>167</v>
      </c>
      <c r="J32" s="158"/>
      <c r="K32" s="158"/>
      <c r="L32" s="158"/>
      <c r="M32" s="158"/>
    </row>
    <row r="33" spans="1:4">
      <c r="A33" s="110">
        <v>3791.86</v>
      </c>
      <c r="B33" s="111">
        <v>2315</v>
      </c>
      <c r="C33" s="112">
        <f t="shared" si="0"/>
        <v>-168372.84289473688</v>
      </c>
      <c r="D33" s="112">
        <f t="shared" si="1"/>
        <v>-108966.08066236263</v>
      </c>
    </row>
    <row r="34" spans="1:4">
      <c r="A34" s="110">
        <v>84658.89</v>
      </c>
      <c r="B34" s="111">
        <v>52016</v>
      </c>
      <c r="C34" s="112">
        <f t="shared" si="0"/>
        <v>-87505.812894736868</v>
      </c>
      <c r="D34" s="112">
        <f t="shared" si="1"/>
        <v>-59265.080662362627</v>
      </c>
    </row>
    <row r="35" spans="1:4">
      <c r="A35" s="110">
        <v>30375.24</v>
      </c>
      <c r="B35" s="111">
        <v>19026</v>
      </c>
      <c r="C35" s="112">
        <f t="shared" si="0"/>
        <v>-141789.46289473688</v>
      </c>
      <c r="D35" s="112">
        <f t="shared" si="1"/>
        <v>-92255.080662362627</v>
      </c>
    </row>
    <row r="36" spans="1:4">
      <c r="A36" s="110">
        <v>8281.5</v>
      </c>
      <c r="B36" s="111">
        <v>4946</v>
      </c>
      <c r="C36" s="112">
        <f t="shared" si="0"/>
        <v>-163883.20289473687</v>
      </c>
      <c r="D36" s="112">
        <f t="shared" si="1"/>
        <v>-106335.08066236263</v>
      </c>
    </row>
    <row r="37" spans="1:4">
      <c r="A37" s="110">
        <v>14866.57</v>
      </c>
      <c r="B37" s="111">
        <v>9736</v>
      </c>
      <c r="C37" s="112">
        <f t="shared" si="0"/>
        <v>-157298.13289473686</v>
      </c>
      <c r="D37" s="112">
        <f t="shared" si="1"/>
        <v>-101545.08066236263</v>
      </c>
    </row>
    <row r="38" spans="1:4">
      <c r="A38" s="110">
        <v>108357.82</v>
      </c>
      <c r="B38" s="111">
        <v>69013</v>
      </c>
      <c r="C38" s="112">
        <f t="shared" si="0"/>
        <v>-63806.88289473686</v>
      </c>
      <c r="D38" s="112">
        <f t="shared" si="1"/>
        <v>-42268.080662362627</v>
      </c>
    </row>
    <row r="39" spans="1:4">
      <c r="A39" s="110">
        <v>38443.35</v>
      </c>
      <c r="B39" s="111">
        <v>24089</v>
      </c>
      <c r="C39" s="112">
        <f t="shared" si="0"/>
        <v>-133721.35289473686</v>
      </c>
      <c r="D39" s="112">
        <f t="shared" si="1"/>
        <v>-87192.080662362627</v>
      </c>
    </row>
    <row r="40" spans="1:4">
      <c r="A40" s="110">
        <v>170180.36</v>
      </c>
      <c r="B40" s="111">
        <v>107253</v>
      </c>
      <c r="C40" s="112">
        <f t="shared" si="0"/>
        <v>-1984.3428947368811</v>
      </c>
      <c r="D40" s="112">
        <f t="shared" si="1"/>
        <v>-4028.0806623626268</v>
      </c>
    </row>
    <row r="41" spans="1:4">
      <c r="A41" s="110">
        <v>82450.87</v>
      </c>
      <c r="B41" s="111">
        <v>53319</v>
      </c>
      <c r="C41" s="112">
        <f t="shared" si="0"/>
        <v>-89713.832894736872</v>
      </c>
      <c r="D41" s="112">
        <f>B41-$M$5</f>
        <v>-57962.080662362627</v>
      </c>
    </row>
  </sheetData>
  <mergeCells count="18">
    <mergeCell ref="K14:L14"/>
    <mergeCell ref="I32:M32"/>
    <mergeCell ref="K9:L9"/>
    <mergeCell ref="K10:L10"/>
    <mergeCell ref="K11:L11"/>
    <mergeCell ref="K12:L12"/>
    <mergeCell ref="K13:L13"/>
    <mergeCell ref="K4:L4"/>
    <mergeCell ref="K5:L5"/>
    <mergeCell ref="K6:L6"/>
    <mergeCell ref="K7:L7"/>
    <mergeCell ref="K8:L8"/>
    <mergeCell ref="A1:A2"/>
    <mergeCell ref="B1:B2"/>
    <mergeCell ref="C1:C3"/>
    <mergeCell ref="D1:D3"/>
    <mergeCell ref="I1:P1"/>
    <mergeCell ref="K3:M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</vt:lpstr>
      <vt:lpstr>MOSPI (4.1) RAW DATA</vt:lpstr>
      <vt:lpstr>STRUCTURED DATA</vt:lpstr>
      <vt:lpstr>ABOUT THE PROJECT</vt:lpstr>
      <vt:lpstr>DATA VISUALIZATION</vt:lpstr>
      <vt:lpstr>DESCRIPTIVE STATISTICS</vt:lpstr>
      <vt:lpstr>COVARIANCE</vt:lpstr>
      <vt:lpstr>COEFFICIENT OF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2021-10-19T07:54:39Z</dcterms:created>
  <dcterms:modified xsi:type="dcterms:W3CDTF">2022-06-08T16:16:28Z</dcterms:modified>
</cp:coreProperties>
</file>