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财务中心\"/>
    </mc:Choice>
  </mc:AlternateContent>
  <bookViews>
    <workbookView xWindow="0" yWindow="0" windowWidth="18885" windowHeight="8460" tabRatio="819"/>
  </bookViews>
  <sheets>
    <sheet name="报价流程说明" sheetId="1" r:id="rId1"/>
    <sheet name="报价单模板" sheetId="7" r:id="rId2"/>
    <sheet name="询价单模板-阀门" sheetId="8" r:id="rId3"/>
    <sheet name="询价单模板-执行器" sheetId="9" r:id="rId4"/>
    <sheet name="2020年报价明细汇总表" sheetId="3" r:id="rId5"/>
    <sheet name="2020年报价情况统计表" sheetId="4" r:id="rId6"/>
    <sheet name="2020年销售类人员报价情况统计表" sheetId="5" r:id="rId7"/>
    <sheet name="2020年新增询价客户备案名录" sheetId="2" r:id="rId8"/>
    <sheet name="2020年询价记录明细表" sheetId="6" r:id="rId9"/>
  </sheets>
  <definedNames>
    <definedName name="报价状态">'2020年报价明细汇总表'!#REF!</definedName>
  </definedNames>
  <calcPr calcId="152511"/>
</workbook>
</file>

<file path=xl/calcChain.xml><?xml version="1.0" encoding="utf-8"?>
<calcChain xmlns="http://schemas.openxmlformats.org/spreadsheetml/2006/main">
  <c r="N12" i="5" l="1"/>
  <c r="O12" i="5" s="1"/>
  <c r="L12" i="5"/>
  <c r="M12" i="5" s="1"/>
  <c r="J12" i="5"/>
  <c r="K12" i="5" s="1"/>
  <c r="H12" i="5"/>
  <c r="I12" i="5" s="1"/>
  <c r="G12" i="5"/>
  <c r="F12" i="5"/>
  <c r="E12" i="5"/>
  <c r="D12" i="5"/>
  <c r="Q11" i="5"/>
  <c r="P11" i="5"/>
  <c r="O11" i="5"/>
  <c r="M11" i="5"/>
  <c r="K11" i="5"/>
  <c r="I11" i="5"/>
  <c r="Q10" i="5"/>
  <c r="P10" i="5"/>
  <c r="O10" i="5"/>
  <c r="M10" i="5"/>
  <c r="K10" i="5"/>
  <c r="I10" i="5"/>
  <c r="Q9" i="5"/>
  <c r="P9" i="5"/>
  <c r="O9" i="5"/>
  <c r="M9" i="5"/>
  <c r="K9" i="5"/>
  <c r="I9" i="5"/>
  <c r="Q8" i="5"/>
  <c r="P8" i="5"/>
  <c r="O8" i="5"/>
  <c r="M8" i="5"/>
  <c r="K8" i="5"/>
  <c r="I8" i="5"/>
  <c r="Q7" i="5"/>
  <c r="P7" i="5"/>
  <c r="O7" i="5"/>
  <c r="M7" i="5"/>
  <c r="K7" i="5"/>
  <c r="I7" i="5"/>
  <c r="Q6" i="5"/>
  <c r="P6" i="5"/>
  <c r="O6" i="5"/>
  <c r="M6" i="5"/>
  <c r="K6" i="5"/>
  <c r="I6" i="5"/>
  <c r="Q5" i="5"/>
  <c r="P5" i="5"/>
  <c r="O5" i="5"/>
  <c r="M5" i="5"/>
  <c r="K5" i="5"/>
  <c r="I5" i="5"/>
  <c r="Q4" i="5"/>
  <c r="P4" i="5"/>
  <c r="O4" i="5"/>
  <c r="M4" i="5"/>
  <c r="K4" i="5"/>
  <c r="I4" i="5"/>
  <c r="Q3" i="5"/>
  <c r="P3" i="5"/>
  <c r="O3" i="5"/>
  <c r="M3" i="5"/>
  <c r="K3" i="5"/>
  <c r="I3" i="5"/>
  <c r="O16" i="4"/>
  <c r="P16" i="4" s="1"/>
  <c r="M16" i="4"/>
  <c r="N16" i="4" s="1"/>
  <c r="K16" i="4"/>
  <c r="L16" i="4" s="1"/>
  <c r="I16" i="4"/>
  <c r="H16" i="4"/>
  <c r="G16" i="4"/>
  <c r="F16" i="4"/>
  <c r="E16" i="4"/>
  <c r="D16" i="4"/>
  <c r="J16" i="4" s="1"/>
  <c r="C16" i="4"/>
  <c r="R4" i="4"/>
  <c r="Q4" i="4"/>
  <c r="Q16" i="4" s="1"/>
  <c r="R16" i="4" s="1"/>
  <c r="P4" i="4"/>
  <c r="N4" i="4"/>
  <c r="L4" i="4"/>
  <c r="J4" i="4"/>
  <c r="G17" i="8"/>
  <c r="K21" i="7"/>
  <c r="AL20" i="7"/>
  <c r="R20" i="7" s="1"/>
  <c r="AD20" i="7"/>
  <c r="Z20" i="7"/>
  <c r="V20" i="7"/>
  <c r="S20" i="7"/>
  <c r="M20" i="7"/>
  <c r="AD19" i="7"/>
  <c r="Z19" i="7"/>
  <c r="V19" i="7"/>
  <c r="AL19" i="7" s="1"/>
  <c r="R19" i="7" s="1"/>
  <c r="M19" i="7"/>
  <c r="AL18" i="7"/>
  <c r="R18" i="7" s="1"/>
  <c r="AD18" i="7"/>
  <c r="Z18" i="7"/>
  <c r="V18" i="7"/>
  <c r="S18" i="7"/>
  <c r="M18" i="7"/>
  <c r="AD17" i="7"/>
  <c r="Z17" i="7"/>
  <c r="V17" i="7"/>
  <c r="AL17" i="7" s="1"/>
  <c r="R17" i="7" s="1"/>
  <c r="M17" i="7"/>
  <c r="AL16" i="7"/>
  <c r="R16" i="7" s="1"/>
  <c r="AD16" i="7"/>
  <c r="Z16" i="7"/>
  <c r="V16" i="7"/>
  <c r="S16" i="7"/>
  <c r="M16" i="7"/>
  <c r="AD15" i="7"/>
  <c r="Z15" i="7"/>
  <c r="V15" i="7"/>
  <c r="AL15" i="7" s="1"/>
  <c r="R15" i="7" s="1"/>
  <c r="M15" i="7"/>
  <c r="AL14" i="7"/>
  <c r="R14" i="7" s="1"/>
  <c r="AD14" i="7"/>
  <c r="Z14" i="7"/>
  <c r="V14" i="7"/>
  <c r="S14" i="7"/>
  <c r="M14" i="7"/>
  <c r="AD13" i="7"/>
  <c r="Z13" i="7"/>
  <c r="V13" i="7"/>
  <c r="AL13" i="7" s="1"/>
  <c r="R13" i="7" s="1"/>
  <c r="M13" i="7"/>
  <c r="AL12" i="7"/>
  <c r="R12" i="7" s="1"/>
  <c r="AD12" i="7"/>
  <c r="Z12" i="7"/>
  <c r="V12" i="7"/>
  <c r="S12" i="7"/>
  <c r="M12" i="7"/>
  <c r="M21" i="7" s="1"/>
  <c r="AD11" i="7"/>
  <c r="Z11" i="7"/>
  <c r="V11" i="7"/>
  <c r="AL11" i="7" s="1"/>
  <c r="R11" i="7" s="1"/>
  <c r="M11" i="7"/>
  <c r="AL10" i="7"/>
  <c r="AD10" i="7"/>
  <c r="Z10" i="7"/>
  <c r="V10" i="7"/>
  <c r="S10" i="7"/>
  <c r="AL1" i="7"/>
  <c r="AK1" i="7"/>
  <c r="AD1" i="7"/>
  <c r="AA1" i="7"/>
  <c r="Z1" i="7"/>
  <c r="Y1" i="7"/>
  <c r="X1" i="7"/>
  <c r="W1" i="7"/>
  <c r="V1" i="7"/>
  <c r="U1" i="7"/>
  <c r="T1" i="7"/>
  <c r="T8" i="7" l="1"/>
  <c r="S13" i="7"/>
  <c r="S17" i="7"/>
  <c r="P12" i="5"/>
  <c r="Q12" i="5" s="1"/>
  <c r="S11" i="7"/>
  <c r="S15" i="7"/>
  <c r="S19" i="7"/>
</calcChain>
</file>

<file path=xl/comments1.xml><?xml version="1.0" encoding="utf-8"?>
<comments xmlns="http://schemas.openxmlformats.org/spreadsheetml/2006/main">
  <authors>
    <author>作者</author>
  </authors>
  <commentList>
    <comment ref="H8" authorId="0" shapeId="0">
      <text>
        <r>
          <rPr>
            <b/>
            <sz val="9"/>
            <rFont val="宋体"/>
            <family val="3"/>
            <charset val="134"/>
          </rPr>
          <t>和报价单号保持一致，如有多份询价，以顺序号区分。</t>
        </r>
      </text>
    </comment>
  </commentList>
</comments>
</file>

<file path=xl/sharedStrings.xml><?xml version="1.0" encoding="utf-8"?>
<sst xmlns="http://schemas.openxmlformats.org/spreadsheetml/2006/main" count="358" uniqueCount="285">
  <si>
    <t>2020年报价工作流程&amp;表单编制要求</t>
  </si>
  <si>
    <t>工作项目</t>
  </si>
  <si>
    <t>流程序号</t>
  </si>
  <si>
    <t>报价工作流程</t>
  </si>
  <si>
    <t>执行人</t>
  </si>
  <si>
    <t>对应表单</t>
  </si>
  <si>
    <t>注意事项及说明</t>
  </si>
  <si>
    <t>执行时效</t>
  </si>
  <si>
    <t>确认询价客户基本信息及联系方式，如果是新客户，报价前需先向公司报备，进行备案</t>
  </si>
  <si>
    <t>销售服务人员、报价人员</t>
  </si>
  <si>
    <t>《2020年新增询价客户备案名录》</t>
  </si>
  <si>
    <t>随时</t>
  </si>
  <si>
    <t>与客户详细沟通询价产品内容（材质、型号、规格、扭矩、过流介质、温度、流量、压力差、现场工况等具体技术参数要求）</t>
  </si>
  <si>
    <t>报价人员需确认所报价格来源，是否使用公司现有价格或需要询价（对接运营中心询价部）；如需询价，报价人员编制询价单</t>
  </si>
  <si>
    <t>报价人员、运营中心询价部</t>
  </si>
  <si>
    <t>《询价单模板》、《2020年北京好利商务价格表》</t>
  </si>
  <si>
    <t>由销售服务人员与客户确认最终版技术协议，合同制单人员把最终版技术协议发给技术质量部进行技术确认，运营中心负责对接供应商询价、比价，最终运营中心询价部人员给报价人员提供销售底价</t>
  </si>
  <si>
    <t>销售服务人员、合同制单、技术质量部、运营中心询价部、报价人员</t>
  </si>
  <si>
    <t>《询价目录（记录明细汇总表）》、《供应商目录》、《供应商比价表》</t>
  </si>
  <si>
    <t>1）不得提供采购价格给销售服务人员；2）技术协议确认过程中如有问题，各销售服务人员可以单独联系技术质量部。</t>
  </si>
  <si>
    <t>报价人员进行报价单编制</t>
  </si>
  <si>
    <t>报价人员</t>
  </si>
  <si>
    <t>《报价单模板》</t>
  </si>
  <si>
    <t>要求报价单完整、规范，价格符合公司规定；</t>
  </si>
  <si>
    <t>部门主管经理对报价单进行审核确认</t>
  </si>
  <si>
    <t>部门主管经理</t>
  </si>
  <si>
    <t>《报价单》</t>
  </si>
  <si>
    <t>报价人员将报价发送给销售服务人员</t>
  </si>
  <si>
    <t>报价人员、销售服务人员</t>
  </si>
  <si>
    <t>报价人员编制报价目录（明细汇总表）</t>
  </si>
  <si>
    <t>《报价目录（明细汇总表）》</t>
  </si>
  <si>
    <t>报价人员督促销售服务人员进行报价跟踪反馈</t>
  </si>
  <si>
    <t>报价人员每月把更新完毕的报价目录及报价单汇总递交管理部经理统一存档</t>
  </si>
  <si>
    <t>管理部经理/报价人员</t>
  </si>
  <si>
    <t>《报价单》、《报价目录（明细汇总表）》</t>
  </si>
  <si>
    <t>要求目录完整、数据真实、准确</t>
  </si>
  <si>
    <t>管理部经理每月对询价、报价数据进行分析，向集团公司做月度汇报</t>
  </si>
  <si>
    <t>管理部经理</t>
  </si>
  <si>
    <t>《询价目录（记录明细表）》、《报价目录（明细汇总表）》、《报价情况统计表（含销售类人员）》</t>
  </si>
  <si>
    <t>每月5日前</t>
  </si>
  <si>
    <t>（修改报价）——如报价需进行修改则重新回到流程第三步执行下步流程</t>
  </si>
  <si>
    <t>部门主管经理、报价人员</t>
  </si>
  <si>
    <t>报价跟踪闭环（三个月内报价需闭环，如不能闭环，请书面说明未闭环理由）</t>
  </si>
  <si>
    <t>报价人员/销售服务人员</t>
  </si>
  <si>
    <t>每月30日前</t>
  </si>
  <si>
    <t>供应商管理及价格更新管理</t>
  </si>
  <si>
    <t>运营中心采购部</t>
  </si>
  <si>
    <t>《供应商目录》、《供应商价格表（最新版）》</t>
  </si>
  <si>
    <r>
      <rPr>
        <sz val="20"/>
        <rFont val="华文行楷"/>
        <family val="3"/>
        <charset val="134"/>
      </rPr>
      <t>北京好利阀业集团有限公司</t>
    </r>
  </si>
  <si>
    <t>Beijing HAOLIFA Valve-manufacturing Co.,LTD</t>
  </si>
  <si>
    <r>
      <rPr>
        <sz val="11"/>
        <rFont val="宋体"/>
        <family val="3"/>
        <charset val="134"/>
      </rPr>
      <t>收件人：</t>
    </r>
  </si>
  <si>
    <r>
      <rPr>
        <sz val="11"/>
        <rFont val="宋体"/>
        <family val="3"/>
        <charset val="134"/>
      </rPr>
      <t>报价人：</t>
    </r>
  </si>
  <si>
    <r>
      <rPr>
        <sz val="11"/>
        <rFont val="宋体"/>
        <family val="3"/>
        <charset val="134"/>
      </rPr>
      <t>公司：</t>
    </r>
  </si>
  <si>
    <r>
      <rPr>
        <sz val="11"/>
        <rFont val="宋体"/>
        <family val="3"/>
        <charset val="134"/>
      </rPr>
      <t>日期：</t>
    </r>
  </si>
  <si>
    <r>
      <rPr>
        <sz val="11"/>
        <rFont val="宋体"/>
        <family val="3"/>
        <charset val="134"/>
      </rPr>
      <t>电话号码：</t>
    </r>
  </si>
  <si>
    <r>
      <rPr>
        <sz val="11"/>
        <rFont val="宋体"/>
        <family val="3"/>
        <charset val="134"/>
      </rPr>
      <t>电话：</t>
    </r>
  </si>
  <si>
    <t>010-67110192/</t>
  </si>
  <si>
    <r>
      <rPr>
        <sz val="11"/>
        <rFont val="宋体"/>
        <family val="3"/>
        <charset val="134"/>
      </rPr>
      <t>传真：</t>
    </r>
  </si>
  <si>
    <t>010-67171220</t>
  </si>
  <si>
    <r>
      <rPr>
        <sz val="10"/>
        <rFont val="宋体"/>
        <family val="3"/>
        <charset val="134"/>
      </rPr>
      <t>新</t>
    </r>
    <r>
      <rPr>
        <sz val="10"/>
        <rFont val="Times New Roman"/>
        <family val="1"/>
      </rPr>
      <t>40*1.6</t>
    </r>
  </si>
  <si>
    <r>
      <rPr>
        <sz val="10"/>
        <rFont val="宋体"/>
        <family val="3"/>
        <charset val="134"/>
      </rPr>
      <t>安全</t>
    </r>
  </si>
  <si>
    <r>
      <rPr>
        <sz val="11"/>
        <rFont val="宋体"/>
        <family val="3"/>
        <charset val="134"/>
      </rPr>
      <t>单号：</t>
    </r>
  </si>
  <si>
    <t>SGC2001001</t>
  </si>
  <si>
    <r>
      <rPr>
        <sz val="11"/>
        <rFont val="宋体"/>
        <family val="3"/>
        <charset val="134"/>
      </rPr>
      <t>制单：</t>
    </r>
  </si>
  <si>
    <t>ZX</t>
  </si>
  <si>
    <r>
      <rPr>
        <sz val="10"/>
        <rFont val="宋体"/>
        <family val="3"/>
        <charset val="134"/>
      </rPr>
      <t>系数</t>
    </r>
  </si>
  <si>
    <r>
      <rPr>
        <sz val="10"/>
        <rFont val="宋体"/>
        <family val="3"/>
        <charset val="134"/>
      </rPr>
      <t>执行器</t>
    </r>
  </si>
  <si>
    <r>
      <rPr>
        <sz val="10"/>
        <rFont val="宋体"/>
        <family val="3"/>
        <charset val="134"/>
      </rPr>
      <t>气源</t>
    </r>
  </si>
  <si>
    <r>
      <rPr>
        <sz val="11"/>
        <rFont val="宋体"/>
        <family val="3"/>
        <charset val="134"/>
      </rPr>
      <t>项目名称：</t>
    </r>
  </si>
  <si>
    <r>
      <rPr>
        <sz val="10"/>
        <rFont val="宋体"/>
        <family val="3"/>
        <charset val="134"/>
      </rPr>
      <t>自检</t>
    </r>
  </si>
  <si>
    <r>
      <rPr>
        <sz val="10"/>
        <rFont val="宋体"/>
        <family val="3"/>
        <charset val="134"/>
      </rPr>
      <t>倍率</t>
    </r>
  </si>
  <si>
    <r>
      <rPr>
        <sz val="10"/>
        <rFont val="宋体"/>
        <family val="3"/>
        <charset val="134"/>
      </rPr>
      <t>代码</t>
    </r>
  </si>
  <si>
    <r>
      <rPr>
        <sz val="10"/>
        <rFont val="宋体"/>
        <family val="3"/>
        <charset val="134"/>
      </rPr>
      <t>面价</t>
    </r>
  </si>
  <si>
    <r>
      <rPr>
        <sz val="10"/>
        <rFont val="宋体"/>
        <family val="3"/>
        <charset val="134"/>
      </rPr>
      <t>阀门价</t>
    </r>
  </si>
  <si>
    <r>
      <rPr>
        <sz val="10"/>
        <rFont val="宋体"/>
        <family val="3"/>
        <charset val="134"/>
      </rPr>
      <t>座差价</t>
    </r>
  </si>
  <si>
    <r>
      <rPr>
        <sz val="10"/>
        <rFont val="宋体"/>
        <family val="3"/>
        <charset val="134"/>
      </rPr>
      <t>板差价</t>
    </r>
  </si>
  <si>
    <r>
      <rPr>
        <sz val="10"/>
        <rFont val="宋体"/>
        <family val="3"/>
        <charset val="134"/>
      </rPr>
      <t>扭矩</t>
    </r>
  </si>
  <si>
    <t>*1.3</t>
  </si>
  <si>
    <r>
      <rPr>
        <sz val="10"/>
        <rFont val="宋体"/>
        <family val="3"/>
        <charset val="134"/>
      </rPr>
      <t>型号</t>
    </r>
  </si>
  <si>
    <r>
      <rPr>
        <sz val="10"/>
        <rFont val="宋体"/>
        <family val="3"/>
        <charset val="134"/>
      </rPr>
      <t>单价</t>
    </r>
  </si>
  <si>
    <r>
      <rPr>
        <sz val="10"/>
        <rFont val="宋体"/>
        <family val="3"/>
        <charset val="134"/>
      </rPr>
      <t>计算后价</t>
    </r>
  </si>
  <si>
    <r>
      <rPr>
        <sz val="10"/>
        <rFont val="宋体"/>
        <family val="3"/>
        <charset val="134"/>
      </rPr>
      <t>电磁阀</t>
    </r>
  </si>
  <si>
    <r>
      <rPr>
        <sz val="10"/>
        <rFont val="宋体"/>
        <family val="3"/>
        <charset val="134"/>
      </rPr>
      <t>回信器</t>
    </r>
  </si>
  <si>
    <r>
      <rPr>
        <sz val="10"/>
        <rFont val="宋体"/>
        <family val="3"/>
        <charset val="134"/>
      </rPr>
      <t>三联件</t>
    </r>
  </si>
  <si>
    <r>
      <rPr>
        <sz val="10"/>
        <rFont val="宋体"/>
        <family val="3"/>
        <charset val="134"/>
      </rPr>
      <t>可离合</t>
    </r>
  </si>
  <si>
    <r>
      <rPr>
        <sz val="10"/>
        <rFont val="宋体"/>
        <family val="3"/>
        <charset val="134"/>
      </rPr>
      <t>法兰</t>
    </r>
  </si>
  <si>
    <r>
      <rPr>
        <sz val="10"/>
        <rFont val="宋体"/>
        <family val="3"/>
        <charset val="134"/>
      </rPr>
      <t>螺栓</t>
    </r>
  </si>
  <si>
    <r>
      <rPr>
        <sz val="10"/>
        <rFont val="宋体"/>
        <family val="3"/>
        <charset val="134"/>
      </rPr>
      <t>其他</t>
    </r>
  </si>
  <si>
    <r>
      <rPr>
        <sz val="10"/>
        <rFont val="宋体"/>
        <family val="3"/>
        <charset val="134"/>
      </rPr>
      <t>最终价</t>
    </r>
  </si>
  <si>
    <r>
      <rPr>
        <sz val="11"/>
        <rFont val="宋体"/>
        <family val="3"/>
        <charset val="134"/>
      </rPr>
      <t>序号</t>
    </r>
  </si>
  <si>
    <r>
      <rPr>
        <sz val="11"/>
        <rFont val="宋体"/>
        <family val="3"/>
        <charset val="134"/>
      </rPr>
      <t>名</t>
    </r>
    <r>
      <rPr>
        <sz val="11"/>
        <rFont val="Times New Roman"/>
        <family val="1"/>
      </rPr>
      <t xml:space="preserve">  </t>
    </r>
    <r>
      <rPr>
        <sz val="11"/>
        <rFont val="宋体"/>
        <family val="3"/>
        <charset val="134"/>
      </rPr>
      <t>称</t>
    </r>
  </si>
  <si>
    <r>
      <rPr>
        <sz val="11"/>
        <rFont val="宋体"/>
        <family val="3"/>
        <charset val="134"/>
      </rPr>
      <t>好利阀门型号</t>
    </r>
  </si>
  <si>
    <r>
      <rPr>
        <sz val="11"/>
        <rFont val="宋体"/>
        <family val="3"/>
        <charset val="134"/>
      </rPr>
      <t>规格</t>
    </r>
  </si>
  <si>
    <t>阀体</t>
  </si>
  <si>
    <t>阀板</t>
  </si>
  <si>
    <t>阀轴</t>
  </si>
  <si>
    <t>阀座</t>
  </si>
  <si>
    <t>驱动</t>
  </si>
  <si>
    <r>
      <rPr>
        <sz val="11"/>
        <rFont val="宋体"/>
        <family val="3"/>
        <charset val="134"/>
      </rPr>
      <t>连接方式</t>
    </r>
  </si>
  <si>
    <r>
      <rPr>
        <sz val="11"/>
        <rFont val="宋体"/>
        <family val="3"/>
        <charset val="134"/>
      </rPr>
      <t>数量</t>
    </r>
  </si>
  <si>
    <r>
      <rPr>
        <sz val="11"/>
        <rFont val="宋体"/>
        <family val="3"/>
        <charset val="134"/>
      </rPr>
      <t>单价</t>
    </r>
  </si>
  <si>
    <r>
      <rPr>
        <sz val="11"/>
        <rFont val="宋体"/>
        <family val="3"/>
        <charset val="134"/>
      </rPr>
      <t>合计</t>
    </r>
  </si>
  <si>
    <t>其他</t>
  </si>
  <si>
    <r>
      <rPr>
        <sz val="11"/>
        <rFont val="宋体"/>
        <family val="3"/>
        <charset val="134"/>
      </rPr>
      <t>介质</t>
    </r>
  </si>
  <si>
    <r>
      <rPr>
        <sz val="11"/>
        <rFont val="宋体"/>
        <family val="3"/>
        <charset val="134"/>
      </rPr>
      <t>温度</t>
    </r>
  </si>
  <si>
    <r>
      <rPr>
        <sz val="11"/>
        <rFont val="宋体"/>
        <family val="3"/>
        <charset val="134"/>
      </rPr>
      <t>备注</t>
    </r>
  </si>
  <si>
    <r>
      <rPr>
        <sz val="12"/>
        <rFont val="楷体_GB2312"/>
        <charset val="134"/>
      </rPr>
      <t>备注：</t>
    </r>
    <r>
      <rPr>
        <sz val="12"/>
        <rFont val="Times New Roman"/>
        <family val="1"/>
      </rPr>
      <t xml:space="preserve">         </t>
    </r>
    <r>
      <rPr>
        <b/>
        <sz val="14"/>
        <rFont val="Times New Roman"/>
        <family val="1"/>
      </rPr>
      <t xml:space="preserve"> </t>
    </r>
    <r>
      <rPr>
        <b/>
        <sz val="14"/>
        <rFont val="楷体_GB2312"/>
        <charset val="134"/>
      </rPr>
      <t>注：</t>
    </r>
    <r>
      <rPr>
        <b/>
        <sz val="14"/>
        <rFont val="Times New Roman"/>
        <family val="1"/>
      </rPr>
      <t>220</t>
    </r>
    <r>
      <rPr>
        <b/>
        <sz val="14"/>
        <rFont val="楷体_GB2312"/>
        <charset val="134"/>
      </rPr>
      <t>系列蝶阀的安装法兰必须选用蝶阀专用法兰</t>
    </r>
  </si>
  <si>
    <r>
      <rPr>
        <sz val="12"/>
        <rFont val="Times New Roman"/>
        <family val="1"/>
      </rPr>
      <t xml:space="preserve">          1</t>
    </r>
    <r>
      <rPr>
        <sz val="12"/>
        <rFont val="楷体_GB2312"/>
        <charset val="134"/>
      </rPr>
      <t>、价格：以上价格为</t>
    </r>
    <r>
      <rPr>
        <sz val="12"/>
        <color indexed="8"/>
        <rFont val="楷体_GB2312"/>
        <charset val="134"/>
      </rPr>
      <t>含税不含运费</t>
    </r>
    <r>
      <rPr>
        <sz val="12"/>
        <rFont val="楷体_GB2312"/>
        <charset val="134"/>
      </rPr>
      <t>成交价格；</t>
    </r>
  </si>
  <si>
    <r>
      <rPr>
        <sz val="12"/>
        <rFont val="Times New Roman"/>
        <family val="1"/>
      </rPr>
      <t xml:space="preserve">          2</t>
    </r>
    <r>
      <rPr>
        <sz val="12"/>
        <rFont val="楷体_GB2312"/>
        <charset val="134"/>
      </rPr>
      <t>、供货周期：</t>
    </r>
    <r>
      <rPr>
        <sz val="12"/>
        <rFont val="Times New Roman"/>
        <family val="1"/>
      </rPr>
      <t xml:space="preserve">  </t>
    </r>
    <r>
      <rPr>
        <sz val="12"/>
        <rFont val="楷体_GB2312"/>
        <charset val="134"/>
      </rPr>
      <t>个工作日</t>
    </r>
  </si>
  <si>
    <r>
      <rPr>
        <sz val="12"/>
        <rFont val="Times New Roman"/>
        <family val="1"/>
      </rPr>
      <t xml:space="preserve">          3</t>
    </r>
    <r>
      <rPr>
        <sz val="12"/>
        <rFont val="楷体_GB2312"/>
        <charset val="134"/>
      </rPr>
      <t>、供货方式：款到发货；</t>
    </r>
  </si>
  <si>
    <r>
      <rPr>
        <sz val="12"/>
        <rFont val="Times New Roman"/>
        <family val="1"/>
      </rPr>
      <t xml:space="preserve">          4</t>
    </r>
    <r>
      <rPr>
        <sz val="12"/>
        <rFont val="楷体_GB2312"/>
        <charset val="134"/>
      </rPr>
      <t>、价格有效期</t>
    </r>
    <r>
      <rPr>
        <sz val="12"/>
        <rFont val="Times New Roman"/>
        <family val="1"/>
      </rPr>
      <t>10</t>
    </r>
    <r>
      <rPr>
        <sz val="12"/>
        <rFont val="楷体_GB2312"/>
        <charset val="134"/>
      </rPr>
      <t>天；</t>
    </r>
  </si>
  <si>
    <r>
      <rPr>
        <sz val="12"/>
        <rFont val="Times New Roman"/>
        <family val="1"/>
      </rPr>
      <t>Add</t>
    </r>
    <r>
      <rPr>
        <sz val="12"/>
        <rFont val="楷体_GB2312"/>
        <charset val="134"/>
      </rPr>
      <t>：北京市</t>
    </r>
    <r>
      <rPr>
        <sz val="12"/>
        <rFont val="Times New Roman"/>
        <family val="1"/>
      </rPr>
      <t xml:space="preserve"> </t>
    </r>
    <r>
      <rPr>
        <sz val="12"/>
        <rFont val="楷体_GB2312"/>
        <charset val="134"/>
      </rPr>
      <t>东城区</t>
    </r>
    <r>
      <rPr>
        <sz val="12"/>
        <rFont val="Times New Roman"/>
        <family val="1"/>
      </rPr>
      <t xml:space="preserve"> </t>
    </r>
    <r>
      <rPr>
        <sz val="12"/>
        <rFont val="楷体_GB2312"/>
        <charset val="134"/>
      </rPr>
      <t>广渠门内大街</t>
    </r>
    <r>
      <rPr>
        <sz val="12"/>
        <rFont val="Times New Roman"/>
        <family val="1"/>
      </rPr>
      <t>90</t>
    </r>
    <r>
      <rPr>
        <sz val="12"/>
        <rFont val="楷体_GB2312"/>
        <charset val="134"/>
      </rPr>
      <t>号</t>
    </r>
    <r>
      <rPr>
        <sz val="12"/>
        <rFont val="Times New Roman"/>
        <family val="1"/>
      </rPr>
      <t xml:space="preserve"> </t>
    </r>
    <r>
      <rPr>
        <sz val="12"/>
        <rFont val="楷体_GB2312"/>
        <charset val="134"/>
      </rPr>
      <t>新裕商务大厦</t>
    </r>
    <r>
      <rPr>
        <sz val="12"/>
        <rFont val="Times New Roman"/>
        <family val="1"/>
      </rPr>
      <t xml:space="preserve">506#  </t>
    </r>
    <r>
      <rPr>
        <sz val="12"/>
        <rFont val="楷体_GB2312"/>
        <charset val="134"/>
      </rPr>
      <t>邮编：</t>
    </r>
    <r>
      <rPr>
        <sz val="12"/>
        <rFont val="Times New Roman"/>
        <family val="1"/>
      </rPr>
      <t>100062</t>
    </r>
  </si>
  <si>
    <r>
      <rPr>
        <sz val="12"/>
        <rFont val="楷体_GB2312"/>
        <charset val="134"/>
      </rPr>
      <t>北京好利集团商务管理中心</t>
    </r>
  </si>
  <si>
    <t>010-67110192</t>
  </si>
  <si>
    <t>其他未尽事项：1、报价单中产品可能包含其他辅件，如电磁阀、回信器、气源三联件、定位器、可离合、法兰、螺栓、螺母等，如何在系统软件中增加此类字段进行体现；2、关于产品报价系数是基于公司统一制定的销售底价来乘以系数进行报价，溢价比例空间体现在“倍率”这一列，但目前只能体现在“阀门”价格的倍率（阀门销售底价/面价+阀座差+阀板差），其是不包含执行器的，执行器的溢价系数是单独加了一列，具体溢价比例是结合电气动执行机构的品牌及供应商来设定系数；3、关于最终价的问题：这里有两点考虑，一是正常报价，不存在问题；二是涉及经公司核准价格比例且同意可报价的特殊订单、项目，需要做整单优惠，该如何操作。我觉得这里有两种测算模式，第一种可在此单据中对“最终价”上的红色数字“1”进行整单调整，这样做有以下优点：对于产品数量较多较复杂的报价单，省时省事便捷高效，且是对于每个产品的价格统一调整，不会出现失误，但同时存在一个问题：我们如何实现产品的溢价利润空间最大化。因为目前我们的产品有自产和外采，对于市面价格不透明且高利润的产品，我们可以把利润空间放大，即使做了整单优惠，其实只需要在这部分产品上调整就可以了，这样可以确保我们的薄利产品不至于亏损，且不至于造成所报价格混乱，对于客户，不是今天一个价格，明天一个价格，这个项目和下个项目价格相差迥异，因为温州或其他供应商的外采产品报价发生变化，这一点是能理解的。所以这就牵扯到第二种测算方式，就是对于倍率进行单独调整，对于高利润空间的产品，弊端就是如果项目较大，品类较多，比较费时，但整体可控。</t>
  </si>
  <si>
    <t>北京好利集团</t>
  </si>
  <si>
    <t>定制产品询价单</t>
  </si>
  <si>
    <t>Beijing HAOLIFA Valve Group Co.,LTD</t>
  </si>
  <si>
    <r>
      <rPr>
        <sz val="12"/>
        <rFont val="楷体_GB2312"/>
        <charset val="134"/>
      </rPr>
      <t>收件人：</t>
    </r>
  </si>
  <si>
    <r>
      <rPr>
        <sz val="12"/>
        <rFont val="楷体_GB2312"/>
        <charset val="134"/>
      </rPr>
      <t>询价人：</t>
    </r>
  </si>
  <si>
    <t>北京好利</t>
  </si>
  <si>
    <r>
      <rPr>
        <sz val="12"/>
        <rFont val="楷体_GB2312"/>
        <charset val="134"/>
      </rPr>
      <t>公司：</t>
    </r>
  </si>
  <si>
    <r>
      <rPr>
        <sz val="12"/>
        <rFont val="楷体_GB2312"/>
        <charset val="134"/>
      </rPr>
      <t>日期：</t>
    </r>
  </si>
  <si>
    <r>
      <rPr>
        <sz val="12"/>
        <rFont val="楷体_GB2312"/>
        <charset val="134"/>
      </rPr>
      <t>电话号码：</t>
    </r>
  </si>
  <si>
    <r>
      <rPr>
        <sz val="12"/>
        <rFont val="楷体_GB2312"/>
        <charset val="134"/>
      </rPr>
      <t>电话：</t>
    </r>
  </si>
  <si>
    <r>
      <rPr>
        <sz val="12"/>
        <rFont val="楷体_GB2312"/>
        <charset val="134"/>
      </rPr>
      <t>传真号码：</t>
    </r>
  </si>
  <si>
    <r>
      <rPr>
        <sz val="12"/>
        <rFont val="楷体_GB2312"/>
        <charset val="134"/>
      </rPr>
      <t>传真：</t>
    </r>
  </si>
  <si>
    <r>
      <rPr>
        <sz val="12"/>
        <rFont val="楷体_GB2312"/>
        <charset val="134"/>
      </rPr>
      <t>内容：</t>
    </r>
  </si>
  <si>
    <t>询价</t>
  </si>
  <si>
    <r>
      <rPr>
        <sz val="12"/>
        <rFont val="楷体_GB2312"/>
        <charset val="134"/>
      </rPr>
      <t>单号：</t>
    </r>
  </si>
  <si>
    <t>XJC2001001</t>
  </si>
  <si>
    <r>
      <rPr>
        <sz val="12"/>
        <rFont val="楷体_GB2312"/>
        <charset val="134"/>
      </rPr>
      <t>项目名称</t>
    </r>
  </si>
  <si>
    <r>
      <rPr>
        <sz val="11"/>
        <rFont val="宋体"/>
        <family val="3"/>
        <charset val="134"/>
      </rPr>
      <t>报价型号</t>
    </r>
  </si>
  <si>
    <r>
      <rPr>
        <sz val="11"/>
        <rFont val="宋体"/>
        <family val="3"/>
        <charset val="134"/>
      </rPr>
      <t>询价型号</t>
    </r>
  </si>
  <si>
    <r>
      <rPr>
        <sz val="11"/>
        <rFont val="宋体"/>
        <family val="3"/>
        <charset val="134"/>
      </rPr>
      <t>压力</t>
    </r>
  </si>
  <si>
    <r>
      <rPr>
        <sz val="11"/>
        <rFont val="宋体"/>
        <family val="3"/>
        <charset val="134"/>
      </rPr>
      <t>连接形式</t>
    </r>
  </si>
  <si>
    <r>
      <rPr>
        <sz val="11"/>
        <rFont val="宋体"/>
        <family val="3"/>
        <charset val="134"/>
      </rPr>
      <t>厂家</t>
    </r>
  </si>
  <si>
    <r>
      <rPr>
        <sz val="11"/>
        <rFont val="宋体"/>
        <family val="3"/>
        <charset val="134"/>
      </rPr>
      <t>交货期</t>
    </r>
  </si>
  <si>
    <r>
      <rPr>
        <sz val="11"/>
        <rFont val="楷体_GB2312"/>
        <charset val="134"/>
      </rPr>
      <t>合计</t>
    </r>
  </si>
  <si>
    <r>
      <rPr>
        <sz val="12"/>
        <rFont val="楷体_GB2312"/>
        <charset val="134"/>
      </rPr>
      <t>附：编号原则为首字母</t>
    </r>
    <r>
      <rPr>
        <sz val="12"/>
        <rFont val="Times New Roman"/>
        <family val="1"/>
      </rPr>
      <t>XJC+</t>
    </r>
    <r>
      <rPr>
        <sz val="12"/>
        <rFont val="楷体_GB2312"/>
        <charset val="134"/>
      </rPr>
      <t>本部门报价单号</t>
    </r>
    <r>
      <rPr>
        <sz val="12"/>
        <rFont val="Times New Roman"/>
        <family val="1"/>
      </rPr>
      <t>+</t>
    </r>
    <r>
      <rPr>
        <sz val="12"/>
        <rFont val="楷体_GB2312"/>
        <charset val="134"/>
      </rPr>
      <t>本报价单的询价顺序号（如同一报价单有</t>
    </r>
    <r>
      <rPr>
        <sz val="12"/>
        <rFont val="Times New Roman"/>
        <family val="1"/>
      </rPr>
      <t>N</t>
    </r>
    <r>
      <rPr>
        <sz val="12"/>
        <rFont val="楷体_GB2312"/>
        <charset val="134"/>
      </rPr>
      <t>个询价则依次为</t>
    </r>
    <r>
      <rPr>
        <sz val="12"/>
        <rFont val="Times New Roman"/>
        <family val="1"/>
      </rPr>
      <t>1</t>
    </r>
    <r>
      <rPr>
        <sz val="12"/>
        <rFont val="楷体_GB2312"/>
        <charset val="134"/>
      </rPr>
      <t>，</t>
    </r>
    <r>
      <rPr>
        <sz val="12"/>
        <rFont val="Times New Roman"/>
        <family val="1"/>
      </rPr>
      <t>2</t>
    </r>
    <r>
      <rPr>
        <sz val="12"/>
        <rFont val="楷体_GB2312"/>
        <charset val="134"/>
      </rPr>
      <t>，</t>
    </r>
    <r>
      <rPr>
        <sz val="12"/>
        <rFont val="Times New Roman"/>
        <family val="1"/>
      </rPr>
      <t>3….N</t>
    </r>
    <r>
      <rPr>
        <sz val="12"/>
        <rFont val="楷体_GB2312"/>
        <charset val="134"/>
      </rPr>
      <t>）</t>
    </r>
  </si>
  <si>
    <r>
      <rPr>
        <sz val="12"/>
        <rFont val="楷体_GB2312"/>
        <charset val="134"/>
      </rPr>
      <t>备注：</t>
    </r>
    <r>
      <rPr>
        <sz val="12"/>
        <rFont val="Times New Roman"/>
        <family val="1"/>
      </rPr>
      <t>1</t>
    </r>
    <r>
      <rPr>
        <sz val="12"/>
        <rFont val="楷体_GB2312"/>
        <charset val="134"/>
      </rPr>
      <t>、最快交货期</t>
    </r>
    <r>
      <rPr>
        <sz val="12"/>
        <rFont val="Times New Roman"/>
        <family val="1"/>
      </rPr>
      <t xml:space="preserve">   </t>
    </r>
    <r>
      <rPr>
        <sz val="12"/>
        <rFont val="楷体_GB2312"/>
        <charset val="134"/>
      </rPr>
      <t>天，</t>
    </r>
    <r>
      <rPr>
        <sz val="12"/>
        <rFont val="Times New Roman"/>
        <family val="1"/>
      </rPr>
      <t xml:space="preserve"> </t>
    </r>
    <r>
      <rPr>
        <sz val="12"/>
        <rFont val="楷体_GB2312"/>
        <charset val="134"/>
      </rPr>
      <t>标准交货期</t>
    </r>
    <r>
      <rPr>
        <sz val="12"/>
        <rFont val="Times New Roman"/>
        <family val="1"/>
      </rPr>
      <t xml:space="preserve">    </t>
    </r>
    <r>
      <rPr>
        <sz val="12"/>
        <rFont val="楷体_GB2312"/>
        <charset val="134"/>
      </rPr>
      <t>天（常规物流，货到北京）；</t>
    </r>
  </si>
  <si>
    <r>
      <rPr>
        <sz val="12"/>
        <rFont val="Times New Roman"/>
        <family val="1"/>
      </rPr>
      <t xml:space="preserve">      2.</t>
    </r>
    <r>
      <rPr>
        <sz val="12"/>
        <rFont val="楷体_GB2312"/>
        <charset val="134"/>
      </rPr>
      <t>如需要其他技术参数请尽快通知我以便与客户联系；</t>
    </r>
  </si>
  <si>
    <r>
      <rPr>
        <sz val="12"/>
        <rFont val="Times New Roman"/>
        <family val="1"/>
      </rPr>
      <t xml:space="preserve">      3.</t>
    </r>
    <r>
      <rPr>
        <sz val="12"/>
        <rFont val="楷体_GB2312"/>
        <charset val="134"/>
      </rPr>
      <t>请报含税交货价。</t>
    </r>
  </si>
  <si>
    <t>收件人：</t>
  </si>
  <si>
    <t>询价人：</t>
  </si>
  <si>
    <t>公司：</t>
  </si>
  <si>
    <t>日期：</t>
  </si>
  <si>
    <t>电话号码：</t>
  </si>
  <si>
    <t>电话：</t>
  </si>
  <si>
    <t>传真号码：</t>
  </si>
  <si>
    <t>传真：</t>
  </si>
  <si>
    <t>内容：</t>
  </si>
  <si>
    <t>单号：</t>
  </si>
  <si>
    <t>项目名称</t>
  </si>
  <si>
    <t>序号</t>
  </si>
  <si>
    <t>名  称</t>
  </si>
  <si>
    <t>适配什么阀门</t>
  </si>
  <si>
    <t>执行器型号</t>
  </si>
  <si>
    <t>阀门规格</t>
  </si>
  <si>
    <t>阀门压力</t>
  </si>
  <si>
    <t>数量</t>
  </si>
  <si>
    <t>阀门扭距（含安全系数）</t>
  </si>
  <si>
    <t>含税单价</t>
  </si>
  <si>
    <t>开启时间</t>
  </si>
  <si>
    <t>执行机构最大力矩</t>
  </si>
  <si>
    <t>电装功率</t>
  </si>
  <si>
    <t>备注（电装要求）</t>
  </si>
  <si>
    <t>厂家品牌要求</t>
  </si>
  <si>
    <t>交货期</t>
  </si>
  <si>
    <t>合计</t>
  </si>
  <si>
    <r>
      <rPr>
        <sz val="12"/>
        <rFont val="楷体_GB2312"/>
        <charset val="134"/>
      </rPr>
      <t>备注：</t>
    </r>
    <r>
      <rPr>
        <sz val="16"/>
        <rFont val="楷体_GB2312"/>
        <charset val="134"/>
      </rPr>
      <t>请明确注明交货期和供货周期</t>
    </r>
  </si>
  <si>
    <t>1.请帮忙选型报价</t>
  </si>
  <si>
    <t>2.如需要其他技术参数请尽快通知我以便与客户联系</t>
  </si>
  <si>
    <t>3.请报好利工厂交货价</t>
  </si>
  <si>
    <r>
      <rPr>
        <b/>
        <sz val="16"/>
        <color theme="1"/>
        <rFont val="Times New Roman"/>
        <family val="1"/>
      </rPr>
      <t>2020</t>
    </r>
    <r>
      <rPr>
        <b/>
        <sz val="16"/>
        <color theme="1"/>
        <rFont val="华文中宋"/>
        <family val="3"/>
        <charset val="134"/>
      </rPr>
      <t>年</t>
    </r>
    <r>
      <rPr>
        <b/>
        <sz val="16"/>
        <color theme="1"/>
        <rFont val="Times New Roman"/>
        <family val="1"/>
      </rPr>
      <t>1</t>
    </r>
    <r>
      <rPr>
        <b/>
        <sz val="16"/>
        <color theme="1"/>
        <rFont val="华文中宋"/>
        <family val="3"/>
        <charset val="134"/>
      </rPr>
      <t>至</t>
    </r>
    <r>
      <rPr>
        <b/>
        <sz val="16"/>
        <color theme="1"/>
        <rFont val="Times New Roman"/>
        <family val="1"/>
      </rPr>
      <t>12</t>
    </r>
    <r>
      <rPr>
        <b/>
        <sz val="16"/>
        <color theme="1"/>
        <rFont val="华文中宋"/>
        <family val="3"/>
        <charset val="134"/>
      </rPr>
      <t>月份报价明细汇总表</t>
    </r>
  </si>
  <si>
    <t>部门</t>
  </si>
  <si>
    <r>
      <rPr>
        <sz val="10"/>
        <color theme="1"/>
        <rFont val="宋体"/>
        <family val="3"/>
        <charset val="134"/>
      </rPr>
      <t>报价日期</t>
    </r>
  </si>
  <si>
    <r>
      <rPr>
        <sz val="10"/>
        <color theme="1"/>
        <rFont val="宋体"/>
        <family val="3"/>
        <charset val="134"/>
      </rPr>
      <t>客户区域</t>
    </r>
  </si>
  <si>
    <r>
      <rPr>
        <sz val="10"/>
        <color theme="1"/>
        <rFont val="宋体"/>
        <family val="3"/>
        <charset val="134"/>
      </rPr>
      <t>新</t>
    </r>
    <r>
      <rPr>
        <sz val="10"/>
        <color theme="1"/>
        <rFont val="Times New Roman"/>
        <family val="1"/>
      </rPr>
      <t>/</t>
    </r>
    <r>
      <rPr>
        <sz val="10"/>
        <color theme="1"/>
        <rFont val="宋体"/>
        <family val="3"/>
        <charset val="134"/>
      </rPr>
      <t>老客户</t>
    </r>
  </si>
  <si>
    <r>
      <rPr>
        <sz val="10"/>
        <color theme="1"/>
        <rFont val="宋体"/>
        <family val="3"/>
        <charset val="134"/>
      </rPr>
      <t>报价单号</t>
    </r>
  </si>
  <si>
    <r>
      <rPr>
        <sz val="10"/>
        <color theme="1"/>
        <rFont val="宋体"/>
        <family val="3"/>
        <charset val="134"/>
      </rPr>
      <t>负责人</t>
    </r>
  </si>
  <si>
    <r>
      <rPr>
        <sz val="10"/>
        <color theme="1"/>
        <rFont val="宋体"/>
        <family val="3"/>
        <charset val="134"/>
      </rPr>
      <t>报价人</t>
    </r>
  </si>
  <si>
    <r>
      <rPr>
        <sz val="10"/>
        <color theme="1"/>
        <rFont val="宋体"/>
        <family val="3"/>
        <charset val="134"/>
      </rPr>
      <t>客户代号</t>
    </r>
    <r>
      <rPr>
        <sz val="10"/>
        <color theme="1"/>
        <rFont val="Times New Roman"/>
        <family val="1"/>
      </rPr>
      <t>/</t>
    </r>
    <r>
      <rPr>
        <sz val="10"/>
        <color theme="1"/>
        <rFont val="宋体"/>
        <family val="3"/>
        <charset val="134"/>
      </rPr>
      <t>新客户备案代号</t>
    </r>
  </si>
  <si>
    <r>
      <rPr>
        <sz val="10"/>
        <color theme="1"/>
        <rFont val="宋体"/>
        <family val="3"/>
        <charset val="134"/>
      </rPr>
      <t>公司名称</t>
    </r>
  </si>
  <si>
    <r>
      <rPr>
        <sz val="10"/>
        <color theme="1"/>
        <rFont val="宋体"/>
        <family val="3"/>
        <charset val="134"/>
      </rPr>
      <t>项目名称</t>
    </r>
  </si>
  <si>
    <r>
      <rPr>
        <sz val="10"/>
        <color theme="1"/>
        <rFont val="宋体"/>
        <family val="3"/>
        <charset val="134"/>
      </rPr>
      <t>联系人</t>
    </r>
  </si>
  <si>
    <r>
      <rPr>
        <sz val="10"/>
        <color theme="1"/>
        <rFont val="宋体"/>
        <family val="3"/>
        <charset val="134"/>
      </rPr>
      <t>手机</t>
    </r>
    <r>
      <rPr>
        <sz val="10"/>
        <color theme="1"/>
        <rFont val="Times New Roman"/>
        <family val="1"/>
      </rPr>
      <t>/</t>
    </r>
    <r>
      <rPr>
        <sz val="10"/>
        <color theme="1"/>
        <rFont val="宋体"/>
        <family val="3"/>
        <charset val="134"/>
      </rPr>
      <t>座机</t>
    </r>
  </si>
  <si>
    <r>
      <rPr>
        <sz val="10"/>
        <color theme="1"/>
        <rFont val="宋体"/>
        <family val="3"/>
        <charset val="134"/>
      </rPr>
      <t>传真</t>
    </r>
  </si>
  <si>
    <r>
      <rPr>
        <sz val="10"/>
        <color theme="1"/>
        <rFont val="宋体"/>
        <family val="3"/>
        <charset val="134"/>
      </rPr>
      <t>邮箱</t>
    </r>
  </si>
  <si>
    <r>
      <rPr>
        <sz val="10"/>
        <color theme="1"/>
        <rFont val="宋体"/>
        <family val="3"/>
        <charset val="134"/>
      </rPr>
      <t>价格比例</t>
    </r>
  </si>
  <si>
    <r>
      <rPr>
        <sz val="10"/>
        <color theme="1"/>
        <rFont val="宋体"/>
        <family val="3"/>
        <charset val="134"/>
      </rPr>
      <t>报价数量（个）</t>
    </r>
  </si>
  <si>
    <r>
      <rPr>
        <sz val="10"/>
        <color theme="1"/>
        <rFont val="宋体"/>
        <family val="3"/>
        <charset val="134"/>
      </rPr>
      <t>报价总价</t>
    </r>
  </si>
  <si>
    <r>
      <rPr>
        <sz val="10"/>
        <color theme="1"/>
        <rFont val="宋体"/>
        <family val="3"/>
        <charset val="134"/>
      </rPr>
      <t>报价状态</t>
    </r>
  </si>
  <si>
    <r>
      <rPr>
        <sz val="10"/>
        <color theme="1"/>
        <rFont val="宋体"/>
        <family val="3"/>
        <charset val="134"/>
      </rPr>
      <t>报价反馈</t>
    </r>
  </si>
  <si>
    <r>
      <rPr>
        <sz val="10"/>
        <color theme="1"/>
        <rFont val="宋体"/>
        <family val="3"/>
        <charset val="134"/>
      </rPr>
      <t>产品数量</t>
    </r>
  </si>
  <si>
    <r>
      <rPr>
        <sz val="10"/>
        <color theme="1"/>
        <rFont val="宋体"/>
        <family val="3"/>
        <charset val="134"/>
      </rPr>
      <t>订单金额</t>
    </r>
  </si>
  <si>
    <r>
      <rPr>
        <sz val="10"/>
        <color theme="1"/>
        <rFont val="宋体"/>
        <family val="3"/>
        <charset val="134"/>
      </rPr>
      <t>是否报出</t>
    </r>
  </si>
  <si>
    <r>
      <rPr>
        <sz val="10"/>
        <color theme="1"/>
        <rFont val="宋体"/>
        <family val="3"/>
        <charset val="134"/>
      </rPr>
      <t>闭环时间</t>
    </r>
  </si>
  <si>
    <r>
      <rPr>
        <sz val="10"/>
        <color theme="1"/>
        <rFont val="宋体"/>
        <family val="3"/>
        <charset val="134"/>
      </rPr>
      <t>不能闭环原因</t>
    </r>
  </si>
  <si>
    <r>
      <rPr>
        <sz val="10"/>
        <color theme="1"/>
        <rFont val="宋体"/>
        <family val="3"/>
        <charset val="134"/>
      </rPr>
      <t>备注</t>
    </r>
  </si>
  <si>
    <t>北区营销中心</t>
  </si>
  <si>
    <r>
      <rPr>
        <sz val="10"/>
        <color theme="1"/>
        <rFont val="宋体"/>
        <family val="3"/>
        <charset val="134"/>
      </rPr>
      <t>北京</t>
    </r>
  </si>
  <si>
    <t>X004/HL-2020-0001</t>
  </si>
  <si>
    <r>
      <rPr>
        <sz val="10"/>
        <color theme="1"/>
        <rFont val="宋体"/>
        <family val="3"/>
        <charset val="134"/>
      </rPr>
      <t>已成交</t>
    </r>
  </si>
  <si>
    <r>
      <rPr>
        <sz val="10"/>
        <color theme="1"/>
        <rFont val="宋体"/>
        <family val="3"/>
        <charset val="134"/>
      </rPr>
      <t>未成交</t>
    </r>
  </si>
  <si>
    <r>
      <rPr>
        <sz val="10"/>
        <color theme="1"/>
        <rFont val="宋体"/>
        <family val="3"/>
        <charset val="134"/>
      </rPr>
      <t>待跟进</t>
    </r>
  </si>
  <si>
    <r>
      <rPr>
        <sz val="10"/>
        <color theme="1"/>
        <rFont val="宋体"/>
        <family val="3"/>
        <charset val="134"/>
      </rPr>
      <t>未反馈</t>
    </r>
  </si>
  <si>
    <r>
      <rPr>
        <sz val="10"/>
        <color theme="1"/>
        <rFont val="宋体"/>
        <family val="3"/>
        <charset val="134"/>
      </rPr>
      <t>其它</t>
    </r>
  </si>
  <si>
    <r>
      <rPr>
        <b/>
        <sz val="16"/>
        <color theme="1"/>
        <rFont val="Times New Roman"/>
        <family val="1"/>
      </rPr>
      <t>2020</t>
    </r>
    <r>
      <rPr>
        <b/>
        <sz val="16"/>
        <color theme="1"/>
        <rFont val="华文中宋"/>
        <family val="3"/>
        <charset val="134"/>
      </rPr>
      <t>年</t>
    </r>
    <r>
      <rPr>
        <b/>
        <sz val="16"/>
        <color theme="1"/>
        <rFont val="Times New Roman"/>
        <family val="1"/>
      </rPr>
      <t>1-12</t>
    </r>
    <r>
      <rPr>
        <b/>
        <sz val="16"/>
        <color theme="1"/>
        <rFont val="宋体"/>
        <family val="3"/>
        <charset val="134"/>
      </rPr>
      <t>月份</t>
    </r>
    <r>
      <rPr>
        <b/>
        <sz val="16"/>
        <color theme="1"/>
        <rFont val="华文中宋"/>
        <family val="3"/>
        <charset val="134"/>
      </rPr>
      <t>报价情况统计表</t>
    </r>
  </si>
  <si>
    <r>
      <rPr>
        <b/>
        <sz val="10"/>
        <color theme="1"/>
        <rFont val="Times New Roman"/>
        <family val="1"/>
      </rPr>
      <t>2020</t>
    </r>
    <r>
      <rPr>
        <b/>
        <sz val="10"/>
        <color theme="1"/>
        <rFont val="宋体"/>
        <family val="3"/>
        <charset val="134"/>
      </rPr>
      <t>年</t>
    </r>
  </si>
  <si>
    <t>报价总数</t>
  </si>
  <si>
    <t>已成交报价数</t>
  </si>
  <si>
    <t>成交报价订单额</t>
  </si>
  <si>
    <t>成交客户类型</t>
  </si>
  <si>
    <t>所占比率</t>
  </si>
  <si>
    <t>未成交报价数</t>
  </si>
  <si>
    <t>待跟进报价数</t>
  </si>
  <si>
    <t>未反馈报价数</t>
  </si>
  <si>
    <t>其他报价数</t>
  </si>
  <si>
    <r>
      <rPr>
        <sz val="10"/>
        <color theme="1"/>
        <rFont val="宋体"/>
        <family val="3"/>
        <charset val="134"/>
      </rPr>
      <t>月份</t>
    </r>
  </si>
  <si>
    <r>
      <rPr>
        <sz val="10"/>
        <color theme="1"/>
        <rFont val="宋体"/>
        <family val="3"/>
        <charset val="134"/>
      </rPr>
      <t>（个）</t>
    </r>
  </si>
  <si>
    <r>
      <rPr>
        <sz val="10"/>
        <color theme="1"/>
        <rFont val="宋体"/>
        <family val="3"/>
        <charset val="134"/>
      </rPr>
      <t>（元）</t>
    </r>
  </si>
  <si>
    <r>
      <rPr>
        <sz val="10"/>
        <color theme="1"/>
        <rFont val="宋体"/>
        <family val="3"/>
        <charset val="134"/>
      </rPr>
      <t>新客户</t>
    </r>
  </si>
  <si>
    <r>
      <rPr>
        <sz val="10"/>
        <color theme="1"/>
        <rFont val="宋体"/>
        <family val="3"/>
        <charset val="134"/>
      </rPr>
      <t>成交额</t>
    </r>
  </si>
  <si>
    <r>
      <rPr>
        <sz val="10"/>
        <color theme="1"/>
        <rFont val="宋体"/>
        <family val="3"/>
        <charset val="134"/>
      </rPr>
      <t>老客户</t>
    </r>
  </si>
  <si>
    <r>
      <rPr>
        <sz val="10"/>
        <color theme="1"/>
        <rFont val="宋体"/>
        <family val="3"/>
        <charset val="134"/>
      </rPr>
      <t>（</t>
    </r>
    <r>
      <rPr>
        <sz val="10"/>
        <color theme="1"/>
        <rFont val="Times New Roman"/>
        <family val="1"/>
      </rPr>
      <t>%</t>
    </r>
    <r>
      <rPr>
        <sz val="10"/>
        <color theme="1"/>
        <rFont val="宋体"/>
        <family val="3"/>
        <charset val="134"/>
      </rPr>
      <t>）</t>
    </r>
  </si>
  <si>
    <r>
      <rPr>
        <sz val="10"/>
        <color theme="1"/>
        <rFont val="Times New Roman"/>
        <family val="1"/>
      </rPr>
      <t>1</t>
    </r>
    <r>
      <rPr>
        <sz val="10"/>
        <color theme="1"/>
        <rFont val="宋体"/>
        <family val="3"/>
        <charset val="134"/>
      </rPr>
      <t>月份</t>
    </r>
  </si>
  <si>
    <r>
      <rPr>
        <sz val="10"/>
        <color theme="1"/>
        <rFont val="Times New Roman"/>
        <family val="1"/>
      </rPr>
      <t>2</t>
    </r>
    <r>
      <rPr>
        <sz val="10"/>
        <color theme="1"/>
        <rFont val="宋体"/>
        <family val="3"/>
        <charset val="134"/>
      </rPr>
      <t>月份</t>
    </r>
  </si>
  <si>
    <r>
      <rPr>
        <sz val="10"/>
        <color theme="1"/>
        <rFont val="Times New Roman"/>
        <family val="1"/>
      </rPr>
      <t>3</t>
    </r>
    <r>
      <rPr>
        <sz val="10"/>
        <color theme="1"/>
        <rFont val="宋体"/>
        <family val="3"/>
        <charset val="134"/>
      </rPr>
      <t>月份</t>
    </r>
  </si>
  <si>
    <r>
      <rPr>
        <sz val="10"/>
        <color theme="1"/>
        <rFont val="Times New Roman"/>
        <family val="1"/>
      </rPr>
      <t>4</t>
    </r>
    <r>
      <rPr>
        <sz val="10"/>
        <color theme="1"/>
        <rFont val="宋体"/>
        <family val="3"/>
        <charset val="134"/>
      </rPr>
      <t>月份</t>
    </r>
  </si>
  <si>
    <r>
      <rPr>
        <sz val="10"/>
        <color theme="1"/>
        <rFont val="Times New Roman"/>
        <family val="1"/>
      </rPr>
      <t>5</t>
    </r>
    <r>
      <rPr>
        <sz val="10"/>
        <color theme="1"/>
        <rFont val="宋体"/>
        <family val="3"/>
        <charset val="134"/>
      </rPr>
      <t>月份</t>
    </r>
  </si>
  <si>
    <r>
      <rPr>
        <sz val="10"/>
        <color theme="1"/>
        <rFont val="Times New Roman"/>
        <family val="1"/>
      </rPr>
      <t>6</t>
    </r>
    <r>
      <rPr>
        <sz val="10"/>
        <color theme="1"/>
        <rFont val="宋体"/>
        <family val="3"/>
        <charset val="134"/>
      </rPr>
      <t>月份</t>
    </r>
  </si>
  <si>
    <r>
      <rPr>
        <sz val="10"/>
        <color theme="1"/>
        <rFont val="Times New Roman"/>
        <family val="1"/>
      </rPr>
      <t>7</t>
    </r>
    <r>
      <rPr>
        <sz val="10"/>
        <color theme="1"/>
        <rFont val="宋体"/>
        <family val="3"/>
        <charset val="134"/>
      </rPr>
      <t>月份</t>
    </r>
  </si>
  <si>
    <r>
      <rPr>
        <sz val="10"/>
        <color theme="1"/>
        <rFont val="Times New Roman"/>
        <family val="1"/>
      </rPr>
      <t>8</t>
    </r>
    <r>
      <rPr>
        <sz val="10"/>
        <color theme="1"/>
        <rFont val="宋体"/>
        <family val="3"/>
        <charset val="134"/>
      </rPr>
      <t>月份</t>
    </r>
  </si>
  <si>
    <r>
      <rPr>
        <sz val="10"/>
        <color theme="1"/>
        <rFont val="Times New Roman"/>
        <family val="1"/>
      </rPr>
      <t>9</t>
    </r>
    <r>
      <rPr>
        <sz val="10"/>
        <color theme="1"/>
        <rFont val="宋体"/>
        <family val="3"/>
        <charset val="134"/>
      </rPr>
      <t>月份</t>
    </r>
  </si>
  <si>
    <r>
      <rPr>
        <sz val="10"/>
        <color theme="1"/>
        <rFont val="Times New Roman"/>
        <family val="1"/>
      </rPr>
      <t>10</t>
    </r>
    <r>
      <rPr>
        <sz val="10"/>
        <color theme="1"/>
        <rFont val="宋体"/>
        <family val="3"/>
        <charset val="134"/>
      </rPr>
      <t>月份</t>
    </r>
  </si>
  <si>
    <r>
      <rPr>
        <sz val="10"/>
        <color theme="1"/>
        <rFont val="Times New Roman"/>
        <family val="1"/>
      </rPr>
      <t>11</t>
    </r>
    <r>
      <rPr>
        <sz val="10"/>
        <color theme="1"/>
        <rFont val="宋体"/>
        <family val="3"/>
        <charset val="134"/>
      </rPr>
      <t>月份</t>
    </r>
  </si>
  <si>
    <r>
      <rPr>
        <sz val="10"/>
        <color theme="1"/>
        <rFont val="Times New Roman"/>
        <family val="1"/>
      </rPr>
      <t>12</t>
    </r>
    <r>
      <rPr>
        <sz val="10"/>
        <color theme="1"/>
        <rFont val="宋体"/>
        <family val="3"/>
        <charset val="134"/>
      </rPr>
      <t>月份</t>
    </r>
  </si>
  <si>
    <r>
      <rPr>
        <sz val="10"/>
        <color theme="1"/>
        <rFont val="宋体"/>
        <family val="3"/>
        <charset val="134"/>
      </rPr>
      <t>合计</t>
    </r>
  </si>
  <si>
    <r>
      <rPr>
        <b/>
        <sz val="16"/>
        <color theme="1" tint="4.9989318521683403E-2"/>
        <rFont val="Times New Roman"/>
        <family val="1"/>
      </rPr>
      <t>2020</t>
    </r>
    <r>
      <rPr>
        <b/>
        <sz val="16"/>
        <color theme="1" tint="4.9989318521683403E-2"/>
        <rFont val="华文中宋"/>
        <family val="3"/>
        <charset val="134"/>
      </rPr>
      <t>年</t>
    </r>
    <r>
      <rPr>
        <b/>
        <sz val="16"/>
        <color theme="1" tint="4.9989318521683403E-2"/>
        <rFont val="Times New Roman"/>
        <family val="1"/>
      </rPr>
      <t>1-12</t>
    </r>
    <r>
      <rPr>
        <b/>
        <sz val="16"/>
        <color theme="1" tint="4.9989318521683403E-2"/>
        <rFont val="华文中宋"/>
        <family val="3"/>
        <charset val="134"/>
      </rPr>
      <t>月份销售类人员报价情况统计表</t>
    </r>
  </si>
  <si>
    <r>
      <rPr>
        <sz val="10"/>
        <color theme="1"/>
        <rFont val="宋体"/>
        <family val="3"/>
        <charset val="134"/>
      </rPr>
      <t>部门</t>
    </r>
  </si>
  <si>
    <r>
      <rPr>
        <sz val="10"/>
        <color theme="1"/>
        <rFont val="宋体"/>
        <family val="3"/>
        <charset val="134"/>
      </rPr>
      <t>岗位类别</t>
    </r>
  </si>
  <si>
    <r>
      <rPr>
        <sz val="10"/>
        <color theme="1"/>
        <rFont val="宋体"/>
        <family val="3"/>
        <charset val="134"/>
      </rPr>
      <t>责任人</t>
    </r>
  </si>
  <si>
    <r>
      <rPr>
        <sz val="10"/>
        <color theme="1"/>
        <rFont val="宋体"/>
        <family val="3"/>
        <charset val="134"/>
      </rPr>
      <t>询价客户总个数</t>
    </r>
  </si>
  <si>
    <r>
      <rPr>
        <sz val="10"/>
        <color theme="1"/>
        <rFont val="宋体"/>
        <family val="3"/>
        <charset val="134"/>
      </rPr>
      <t>新客户备案个数</t>
    </r>
  </si>
  <si>
    <r>
      <rPr>
        <sz val="10"/>
        <color theme="1"/>
        <rFont val="宋体"/>
        <family val="3"/>
        <charset val="134"/>
      </rPr>
      <t>新客户成交个数</t>
    </r>
  </si>
  <si>
    <r>
      <rPr>
        <sz val="10"/>
        <color theme="1"/>
        <rFont val="宋体"/>
        <family val="3"/>
        <charset val="134"/>
      </rPr>
      <t>报价总数（个）</t>
    </r>
  </si>
  <si>
    <r>
      <rPr>
        <sz val="10"/>
        <color theme="1"/>
        <rFont val="宋体"/>
        <family val="3"/>
        <charset val="134"/>
      </rPr>
      <t>已成交报价数（个）</t>
    </r>
  </si>
  <si>
    <r>
      <rPr>
        <sz val="10"/>
        <color theme="1"/>
        <rFont val="宋体"/>
        <family val="3"/>
        <charset val="134"/>
      </rPr>
      <t>所占比率（</t>
    </r>
    <r>
      <rPr>
        <sz val="10"/>
        <color theme="1"/>
        <rFont val="Times New Roman"/>
        <family val="1"/>
      </rPr>
      <t>%</t>
    </r>
    <r>
      <rPr>
        <sz val="10"/>
        <color theme="1"/>
        <rFont val="宋体"/>
        <family val="3"/>
        <charset val="134"/>
      </rPr>
      <t>）</t>
    </r>
  </si>
  <si>
    <r>
      <rPr>
        <sz val="10"/>
        <color theme="1"/>
        <rFont val="宋体"/>
        <family val="3"/>
        <charset val="134"/>
      </rPr>
      <t>未成交报价数（个）</t>
    </r>
  </si>
  <si>
    <r>
      <rPr>
        <sz val="10"/>
        <color theme="1"/>
        <rFont val="宋体"/>
        <family val="3"/>
        <charset val="134"/>
      </rPr>
      <t>待跟进报价数（个）</t>
    </r>
  </si>
  <si>
    <r>
      <rPr>
        <sz val="10"/>
        <color theme="1"/>
        <rFont val="宋体"/>
        <family val="3"/>
        <charset val="134"/>
      </rPr>
      <t>未反馈报价数（个）</t>
    </r>
  </si>
  <si>
    <r>
      <rPr>
        <sz val="10"/>
        <color theme="1"/>
        <rFont val="宋体"/>
        <family val="3"/>
        <charset val="134"/>
      </rPr>
      <t>其他报价数（个）</t>
    </r>
  </si>
  <si>
    <r>
      <rPr>
        <sz val="10"/>
        <color theme="1"/>
        <rFont val="宋体"/>
        <family val="3"/>
        <charset val="134"/>
      </rPr>
      <t>北区营销中心</t>
    </r>
  </si>
  <si>
    <r>
      <rPr>
        <sz val="10"/>
        <color theme="1"/>
        <rFont val="宋体"/>
        <family val="3"/>
        <charset val="134"/>
      </rPr>
      <t>销售部</t>
    </r>
  </si>
  <si>
    <r>
      <rPr>
        <sz val="10"/>
        <color theme="1"/>
        <rFont val="宋体"/>
        <family val="3"/>
        <charset val="134"/>
      </rPr>
      <t>客户服务部</t>
    </r>
  </si>
  <si>
    <r>
      <rPr>
        <sz val="10"/>
        <color theme="1"/>
        <rFont val="宋体"/>
        <family val="3"/>
        <charset val="134"/>
      </rPr>
      <t>大客户部</t>
    </r>
  </si>
  <si>
    <t>2020年1至12月份新询价客户名录</t>
  </si>
  <si>
    <r>
      <rPr>
        <sz val="10"/>
        <color theme="1"/>
        <rFont val="宋体"/>
        <family val="3"/>
        <charset val="134"/>
      </rPr>
      <t>首次询价时间</t>
    </r>
  </si>
  <si>
    <r>
      <rPr>
        <sz val="10"/>
        <color theme="1"/>
        <rFont val="宋体"/>
        <family val="3"/>
        <charset val="134"/>
      </rPr>
      <t>区域</t>
    </r>
  </si>
  <si>
    <r>
      <rPr>
        <sz val="10"/>
        <color theme="1"/>
        <rFont val="宋体"/>
        <family val="3"/>
        <charset val="134"/>
      </rPr>
      <t>新客户备案代号</t>
    </r>
  </si>
  <si>
    <r>
      <rPr>
        <sz val="10"/>
        <color theme="1"/>
        <rFont val="宋体"/>
        <family val="3"/>
        <charset val="134"/>
      </rPr>
      <t>询价次数</t>
    </r>
  </si>
  <si>
    <r>
      <rPr>
        <sz val="10"/>
        <color theme="1"/>
        <rFont val="宋体"/>
        <family val="3"/>
        <charset val="134"/>
      </rPr>
      <t>成交时间</t>
    </r>
  </si>
  <si>
    <r>
      <rPr>
        <sz val="10"/>
        <color theme="1"/>
        <rFont val="宋体"/>
        <family val="3"/>
        <charset val="134"/>
      </rPr>
      <t>成交客户代号</t>
    </r>
  </si>
  <si>
    <r>
      <rPr>
        <sz val="10"/>
        <color theme="1"/>
        <rFont val="宋体"/>
        <family val="3"/>
        <charset val="134"/>
      </rPr>
      <t>职务（采购</t>
    </r>
    <r>
      <rPr>
        <sz val="10"/>
        <color theme="1"/>
        <rFont val="Times New Roman"/>
        <family val="1"/>
      </rPr>
      <t>/</t>
    </r>
    <r>
      <rPr>
        <sz val="10"/>
        <color theme="1"/>
        <rFont val="宋体"/>
        <family val="3"/>
        <charset val="134"/>
      </rPr>
      <t>技术）</t>
    </r>
  </si>
  <si>
    <r>
      <rPr>
        <sz val="10"/>
        <color theme="1"/>
        <rFont val="宋体"/>
        <family val="3"/>
        <charset val="134"/>
      </rPr>
      <t>微信号</t>
    </r>
  </si>
  <si>
    <r>
      <rPr>
        <sz val="10"/>
        <color theme="1"/>
        <rFont val="宋体"/>
        <family val="3"/>
        <charset val="134"/>
      </rPr>
      <t>联系地址</t>
    </r>
  </si>
  <si>
    <t>HL-2020-0001</t>
  </si>
  <si>
    <t>X004</t>
  </si>
  <si>
    <r>
      <rPr>
        <b/>
        <sz val="16"/>
        <color theme="1"/>
        <rFont val="Times New Roman"/>
        <family val="1"/>
      </rPr>
      <t>2020</t>
    </r>
    <r>
      <rPr>
        <b/>
        <sz val="16"/>
        <color theme="1"/>
        <rFont val="华文中宋"/>
        <family val="3"/>
        <charset val="134"/>
      </rPr>
      <t>年</t>
    </r>
    <r>
      <rPr>
        <b/>
        <sz val="16"/>
        <color theme="1"/>
        <rFont val="Times New Roman"/>
        <family val="1"/>
      </rPr>
      <t>1</t>
    </r>
    <r>
      <rPr>
        <b/>
        <sz val="16"/>
        <color theme="1"/>
        <rFont val="华文中宋"/>
        <family val="3"/>
        <charset val="134"/>
      </rPr>
      <t>至</t>
    </r>
    <r>
      <rPr>
        <b/>
        <sz val="16"/>
        <color theme="1"/>
        <rFont val="Times New Roman"/>
        <family val="1"/>
      </rPr>
      <t>12</t>
    </r>
    <r>
      <rPr>
        <b/>
        <sz val="16"/>
        <color theme="1"/>
        <rFont val="宋体"/>
        <family val="3"/>
        <charset val="134"/>
      </rPr>
      <t>月份</t>
    </r>
    <r>
      <rPr>
        <b/>
        <sz val="16"/>
        <color theme="1"/>
        <rFont val="华文中宋"/>
        <family val="3"/>
        <charset val="134"/>
      </rPr>
      <t>询价记录明细表</t>
    </r>
  </si>
  <si>
    <t>询价单号</t>
  </si>
  <si>
    <t>产品名称</t>
  </si>
  <si>
    <t>型号</t>
  </si>
  <si>
    <t>口径</t>
  </si>
  <si>
    <t>压力</t>
  </si>
  <si>
    <t>介质</t>
  </si>
  <si>
    <t>温度</t>
  </si>
  <si>
    <t>单价（元）</t>
  </si>
  <si>
    <t>询价产品材质说明</t>
  </si>
  <si>
    <t>连接方式</t>
  </si>
  <si>
    <t>备注（特殊要求）</t>
  </si>
  <si>
    <t>厂家名称</t>
  </si>
  <si>
    <r>
      <t>1）原则上要求销售人员所报价格不得低于公司要求的销售底价；
2）针对特殊项目、订单，如经公司核算价格比例后，同意可按优惠价，需在书面说明原因后执行报价（</t>
    </r>
    <r>
      <rPr>
        <sz val="10"/>
        <color rgb="FFFF0000"/>
        <rFont val="宋体"/>
        <family val="3"/>
        <charset val="134"/>
        <scheme val="minor"/>
      </rPr>
      <t>走审批流程</t>
    </r>
    <r>
      <rPr>
        <sz val="10"/>
        <color theme="1"/>
        <rFont val="宋体"/>
        <family val="3"/>
        <charset val="134"/>
        <scheme val="minor"/>
      </rPr>
      <t>）。</t>
    </r>
    <phoneticPr fontId="45" type="noConversion"/>
  </si>
  <si>
    <r>
      <t>1）无具体客户信息，报价人员不予报价；
2）新客户是指在2020年度首次与我司签订合同且备案成交的客户；其有效期只限于2020年当年；</t>
    </r>
    <r>
      <rPr>
        <sz val="10"/>
        <color rgb="FFFF0000"/>
        <rFont val="宋体"/>
        <family val="3"/>
        <charset val="134"/>
        <scheme val="minor"/>
      </rPr>
      <t>首次报价前需向公司提前报备（进入新客户菜单）</t>
    </r>
    <r>
      <rPr>
        <sz val="10"/>
        <color theme="1"/>
        <rFont val="宋体"/>
        <family val="3"/>
        <charset val="134"/>
        <scheme val="minor"/>
      </rPr>
      <t>。</t>
    </r>
    <phoneticPr fontId="45" type="noConversion"/>
  </si>
  <si>
    <t>1）要求必须严格执行公司关于产品销售价格的相关规定；
2）严格遵守商业价格保密原则；
3）和报价单号保持一致，如有多份询价，以顺序号区分。</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</si>
</sst>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76" formatCode="m&quot;月&quot;d&quot;日&quot;;@"/>
    <numFmt numFmtId="177" formatCode="_ [$¥-804]* #,##0_ ;_ [$¥-804]* \-#,##0_ ;_ [$¥-804]* &quot;-&quot;??_ ;_ @_ "/>
    <numFmt numFmtId="178" formatCode="[$-10435]yyyy\-mm\-dd;@"/>
    <numFmt numFmtId="179" formatCode="0.0%"/>
    <numFmt numFmtId="180" formatCode="_ \¥* #,##0.00_ ;_ \¥* \-#,##0.00_ ;_ \¥* &quot;-&quot;??_ ;_ @_ "/>
    <numFmt numFmtId="181" formatCode="0_ "/>
    <numFmt numFmtId="182" formatCode="0_);[Red]\(0\)"/>
  </numFmts>
  <fonts count="47">
    <font>
      <sz val="11"/>
      <color theme="1"/>
      <name val="宋体"/>
      <charset val="134"/>
      <scheme val="minor"/>
    </font>
    <font>
      <sz val="10"/>
      <color theme="1"/>
      <name val="宋体"/>
      <family val="3"/>
      <charset val="134"/>
      <scheme val="minor"/>
    </font>
    <font>
      <b/>
      <sz val="16"/>
      <color theme="1"/>
      <name val="Times New Roman"/>
      <family val="1"/>
    </font>
    <font>
      <sz val="10"/>
      <color theme="1"/>
      <name val="Times New Roman"/>
      <family val="1"/>
    </font>
    <font>
      <sz val="11"/>
      <color theme="1"/>
      <name val="Times New Roman"/>
      <family val="1"/>
    </font>
    <font>
      <sz val="10"/>
      <color theme="1"/>
      <name val="宋体"/>
      <family val="3"/>
      <charset val="134"/>
    </font>
    <font>
      <sz val="9"/>
      <color theme="1"/>
      <name val="Times New Roman"/>
      <family val="1"/>
    </font>
    <font>
      <b/>
      <sz val="16"/>
      <color theme="1" tint="4.9989318521683403E-2"/>
      <name val="Times New Roman"/>
      <family val="1"/>
    </font>
    <font>
      <b/>
      <sz val="10"/>
      <color theme="1"/>
      <name val="宋体"/>
      <family val="3"/>
      <charset val="134"/>
      <scheme val="minor"/>
    </font>
    <font>
      <b/>
      <sz val="10"/>
      <color theme="1"/>
      <name val="Times New Roman"/>
      <family val="1"/>
    </font>
    <font>
      <b/>
      <sz val="10"/>
      <color theme="1"/>
      <name val="宋体"/>
      <family val="3"/>
      <charset val="134"/>
    </font>
    <font>
      <u/>
      <sz val="10"/>
      <color rgb="FF00B0F0"/>
      <name val="Times New Roman"/>
      <family val="1"/>
    </font>
    <font>
      <sz val="10"/>
      <name val="Times New Roman"/>
      <family val="1"/>
    </font>
    <font>
      <sz val="10"/>
      <name val="Helv"/>
      <family val="2"/>
    </font>
    <font>
      <sz val="11"/>
      <name val="Helv"/>
      <family val="2"/>
    </font>
    <font>
      <sz val="12"/>
      <name val="楷体_GB2312"/>
      <charset val="134"/>
    </font>
    <font>
      <b/>
      <sz val="16"/>
      <name val="楷体_GB2312"/>
      <charset val="134"/>
    </font>
    <font>
      <b/>
      <sz val="14"/>
      <name val="Times New Roman"/>
      <family val="1"/>
    </font>
    <font>
      <sz val="12"/>
      <color indexed="10"/>
      <name val="楷体_GB2312"/>
      <charset val="134"/>
    </font>
    <font>
      <b/>
      <sz val="12"/>
      <name val="楷体_GB2312"/>
      <charset val="134"/>
    </font>
    <font>
      <sz val="11"/>
      <name val="宋体"/>
      <family val="3"/>
      <charset val="134"/>
    </font>
    <font>
      <sz val="11"/>
      <color indexed="8"/>
      <name val="宋体"/>
      <family val="3"/>
      <charset val="134"/>
    </font>
    <font>
      <sz val="11"/>
      <name val="Times New Roman"/>
      <family val="1"/>
    </font>
    <font>
      <b/>
      <sz val="14"/>
      <name val="楷体_GB2312"/>
      <charset val="134"/>
    </font>
    <font>
      <sz val="12"/>
      <name val="Times New Roman"/>
      <family val="1"/>
    </font>
    <font>
      <b/>
      <sz val="16"/>
      <name val="Times New Roman"/>
      <family val="1"/>
    </font>
    <font>
      <sz val="12"/>
      <name val="宋体"/>
      <family val="3"/>
      <charset val="134"/>
    </font>
    <font>
      <sz val="20"/>
      <name val="Times New Roman"/>
      <family val="1"/>
    </font>
    <font>
      <b/>
      <sz val="10"/>
      <name val="华文中宋"/>
      <family val="3"/>
      <charset val="134"/>
    </font>
    <font>
      <b/>
      <sz val="10"/>
      <name val="Times New Roman"/>
      <family val="1"/>
    </font>
    <font>
      <b/>
      <sz val="12"/>
      <color rgb="FFFF0000"/>
      <name val="Times New Roman"/>
      <family val="1"/>
    </font>
    <font>
      <b/>
      <sz val="10"/>
      <color theme="0" tint="-0.749992370372631"/>
      <name val="Times New Roman"/>
      <family val="1"/>
    </font>
    <font>
      <u/>
      <sz val="9"/>
      <color indexed="12"/>
      <name val="Times New Roman"/>
      <family val="1"/>
    </font>
    <font>
      <b/>
      <sz val="10"/>
      <color rgb="FF002060"/>
      <name val="华文中宋"/>
      <family val="3"/>
      <charset val="134"/>
    </font>
    <font>
      <u/>
      <sz val="11"/>
      <color rgb="FF0000FF"/>
      <name val="宋体"/>
      <family val="3"/>
      <charset val="134"/>
      <scheme val="minor"/>
    </font>
    <font>
      <u/>
      <sz val="12"/>
      <color indexed="12"/>
      <name val="宋体"/>
      <family val="3"/>
      <charset val="134"/>
    </font>
    <font>
      <b/>
      <sz val="16"/>
      <color theme="1"/>
      <name val="华文中宋"/>
      <family val="3"/>
      <charset val="134"/>
    </font>
    <font>
      <b/>
      <sz val="16"/>
      <color theme="1"/>
      <name val="宋体"/>
      <family val="3"/>
      <charset val="134"/>
    </font>
    <font>
      <b/>
      <sz val="16"/>
      <color theme="1" tint="4.9989318521683403E-2"/>
      <name val="华文中宋"/>
      <family val="3"/>
      <charset val="134"/>
    </font>
    <font>
      <sz val="16"/>
      <name val="楷体_GB2312"/>
      <charset val="134"/>
    </font>
    <font>
      <sz val="11"/>
      <name val="楷体_GB2312"/>
      <charset val="134"/>
    </font>
    <font>
      <sz val="20"/>
      <name val="华文行楷"/>
      <family val="3"/>
      <charset val="134"/>
    </font>
    <font>
      <sz val="10"/>
      <name val="宋体"/>
      <family val="3"/>
      <charset val="134"/>
    </font>
    <font>
      <sz val="12"/>
      <color indexed="8"/>
      <name val="楷体_GB2312"/>
      <charset val="134"/>
    </font>
    <font>
      <b/>
      <sz val="9"/>
      <name val="宋体"/>
      <family val="3"/>
      <charset val="134"/>
    </font>
    <font>
      <sz val="9"/>
      <name val="宋体"/>
      <family val="3"/>
      <charset val="134"/>
      <scheme val="minor"/>
    </font>
    <font>
      <sz val="10"/>
      <color rgb="FFFF0000"/>
      <name val="宋体"/>
      <family val="3"/>
      <charset val="134"/>
      <scheme val="minor"/>
    </font>
  </fonts>
  <fills count="4">
    <fill>
      <patternFill patternType="none"/>
    </fill>
    <fill>
      <patternFill patternType="gray125"/>
    </fill>
    <fill>
      <patternFill patternType="solid">
        <fgColor indexed="9"/>
        <bgColor indexed="64"/>
      </patternFill>
    </fill>
    <fill>
      <patternFill patternType="solid">
        <fgColor theme="8" tint="0.79998168889431442"/>
        <bgColor indexed="64"/>
      </patternFill>
    </fill>
  </fills>
  <borders count="20">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right/>
      <top style="thin">
        <color auto="1"/>
      </top>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top style="thin">
        <color auto="1"/>
      </top>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right style="thin">
        <color auto="1"/>
      </right>
      <top style="thin">
        <color auto="1"/>
      </top>
      <bottom style="thin">
        <color auto="1"/>
      </bottom>
      <diagonal/>
    </border>
  </borders>
  <cellStyleXfs count="3">
    <xf numFmtId="0" fontId="0" fillId="0" borderId="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top"/>
      <protection locked="0"/>
    </xf>
  </cellStyleXfs>
  <cellXfs count="175">
    <xf numFmtId="0" fontId="0" fillId="0" borderId="0" xfId="0">
      <alignment vertical="center"/>
    </xf>
    <xf numFmtId="0" fontId="1" fillId="0" borderId="0" xfId="0" applyFont="1">
      <alignment vertical="center"/>
    </xf>
    <xf numFmtId="0" fontId="1" fillId="0" borderId="1" xfId="0" applyNumberFormat="1" applyFont="1" applyFill="1" applyBorder="1" applyAlignment="1">
      <alignment horizontal="center" vertical="center"/>
    </xf>
    <xf numFmtId="0" fontId="1" fillId="0" borderId="2" xfId="0" applyNumberFormat="1" applyFont="1" applyFill="1" applyBorder="1" applyAlignment="1">
      <alignment horizontal="center" vertical="center"/>
    </xf>
    <xf numFmtId="0" fontId="1" fillId="0" borderId="3" xfId="0" applyNumberFormat="1" applyFont="1" applyFill="1" applyBorder="1" applyAlignment="1">
      <alignment horizontal="center" vertical="center"/>
    </xf>
    <xf numFmtId="0" fontId="1" fillId="0" borderId="4" xfId="0" applyNumberFormat="1" applyFont="1" applyFill="1" applyBorder="1" applyAlignment="1">
      <alignment horizontal="center" vertical="center"/>
    </xf>
    <xf numFmtId="0" fontId="3" fillId="0" borderId="5" xfId="0" applyNumberFormat="1" applyFont="1" applyFill="1" applyBorder="1" applyAlignment="1">
      <alignment horizontal="center" vertical="center"/>
    </xf>
    <xf numFmtId="0" fontId="1" fillId="0" borderId="6" xfId="0" applyNumberFormat="1" applyFont="1" applyFill="1" applyBorder="1" applyAlignment="1">
      <alignment horizontal="center" vertical="center"/>
    </xf>
    <xf numFmtId="0" fontId="1" fillId="0" borderId="5" xfId="0" applyNumberFormat="1" applyFont="1" applyFill="1" applyBorder="1" applyAlignment="1">
      <alignment horizontal="center" vertical="center"/>
    </xf>
    <xf numFmtId="177" fontId="1" fillId="0" borderId="5" xfId="0" applyNumberFormat="1" applyFont="1" applyFill="1" applyBorder="1" applyAlignment="1">
      <alignment horizontal="center" vertical="center"/>
    </xf>
    <xf numFmtId="177" fontId="1" fillId="0" borderId="2" xfId="0" applyNumberFormat="1" applyFont="1" applyFill="1" applyBorder="1" applyAlignment="1">
      <alignment horizontal="center" vertical="center"/>
    </xf>
    <xf numFmtId="0" fontId="4" fillId="0" borderId="0" xfId="0" applyFont="1">
      <alignment vertical="center"/>
    </xf>
    <xf numFmtId="176" fontId="3" fillId="0" borderId="4" xfId="0" applyNumberFormat="1" applyFont="1" applyBorder="1" applyAlignment="1">
      <alignment horizontal="center" vertical="center" wrapText="1"/>
    </xf>
    <xf numFmtId="0" fontId="3" fillId="0" borderId="4" xfId="0" applyFont="1" applyBorder="1" applyAlignment="1">
      <alignment horizontal="center" vertical="center" wrapText="1"/>
    </xf>
    <xf numFmtId="0" fontId="3" fillId="0" borderId="4" xfId="0" applyFont="1" applyFill="1" applyBorder="1" applyAlignment="1">
      <alignment horizontal="center" vertical="center" wrapText="1"/>
    </xf>
    <xf numFmtId="178" fontId="6" fillId="0" borderId="4" xfId="0" applyNumberFormat="1" applyFont="1" applyFill="1" applyBorder="1" applyAlignment="1">
      <alignment horizontal="center" vertical="center"/>
    </xf>
    <xf numFmtId="0" fontId="6" fillId="0" borderId="4" xfId="0" applyFont="1" applyFill="1" applyBorder="1" applyAlignment="1">
      <alignment horizontal="center" vertical="center" wrapText="1"/>
    </xf>
    <xf numFmtId="0" fontId="3" fillId="0" borderId="0" xfId="0" applyFont="1">
      <alignment vertical="center"/>
    </xf>
    <xf numFmtId="0" fontId="3" fillId="0" borderId="4" xfId="0" applyFont="1" applyBorder="1" applyAlignment="1">
      <alignment horizontal="center" vertical="center"/>
    </xf>
    <xf numFmtId="0" fontId="3" fillId="0" borderId="4" xfId="0" applyFont="1" applyFill="1" applyBorder="1" applyAlignment="1">
      <alignment horizontal="center" vertical="center"/>
    </xf>
    <xf numFmtId="179" fontId="3" fillId="0" borderId="4" xfId="0" applyNumberFormat="1" applyFont="1" applyBorder="1" applyAlignment="1">
      <alignment horizontal="center" vertical="center"/>
    </xf>
    <xf numFmtId="0" fontId="3" fillId="0" borderId="0" xfId="0" applyFont="1" applyFill="1">
      <alignment vertical="center"/>
    </xf>
    <xf numFmtId="0" fontId="8" fillId="0" borderId="4" xfId="0" applyFont="1" applyBorder="1" applyAlignment="1">
      <alignment horizontal="center" vertical="center"/>
    </xf>
    <xf numFmtId="0" fontId="9" fillId="0" borderId="4" xfId="1" applyFont="1" applyBorder="1" applyAlignment="1" applyProtection="1">
      <alignment horizontal="center" vertical="center"/>
    </xf>
    <xf numFmtId="0" fontId="10" fillId="0" borderId="4" xfId="1" applyFont="1" applyBorder="1" applyAlignment="1" applyProtection="1">
      <alignment horizontal="center" vertical="center"/>
    </xf>
    <xf numFmtId="10" fontId="3" fillId="0" borderId="4" xfId="0" applyNumberFormat="1" applyFont="1" applyBorder="1" applyAlignment="1">
      <alignment horizontal="center" vertical="center"/>
    </xf>
    <xf numFmtId="0" fontId="5" fillId="0" borderId="4" xfId="0" applyFont="1" applyBorder="1" applyAlignment="1">
      <alignment horizontal="center" vertical="center"/>
    </xf>
    <xf numFmtId="178" fontId="3" fillId="0" borderId="4" xfId="0" applyNumberFormat="1" applyFont="1" applyFill="1" applyBorder="1" applyAlignment="1">
      <alignment horizontal="center" vertical="center"/>
    </xf>
    <xf numFmtId="0" fontId="11" fillId="0" borderId="4" xfId="0" applyFont="1" applyFill="1" applyBorder="1" applyAlignment="1">
      <alignment horizontal="center" vertical="center"/>
    </xf>
    <xf numFmtId="176" fontId="3" fillId="0" borderId="4" xfId="0" applyNumberFormat="1" applyFont="1" applyFill="1" applyBorder="1" applyAlignment="1">
      <alignment horizontal="center" vertical="center"/>
    </xf>
    <xf numFmtId="180" fontId="12" fillId="0" borderId="4" xfId="1" applyNumberFormat="1" applyFont="1" applyFill="1" applyBorder="1" applyAlignment="1" applyProtection="1">
      <alignment horizontal="center" vertical="center" shrinkToFit="1"/>
    </xf>
    <xf numFmtId="9" fontId="3" fillId="0" borderId="4" xfId="0" applyNumberFormat="1" applyFont="1" applyFill="1" applyBorder="1" applyAlignment="1">
      <alignment horizontal="center" vertical="center"/>
    </xf>
    <xf numFmtId="0" fontId="3" fillId="0" borderId="4" xfId="0" applyFont="1" applyBorder="1">
      <alignment vertical="center"/>
    </xf>
    <xf numFmtId="0" fontId="13" fillId="0" borderId="0" xfId="0" applyFont="1" applyFill="1" applyAlignment="1"/>
    <xf numFmtId="0" fontId="13" fillId="0" borderId="0" xfId="0" applyFont="1" applyFill="1" applyAlignment="1">
      <alignment vertical="center"/>
    </xf>
    <xf numFmtId="0" fontId="14" fillId="0" borderId="0" xfId="0" applyFont="1" applyFill="1" applyAlignment="1">
      <alignment vertical="center"/>
    </xf>
    <xf numFmtId="0" fontId="13" fillId="0" borderId="0" xfId="0" applyFont="1" applyFill="1" applyAlignment="1">
      <alignment vertical="center" wrapText="1"/>
    </xf>
    <xf numFmtId="0" fontId="13" fillId="0" borderId="0" xfId="0" applyFont="1" applyFill="1" applyAlignment="1">
      <alignment wrapText="1"/>
    </xf>
    <xf numFmtId="0" fontId="15" fillId="0" borderId="0" xfId="0" applyFont="1" applyFill="1" applyAlignment="1">
      <alignment horizontal="justify"/>
    </xf>
    <xf numFmtId="0" fontId="15" fillId="0" borderId="0" xfId="0" applyFont="1" applyFill="1" applyAlignment="1">
      <alignment horizontal="center"/>
    </xf>
    <xf numFmtId="0" fontId="15" fillId="0" borderId="0" xfId="0" applyFont="1" applyFill="1" applyAlignment="1"/>
    <xf numFmtId="0" fontId="15" fillId="0" borderId="0" xfId="0" applyFont="1" applyFill="1" applyAlignment="1">
      <alignment wrapText="1"/>
    </xf>
    <xf numFmtId="0" fontId="15" fillId="0" borderId="11" xfId="0" applyFont="1" applyFill="1" applyBorder="1" applyAlignment="1">
      <alignment horizontal="left" vertical="center"/>
    </xf>
    <xf numFmtId="0" fontId="18" fillId="0" borderId="11" xfId="0" applyFont="1" applyFill="1" applyBorder="1" applyAlignment="1">
      <alignment horizontal="left" vertical="center"/>
    </xf>
    <xf numFmtId="0" fontId="15" fillId="0" borderId="0" xfId="0" applyFont="1" applyFill="1" applyBorder="1" applyAlignment="1">
      <alignment horizontal="center" vertical="center"/>
    </xf>
    <xf numFmtId="0" fontId="18" fillId="0" borderId="0" xfId="0" applyFont="1" applyFill="1" applyBorder="1" applyAlignment="1">
      <alignment horizontal="center" vertical="center"/>
    </xf>
    <xf numFmtId="0" fontId="15" fillId="0" borderId="12" xfId="0" applyFont="1" applyFill="1" applyBorder="1" applyAlignment="1">
      <alignment horizontal="center" vertical="center"/>
    </xf>
    <xf numFmtId="0" fontId="19" fillId="0" borderId="12" xfId="0" applyFont="1" applyFill="1" applyBorder="1" applyAlignment="1">
      <alignment horizontal="center" vertical="center"/>
    </xf>
    <xf numFmtId="0" fontId="20" fillId="0" borderId="4" xfId="0" applyFont="1" applyFill="1" applyBorder="1" applyAlignment="1">
      <alignment horizontal="center" vertical="center" wrapText="1"/>
    </xf>
    <xf numFmtId="0" fontId="21" fillId="0" borderId="4" xfId="0" applyFont="1" applyFill="1" applyBorder="1" applyAlignment="1">
      <alignment horizontal="center" vertical="center" wrapText="1"/>
    </xf>
    <xf numFmtId="0" fontId="22" fillId="0" borderId="4" xfId="0" applyFont="1" applyFill="1" applyBorder="1" applyAlignment="1">
      <alignment horizontal="center" vertical="center" wrapText="1"/>
    </xf>
    <xf numFmtId="0" fontId="15" fillId="0" borderId="0" xfId="0" applyFont="1" applyFill="1" applyBorder="1" applyAlignment="1">
      <alignment horizontal="justify"/>
    </xf>
    <xf numFmtId="0" fontId="15" fillId="0" borderId="0" xfId="0" applyFont="1" applyFill="1" applyBorder="1" applyAlignment="1">
      <alignment horizontal="justify" wrapText="1"/>
    </xf>
    <xf numFmtId="0" fontId="13" fillId="0" borderId="0" xfId="0" applyFont="1" applyFill="1" applyBorder="1" applyAlignment="1"/>
    <xf numFmtId="0" fontId="13" fillId="0" borderId="0" xfId="0" applyFont="1" applyFill="1" applyBorder="1" applyAlignment="1">
      <alignment wrapText="1"/>
    </xf>
    <xf numFmtId="0" fontId="12" fillId="0" borderId="0" xfId="0" applyFont="1" applyFill="1" applyAlignment="1"/>
    <xf numFmtId="0" fontId="24" fillId="0" borderId="0" xfId="0" applyFont="1" applyFill="1" applyAlignment="1">
      <alignment horizontal="center"/>
    </xf>
    <xf numFmtId="0" fontId="24" fillId="0" borderId="0" xfId="0" applyFont="1" applyFill="1" applyAlignment="1">
      <alignment wrapText="1"/>
    </xf>
    <xf numFmtId="0" fontId="24" fillId="0" borderId="11" xfId="0" applyFont="1" applyFill="1" applyBorder="1" applyAlignment="1">
      <alignment horizontal="center"/>
    </xf>
    <xf numFmtId="0" fontId="24" fillId="0" borderId="0" xfId="0" applyFont="1" applyFill="1" applyBorder="1" applyAlignment="1">
      <alignment horizontal="justify"/>
    </xf>
    <xf numFmtId="0" fontId="24" fillId="0" borderId="0" xfId="0" applyFont="1" applyFill="1" applyBorder="1" applyAlignment="1">
      <alignment horizontal="center"/>
    </xf>
    <xf numFmtId="0" fontId="22" fillId="0" borderId="9" xfId="0" applyFont="1" applyFill="1" applyBorder="1" applyAlignment="1">
      <alignment horizontal="center" vertical="center" wrapText="1"/>
    </xf>
    <xf numFmtId="0" fontId="22" fillId="0" borderId="4" xfId="0" applyFont="1" applyFill="1" applyBorder="1" applyAlignment="1">
      <alignment horizontal="center" vertical="center"/>
    </xf>
    <xf numFmtId="0" fontId="22" fillId="0" borderId="9" xfId="0" applyFont="1" applyFill="1" applyBorder="1" applyAlignment="1">
      <alignment horizontal="center" vertical="center"/>
    </xf>
    <xf numFmtId="0" fontId="15" fillId="2" borderId="0" xfId="0" applyFont="1" applyFill="1" applyBorder="1" applyAlignment="1"/>
    <xf numFmtId="0" fontId="24" fillId="0" borderId="0" xfId="0" applyFont="1" applyFill="1" applyAlignment="1"/>
    <xf numFmtId="0" fontId="24" fillId="0" borderId="0" xfId="0" applyFont="1" applyFill="1" applyAlignment="1">
      <alignment horizontal="center"/>
    </xf>
    <xf numFmtId="0" fontId="12" fillId="0" borderId="0" xfId="0" applyFont="1" applyFill="1" applyAlignment="1">
      <alignment horizontal="center" vertical="center"/>
    </xf>
    <xf numFmtId="0" fontId="22" fillId="0" borderId="11" xfId="0" applyFont="1" applyFill="1" applyBorder="1" applyAlignment="1"/>
    <xf numFmtId="0" fontId="22" fillId="0" borderId="0" xfId="0" applyFont="1" applyFill="1" applyBorder="1" applyAlignment="1"/>
    <xf numFmtId="0" fontId="22" fillId="0" borderId="10" xfId="0" applyFont="1" applyFill="1" applyBorder="1" applyAlignment="1"/>
    <xf numFmtId="0" fontId="22" fillId="0" borderId="0" xfId="0" applyFont="1" applyFill="1" applyAlignment="1">
      <alignment horizontal="center"/>
    </xf>
    <xf numFmtId="0" fontId="22" fillId="0" borderId="14" xfId="0" applyFont="1" applyFill="1" applyBorder="1" applyAlignment="1"/>
    <xf numFmtId="0" fontId="22" fillId="0" borderId="12" xfId="0" applyFont="1" applyFill="1" applyBorder="1" applyAlignment="1"/>
    <xf numFmtId="0" fontId="22" fillId="0" borderId="8" xfId="0" applyFont="1" applyFill="1" applyBorder="1" applyAlignment="1">
      <alignment horizontal="center" vertical="center" wrapText="1"/>
    </xf>
    <xf numFmtId="0" fontId="22" fillId="0" borderId="7" xfId="0" applyFont="1" applyFill="1" applyBorder="1" applyAlignment="1">
      <alignment horizontal="center" vertical="center" wrapText="1"/>
    </xf>
    <xf numFmtId="0" fontId="20" fillId="0" borderId="7" xfId="0" applyFont="1" applyFill="1" applyBorder="1" applyAlignment="1">
      <alignment horizontal="center" vertical="center" wrapText="1"/>
    </xf>
    <xf numFmtId="0" fontId="22" fillId="0" borderId="4" xfId="0" applyFont="1" applyFill="1" applyBorder="1" applyAlignment="1">
      <alignment horizontal="center" vertical="center" wrapText="1"/>
    </xf>
    <xf numFmtId="0" fontId="22" fillId="0" borderId="4" xfId="0" applyFont="1" applyFill="1" applyBorder="1" applyAlignment="1">
      <alignment horizontal="center" vertical="center"/>
    </xf>
    <xf numFmtId="0" fontId="24" fillId="0" borderId="0" xfId="0" applyFont="1" applyFill="1" applyBorder="1" applyAlignment="1">
      <alignment horizontal="justify"/>
    </xf>
    <xf numFmtId="0" fontId="24" fillId="0" borderId="0" xfId="0" applyFont="1" applyFill="1" applyBorder="1" applyAlignment="1">
      <alignment horizontal="center"/>
    </xf>
    <xf numFmtId="0" fontId="22" fillId="0" borderId="0" xfId="0" applyFont="1" applyFill="1" applyBorder="1" applyAlignment="1">
      <alignment horizontal="center" vertical="center" wrapText="1"/>
    </xf>
    <xf numFmtId="0" fontId="20" fillId="0" borderId="8" xfId="0" applyFont="1" applyFill="1" applyBorder="1" applyAlignment="1">
      <alignment horizontal="center" vertical="center" wrapText="1"/>
    </xf>
    <xf numFmtId="182" fontId="12" fillId="0" borderId="0" xfId="0" applyNumberFormat="1" applyFont="1" applyFill="1" applyAlignment="1">
      <alignment horizontal="center" vertical="center"/>
    </xf>
    <xf numFmtId="0" fontId="24" fillId="0" borderId="0" xfId="0" applyFont="1" applyFill="1" applyAlignment="1">
      <alignment vertical="center"/>
    </xf>
    <xf numFmtId="0" fontId="12" fillId="0" borderId="0" xfId="0" applyNumberFormat="1" applyFont="1" applyFill="1" applyAlignment="1">
      <alignment horizontal="center" vertical="center"/>
    </xf>
    <xf numFmtId="0" fontId="12" fillId="0" borderId="0" xfId="0" applyFont="1" applyFill="1" applyBorder="1" applyAlignment="1">
      <alignment horizontal="center" vertical="center"/>
    </xf>
    <xf numFmtId="0" fontId="12" fillId="0" borderId="0" xfId="0" applyFont="1" applyFill="1" applyAlignment="1">
      <alignment horizontal="left" vertical="center"/>
    </xf>
    <xf numFmtId="181" fontId="24" fillId="0" borderId="0" xfId="0" applyNumberFormat="1" applyFont="1" applyFill="1" applyBorder="1" applyAlignment="1">
      <alignment vertical="center" wrapText="1"/>
    </xf>
    <xf numFmtId="14" fontId="24" fillId="0" borderId="0" xfId="0" applyNumberFormat="1" applyFont="1" applyFill="1" applyBorder="1" applyAlignment="1">
      <alignment vertical="center" wrapText="1"/>
    </xf>
    <xf numFmtId="14" fontId="12" fillId="0" borderId="0" xfId="0" applyNumberFormat="1" applyFont="1" applyFill="1" applyBorder="1" applyAlignment="1">
      <alignment horizontal="center" vertical="center"/>
    </xf>
    <xf numFmtId="0" fontId="24" fillId="0" borderId="0" xfId="0" applyFont="1" applyFill="1" applyBorder="1" applyAlignment="1">
      <alignment vertical="center"/>
    </xf>
    <xf numFmtId="0" fontId="30" fillId="0" borderId="0" xfId="0" applyFont="1" applyFill="1" applyAlignment="1">
      <alignment horizontal="center" vertical="center"/>
    </xf>
    <xf numFmtId="0" fontId="24" fillId="0" borderId="0" xfId="0" applyFont="1" applyFill="1" applyBorder="1" applyAlignment="1">
      <alignment wrapText="1"/>
    </xf>
    <xf numFmtId="0" fontId="24" fillId="0" borderId="0" xfId="0" applyFont="1" applyFill="1" applyAlignment="1">
      <alignment horizontal="center" vertical="center"/>
    </xf>
    <xf numFmtId="0" fontId="31" fillId="0" borderId="0" xfId="0" applyFont="1" applyFill="1" applyBorder="1" applyAlignment="1" applyProtection="1">
      <alignment horizontal="center" vertical="center" wrapText="1"/>
      <protection locked="0"/>
    </xf>
    <xf numFmtId="0" fontId="32" fillId="0" borderId="0" xfId="1" applyFont="1" applyFill="1" applyBorder="1" applyAlignment="1" applyProtection="1">
      <alignment horizontal="center" vertical="center" wrapText="1"/>
      <protection locked="0"/>
    </xf>
    <xf numFmtId="0" fontId="9" fillId="0" borderId="0" xfId="0" applyFont="1" applyFill="1" applyBorder="1" applyAlignment="1" applyProtection="1">
      <alignment horizontal="center" vertical="center" wrapText="1"/>
      <protection locked="0"/>
    </xf>
    <xf numFmtId="0" fontId="33" fillId="0" borderId="4"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4" xfId="0" applyFont="1" applyFill="1" applyBorder="1" applyAlignment="1">
      <alignment horizontal="center" vertical="center"/>
    </xf>
    <xf numFmtId="0" fontId="1" fillId="0" borderId="4" xfId="0" applyFont="1" applyFill="1" applyBorder="1" applyAlignment="1">
      <alignment vertical="center" wrapText="1"/>
    </xf>
    <xf numFmtId="0" fontId="2" fillId="0" borderId="0" xfId="0" applyFont="1" applyFill="1" applyAlignment="1">
      <alignment horizontal="center" vertical="center"/>
    </xf>
    <xf numFmtId="0" fontId="1" fillId="0" borderId="4" xfId="0" applyFont="1" applyFill="1" applyBorder="1" applyAlignment="1">
      <alignment horizontal="center" vertical="center" wrapText="1"/>
    </xf>
    <xf numFmtId="0" fontId="24" fillId="0" borderId="0" xfId="0" applyFont="1" applyFill="1" applyBorder="1" applyAlignment="1">
      <alignment horizontal="center"/>
    </xf>
    <xf numFmtId="0" fontId="28" fillId="3" borderId="0" xfId="0" applyFont="1" applyFill="1" applyAlignment="1">
      <alignment horizontal="left" vertical="center" wrapText="1"/>
    </xf>
    <xf numFmtId="0" fontId="29" fillId="3" borderId="0" xfId="0" applyFont="1" applyFill="1" applyAlignment="1">
      <alignment horizontal="left" vertical="center" wrapText="1"/>
    </xf>
    <xf numFmtId="0" fontId="24" fillId="0" borderId="0" xfId="0" applyFont="1" applyFill="1" applyAlignment="1">
      <alignment horizontal="center"/>
    </xf>
    <xf numFmtId="0" fontId="24" fillId="0" borderId="10" xfId="0" applyFont="1" applyFill="1" applyBorder="1" applyAlignment="1">
      <alignment horizontal="center"/>
    </xf>
    <xf numFmtId="0" fontId="27" fillId="0" borderId="0" xfId="0" applyFont="1" applyFill="1" applyAlignment="1">
      <alignment horizontal="center" vertical="center"/>
    </xf>
    <xf numFmtId="0" fontId="24" fillId="0" borderId="0" xfId="0" applyFont="1" applyFill="1" applyBorder="1" applyAlignment="1">
      <alignment horizontal="justify"/>
    </xf>
    <xf numFmtId="0" fontId="22" fillId="0" borderId="10" xfId="0" applyFont="1" applyFill="1" applyBorder="1" applyAlignment="1">
      <alignment horizontal="center"/>
    </xf>
    <xf numFmtId="0" fontId="22" fillId="0" borderId="18" xfId="0" applyFont="1" applyFill="1" applyBorder="1" applyAlignment="1">
      <alignment horizontal="center"/>
    </xf>
    <xf numFmtId="0" fontId="22" fillId="0" borderId="14" xfId="0" applyFont="1" applyFill="1" applyBorder="1" applyAlignment="1">
      <alignment horizontal="left"/>
    </xf>
    <xf numFmtId="0" fontId="22" fillId="0" borderId="10" xfId="0" applyFont="1" applyFill="1" applyBorder="1" applyAlignment="1">
      <alignment horizontal="left"/>
    </xf>
    <xf numFmtId="0" fontId="22" fillId="0" borderId="10" xfId="0" applyFont="1" applyFill="1" applyBorder="1" applyAlignment="1">
      <alignment horizontal="center" vertical="center"/>
    </xf>
    <xf numFmtId="0" fontId="22" fillId="0" borderId="12" xfId="0" applyFont="1" applyFill="1" applyBorder="1" applyAlignment="1">
      <alignment horizontal="center"/>
    </xf>
    <xf numFmtId="0" fontId="22" fillId="0" borderId="19" xfId="0" applyFont="1" applyFill="1" applyBorder="1" applyAlignment="1">
      <alignment horizontal="center"/>
    </xf>
    <xf numFmtId="0" fontId="24" fillId="0" borderId="11" xfId="0" applyFont="1" applyFill="1" applyBorder="1" applyAlignment="1">
      <alignment horizontal="left" wrapText="1"/>
    </xf>
    <xf numFmtId="0" fontId="22" fillId="0" borderId="0" xfId="0" applyFont="1" applyFill="1" applyBorder="1" applyAlignment="1">
      <alignment horizontal="center" wrapText="1"/>
    </xf>
    <xf numFmtId="0" fontId="22" fillId="0" borderId="16" xfId="0" applyFont="1" applyFill="1" applyBorder="1" applyAlignment="1">
      <alignment horizontal="left"/>
    </xf>
    <xf numFmtId="0" fontId="22" fillId="0" borderId="0" xfId="0" applyFont="1" applyFill="1" applyBorder="1" applyAlignment="1">
      <alignment horizontal="left"/>
    </xf>
    <xf numFmtId="0" fontId="22" fillId="0" borderId="0" xfId="0" applyFont="1" applyFill="1" applyBorder="1" applyAlignment="1">
      <alignment horizontal="center" vertical="center" wrapText="1"/>
    </xf>
    <xf numFmtId="0" fontId="22" fillId="0" borderId="0" xfId="0" applyFont="1" applyFill="1" applyBorder="1" applyAlignment="1">
      <alignment horizontal="center" vertical="center"/>
    </xf>
    <xf numFmtId="0" fontId="22" fillId="0" borderId="0" xfId="0" applyFont="1" applyFill="1" applyAlignment="1">
      <alignment horizontal="center" vertical="center"/>
    </xf>
    <xf numFmtId="0" fontId="22" fillId="0" borderId="17" xfId="0" applyFont="1" applyFill="1" applyBorder="1" applyAlignment="1">
      <alignment horizontal="center" vertical="center"/>
    </xf>
    <xf numFmtId="0" fontId="24" fillId="0" borderId="0" xfId="0" applyFont="1" applyFill="1" applyBorder="1" applyAlignment="1">
      <alignment horizontal="center" vertical="center"/>
    </xf>
    <xf numFmtId="0" fontId="24" fillId="0" borderId="10" xfId="0" applyFont="1" applyFill="1" applyBorder="1" applyAlignment="1">
      <alignment horizontal="center" vertical="center"/>
    </xf>
    <xf numFmtId="0" fontId="22" fillId="0" borderId="11" xfId="0" applyFont="1" applyFill="1" applyBorder="1" applyAlignment="1">
      <alignment horizontal="center" wrapText="1"/>
    </xf>
    <xf numFmtId="0" fontId="22" fillId="0" borderId="15" xfId="0" applyFont="1" applyFill="1" applyBorder="1" applyAlignment="1">
      <alignment horizontal="left"/>
    </xf>
    <xf numFmtId="0" fontId="22" fillId="0" borderId="11" xfId="0" applyFont="1" applyFill="1" applyBorder="1" applyAlignment="1">
      <alignment horizontal="left"/>
    </xf>
    <xf numFmtId="181" fontId="22" fillId="0" borderId="11" xfId="0" applyNumberFormat="1" applyFont="1" applyFill="1" applyBorder="1" applyAlignment="1">
      <alignment horizontal="center" vertical="center" wrapText="1"/>
    </xf>
    <xf numFmtId="14" fontId="22" fillId="0" borderId="0" xfId="0" applyNumberFormat="1" applyFont="1" applyFill="1" applyBorder="1" applyAlignment="1">
      <alignment horizontal="center" vertical="center" wrapText="1"/>
    </xf>
    <xf numFmtId="0" fontId="23" fillId="0" borderId="0" xfId="0" applyFont="1" applyFill="1" applyBorder="1" applyAlignment="1">
      <alignment horizontal="center"/>
    </xf>
    <xf numFmtId="0" fontId="15" fillId="0" borderId="0" xfId="0" applyFont="1" applyFill="1" applyBorder="1" applyAlignment="1">
      <alignment horizontal="center"/>
    </xf>
    <xf numFmtId="0" fontId="15" fillId="0" borderId="0" xfId="0" applyFont="1" applyFill="1" applyBorder="1" applyAlignment="1">
      <alignment horizontal="justify"/>
    </xf>
    <xf numFmtId="0" fontId="24" fillId="0" borderId="4" xfId="0" applyFont="1" applyFill="1" applyBorder="1" applyAlignment="1">
      <alignment horizontal="center"/>
    </xf>
    <xf numFmtId="0" fontId="24" fillId="0" borderId="4" xfId="0" applyFont="1" applyFill="1" applyBorder="1" applyAlignment="1">
      <alignment horizontal="center" vertical="center"/>
    </xf>
    <xf numFmtId="0" fontId="24" fillId="0" borderId="11" xfId="0" applyFont="1" applyFill="1" applyBorder="1" applyAlignment="1">
      <alignment horizontal="justify"/>
    </xf>
    <xf numFmtId="0" fontId="24" fillId="0" borderId="11" xfId="0" applyFont="1" applyFill="1" applyBorder="1" applyAlignment="1">
      <alignment horizontal="center"/>
    </xf>
    <xf numFmtId="0" fontId="26" fillId="0" borderId="11" xfId="0" applyFont="1" applyFill="1" applyBorder="1" applyAlignment="1">
      <alignment horizontal="center"/>
    </xf>
    <xf numFmtId="14" fontId="24" fillId="0" borderId="0" xfId="0" applyNumberFormat="1" applyFont="1" applyFill="1" applyBorder="1" applyAlignment="1">
      <alignment horizontal="center"/>
    </xf>
    <xf numFmtId="0" fontId="24" fillId="0" borderId="0" xfId="0" applyFont="1" applyFill="1" applyAlignment="1">
      <alignment horizontal="justify"/>
    </xf>
    <xf numFmtId="0" fontId="25" fillId="0" borderId="0" xfId="0" applyFont="1" applyFill="1" applyAlignment="1">
      <alignment horizontal="center"/>
    </xf>
    <xf numFmtId="0" fontId="24" fillId="0" borderId="0" xfId="0" applyFont="1" applyFill="1" applyAlignment="1"/>
    <xf numFmtId="0" fontId="17" fillId="0" borderId="0" xfId="0" applyFont="1" applyFill="1" applyAlignment="1">
      <alignment horizontal="center"/>
    </xf>
    <xf numFmtId="0" fontId="17" fillId="0" borderId="0" xfId="0" applyFont="1" applyFill="1" applyBorder="1" applyAlignment="1">
      <alignment horizontal="center"/>
    </xf>
    <xf numFmtId="0" fontId="15" fillId="0" borderId="0" xfId="0" applyFont="1" applyFill="1" applyBorder="1" applyAlignment="1">
      <alignment horizontal="justify" vertical="center"/>
    </xf>
    <xf numFmtId="0" fontId="15" fillId="0" borderId="10" xfId="0" applyFont="1" applyFill="1" applyBorder="1" applyAlignment="1">
      <alignment horizontal="left" vertical="center"/>
    </xf>
    <xf numFmtId="0" fontId="19" fillId="0" borderId="13" xfId="0" applyFont="1" applyFill="1" applyBorder="1" applyAlignment="1">
      <alignment horizontal="center" vertical="center"/>
    </xf>
    <xf numFmtId="0" fontId="19" fillId="0" borderId="10" xfId="0" applyFont="1" applyFill="1" applyBorder="1" applyAlignment="1">
      <alignment horizontal="center" vertical="center"/>
    </xf>
    <xf numFmtId="0" fontId="19" fillId="0" borderId="12" xfId="0" applyFont="1" applyFill="1" applyBorder="1" applyAlignment="1">
      <alignment horizontal="center" vertical="center"/>
    </xf>
    <xf numFmtId="0" fontId="15" fillId="0" borderId="11" xfId="0" applyFont="1" applyFill="1" applyBorder="1" applyAlignment="1">
      <alignment horizontal="justify"/>
    </xf>
    <xf numFmtId="0" fontId="15" fillId="0" borderId="0" xfId="0" applyFont="1" applyFill="1" applyBorder="1" applyAlignment="1">
      <alignment horizontal="center" vertical="center"/>
    </xf>
    <xf numFmtId="0" fontId="15" fillId="0" borderId="11" xfId="0" applyFont="1" applyFill="1" applyBorder="1" applyAlignment="1">
      <alignment horizontal="justify" vertical="center"/>
    </xf>
    <xf numFmtId="0" fontId="15" fillId="0" borderId="11" xfId="0" applyFont="1" applyFill="1" applyBorder="1" applyAlignment="1">
      <alignment horizontal="center" vertical="center"/>
    </xf>
    <xf numFmtId="14" fontId="15" fillId="0" borderId="0" xfId="0" applyNumberFormat="1" applyFont="1" applyFill="1" applyBorder="1" applyAlignment="1">
      <alignment horizontal="center" vertical="center"/>
    </xf>
    <xf numFmtId="0" fontId="15" fillId="0" borderId="0" xfId="0" applyFont="1" applyFill="1" applyAlignment="1">
      <alignment horizontal="justify"/>
    </xf>
    <xf numFmtId="0" fontId="15" fillId="0" borderId="0" xfId="0" applyFont="1" applyFill="1" applyAlignment="1">
      <alignment horizontal="center"/>
    </xf>
    <xf numFmtId="0" fontId="15" fillId="0" borderId="0" xfId="0" applyFont="1" applyFill="1" applyAlignment="1"/>
    <xf numFmtId="0" fontId="16" fillId="0" borderId="0" xfId="0" applyFont="1" applyFill="1" applyAlignment="1">
      <alignment horizontal="center"/>
    </xf>
    <xf numFmtId="0" fontId="5"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 fillId="0" borderId="10" xfId="1" applyFont="1" applyBorder="1" applyAlignment="1" applyProtection="1">
      <alignment horizontal="center" vertical="center"/>
    </xf>
    <xf numFmtId="0" fontId="10" fillId="0" borderId="4" xfId="1" applyFont="1" applyBorder="1" applyAlignment="1" applyProtection="1">
      <alignment horizontal="center" vertical="center"/>
    </xf>
    <xf numFmtId="0" fontId="9" fillId="0" borderId="4" xfId="1" applyFont="1" applyBorder="1" applyAlignment="1" applyProtection="1">
      <alignment horizontal="center" vertical="center"/>
    </xf>
    <xf numFmtId="0" fontId="5" fillId="0" borderId="7"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7" fillId="0" borderId="10" xfId="1" applyFont="1" applyBorder="1" applyAlignment="1" applyProtection="1">
      <alignment horizontal="center" vertical="center"/>
    </xf>
    <xf numFmtId="0" fontId="3" fillId="0" borderId="4" xfId="0" applyFont="1" applyBorder="1" applyAlignment="1">
      <alignment horizontal="center" vertical="center"/>
    </xf>
    <xf numFmtId="0" fontId="3" fillId="0" borderId="7" xfId="0" applyFont="1" applyBorder="1" applyAlignment="1">
      <alignment horizontal="center" vertical="center" wrapText="1"/>
    </xf>
    <xf numFmtId="0" fontId="2" fillId="0" borderId="0" xfId="0" applyFont="1" applyAlignment="1">
      <alignment horizontal="center" vertical="center"/>
    </xf>
    <xf numFmtId="0" fontId="1" fillId="0" borderId="4" xfId="0" applyFont="1" applyBorder="1" applyAlignment="1">
      <alignment horizontal="center" vertical="center" wrapText="1"/>
    </xf>
  </cellXfs>
  <cellStyles count="3">
    <cellStyle name="常规" xfId="0" builtinId="0"/>
    <cellStyle name="超链接" xfId="1" builtinId="8"/>
    <cellStyle name="超链接 10"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1</xdr:col>
      <xdr:colOff>9525</xdr:colOff>
      <xdr:row>0</xdr:row>
      <xdr:rowOff>114300</xdr:rowOff>
    </xdr:from>
    <xdr:to>
      <xdr:col>1</xdr:col>
      <xdr:colOff>581025</xdr:colOff>
      <xdr:row>2</xdr:row>
      <xdr:rowOff>28575</xdr:rowOff>
    </xdr:to>
    <xdr:pic>
      <xdr:nvPicPr>
        <xdr:cNvPr id="2" name="Picture 1"/>
        <xdr:cNvPicPr>
          <a:picLocks noChangeAspect="1" noChangeArrowheads="1"/>
        </xdr:cNvPicPr>
      </xdr:nvPicPr>
      <xdr:blipFill>
        <a:blip xmlns:r="http://schemas.openxmlformats.org/officeDocument/2006/relationships" r:embed="rId1" cstate="print">
          <a:lum bright="-6000" contrast="24000"/>
        </a:blip>
        <a:srcRect/>
        <a:stretch>
          <a:fillRect/>
        </a:stretch>
      </xdr:blipFill>
      <xdr:spPr>
        <a:xfrm>
          <a:off x="342900" y="114300"/>
          <a:ext cx="571500" cy="466725"/>
        </a:xfrm>
        <a:prstGeom prst="rect">
          <a:avLst/>
        </a:prstGeom>
        <a:noFill/>
        <a:ln w="9525">
          <a:noFill/>
          <a:miter lim="800000"/>
          <a:headEnd/>
          <a:tailEnd/>
        </a:ln>
      </xdr:spPr>
    </xdr:pic>
    <xdr:clientData/>
  </xdr:twoCellAnchor>
  <xdr:twoCellAnchor>
    <xdr:from>
      <xdr:col>1</xdr:col>
      <xdr:colOff>9525</xdr:colOff>
      <xdr:row>0</xdr:row>
      <xdr:rowOff>114300</xdr:rowOff>
    </xdr:from>
    <xdr:to>
      <xdr:col>1</xdr:col>
      <xdr:colOff>581025</xdr:colOff>
      <xdr:row>2</xdr:row>
      <xdr:rowOff>28575</xdr:rowOff>
    </xdr:to>
    <xdr:pic>
      <xdr:nvPicPr>
        <xdr:cNvPr id="3" name="Picture 1"/>
        <xdr:cNvPicPr>
          <a:picLocks noChangeAspect="1" noChangeArrowheads="1"/>
        </xdr:cNvPicPr>
      </xdr:nvPicPr>
      <xdr:blipFill>
        <a:blip xmlns:r="http://schemas.openxmlformats.org/officeDocument/2006/relationships" r:embed="rId1" cstate="print">
          <a:lum bright="-6000" contrast="24000"/>
        </a:blip>
        <a:srcRect/>
        <a:stretch>
          <a:fillRect/>
        </a:stretch>
      </xdr:blipFill>
      <xdr:spPr>
        <a:xfrm>
          <a:off x="342900" y="114300"/>
          <a:ext cx="571500" cy="466725"/>
        </a:xfrm>
        <a:prstGeom prst="rect">
          <a:avLst/>
        </a:prstGeom>
        <a:noFill/>
        <a:ln w="9525">
          <a:noFill/>
          <a:miter lim="800000"/>
          <a:headEnd/>
          <a:tailEnd/>
        </a:ln>
      </xdr:spPr>
    </xdr:pic>
    <xdr:clientData/>
  </xdr:twoCellAnchor>
  <xdr:twoCellAnchor>
    <xdr:from>
      <xdr:col>1</xdr:col>
      <xdr:colOff>9525</xdr:colOff>
      <xdr:row>0</xdr:row>
      <xdr:rowOff>114300</xdr:rowOff>
    </xdr:from>
    <xdr:to>
      <xdr:col>1</xdr:col>
      <xdr:colOff>581025</xdr:colOff>
      <xdr:row>2</xdr:row>
      <xdr:rowOff>28575</xdr:rowOff>
    </xdr:to>
    <xdr:pic>
      <xdr:nvPicPr>
        <xdr:cNvPr id="4" name="Picture 1"/>
        <xdr:cNvPicPr>
          <a:picLocks noChangeAspect="1" noChangeArrowheads="1"/>
        </xdr:cNvPicPr>
      </xdr:nvPicPr>
      <xdr:blipFill>
        <a:blip xmlns:r="http://schemas.openxmlformats.org/officeDocument/2006/relationships" r:embed="rId1" cstate="print">
          <a:lum bright="-6000" contrast="24000"/>
        </a:blip>
        <a:srcRect/>
        <a:stretch>
          <a:fillRect/>
        </a:stretch>
      </xdr:blipFill>
      <xdr:spPr>
        <a:xfrm>
          <a:off x="342900" y="114300"/>
          <a:ext cx="571500" cy="466725"/>
        </a:xfrm>
        <a:prstGeom prst="rect">
          <a:avLst/>
        </a:prstGeom>
        <a:noFill/>
        <a:ln w="9525">
          <a:noFill/>
          <a:miter lim="800000"/>
          <a:headEnd/>
          <a:tailEnd/>
        </a:ln>
      </xdr:spPr>
    </xdr:pic>
    <xdr:clientData/>
  </xdr:twoCellAnchor>
  <xdr:twoCellAnchor>
    <xdr:from>
      <xdr:col>1</xdr:col>
      <xdr:colOff>9525</xdr:colOff>
      <xdr:row>0</xdr:row>
      <xdr:rowOff>114300</xdr:rowOff>
    </xdr:from>
    <xdr:to>
      <xdr:col>1</xdr:col>
      <xdr:colOff>581025</xdr:colOff>
      <xdr:row>2</xdr:row>
      <xdr:rowOff>28575</xdr:rowOff>
    </xdr:to>
    <xdr:pic>
      <xdr:nvPicPr>
        <xdr:cNvPr id="5" name="Picture 1"/>
        <xdr:cNvPicPr>
          <a:picLocks noChangeAspect="1" noChangeArrowheads="1"/>
        </xdr:cNvPicPr>
      </xdr:nvPicPr>
      <xdr:blipFill>
        <a:blip xmlns:r="http://schemas.openxmlformats.org/officeDocument/2006/relationships" r:embed="rId1" cstate="print">
          <a:lum bright="-6000" contrast="24000"/>
        </a:blip>
        <a:srcRect/>
        <a:stretch>
          <a:fillRect/>
        </a:stretch>
      </xdr:blipFill>
      <xdr:spPr>
        <a:xfrm>
          <a:off x="342900" y="114300"/>
          <a:ext cx="571500" cy="466725"/>
        </a:xfrm>
        <a:prstGeom prst="rect">
          <a:avLst/>
        </a:prstGeom>
        <a:noFill/>
        <a:ln w="9525">
          <a:noFill/>
          <a:miter lim="800000"/>
          <a:headEnd/>
          <a:tailEnd/>
        </a:ln>
      </xdr:spPr>
    </xdr:pic>
    <xdr:clientData/>
  </xdr:twoCellAnchor>
  <xdr:twoCellAnchor>
    <xdr:from>
      <xdr:col>1</xdr:col>
      <xdr:colOff>9525</xdr:colOff>
      <xdr:row>0</xdr:row>
      <xdr:rowOff>114300</xdr:rowOff>
    </xdr:from>
    <xdr:to>
      <xdr:col>1</xdr:col>
      <xdr:colOff>581025</xdr:colOff>
      <xdr:row>2</xdr:row>
      <xdr:rowOff>28575</xdr:rowOff>
    </xdr:to>
    <xdr:pic>
      <xdr:nvPicPr>
        <xdr:cNvPr id="6" name="Picture 1"/>
        <xdr:cNvPicPr>
          <a:picLocks noChangeAspect="1" noChangeArrowheads="1"/>
        </xdr:cNvPicPr>
      </xdr:nvPicPr>
      <xdr:blipFill>
        <a:blip xmlns:r="http://schemas.openxmlformats.org/officeDocument/2006/relationships" r:embed="rId1" cstate="print">
          <a:lum bright="-6000" contrast="24000"/>
        </a:blip>
        <a:srcRect/>
        <a:stretch>
          <a:fillRect/>
        </a:stretch>
      </xdr:blipFill>
      <xdr:spPr>
        <a:xfrm>
          <a:off x="342900" y="114300"/>
          <a:ext cx="571500" cy="466725"/>
        </a:xfrm>
        <a:prstGeom prst="rect">
          <a:avLst/>
        </a:prstGeom>
        <a:noFill/>
        <a:ln w="9525">
          <a:noFill/>
          <a:miter lim="800000"/>
          <a:headEnd/>
          <a:tailEnd/>
        </a:ln>
      </xdr:spPr>
    </xdr:pic>
    <xdr:clientData/>
  </xdr:twoCellAnchor>
  <xdr:twoCellAnchor>
    <xdr:from>
      <xdr:col>1</xdr:col>
      <xdr:colOff>9525</xdr:colOff>
      <xdr:row>0</xdr:row>
      <xdr:rowOff>114300</xdr:rowOff>
    </xdr:from>
    <xdr:to>
      <xdr:col>1</xdr:col>
      <xdr:colOff>581025</xdr:colOff>
      <xdr:row>2</xdr:row>
      <xdr:rowOff>28575</xdr:rowOff>
    </xdr:to>
    <xdr:pic>
      <xdr:nvPicPr>
        <xdr:cNvPr id="7" name="Picture 1"/>
        <xdr:cNvPicPr>
          <a:picLocks noChangeAspect="1" noChangeArrowheads="1"/>
        </xdr:cNvPicPr>
      </xdr:nvPicPr>
      <xdr:blipFill>
        <a:blip xmlns:r="http://schemas.openxmlformats.org/officeDocument/2006/relationships" r:embed="rId1" cstate="print">
          <a:lum bright="-6000" contrast="24000"/>
        </a:blip>
        <a:srcRect/>
        <a:stretch>
          <a:fillRect/>
        </a:stretch>
      </xdr:blipFill>
      <xdr:spPr>
        <a:xfrm>
          <a:off x="342900" y="114300"/>
          <a:ext cx="571500" cy="466725"/>
        </a:xfrm>
        <a:prstGeom prst="rect">
          <a:avLst/>
        </a:prstGeom>
        <a:noFill/>
        <a:ln w="9525">
          <a:noFill/>
          <a:miter lim="800000"/>
          <a:headEnd/>
          <a:tailEnd/>
        </a:ln>
      </xdr:spPr>
    </xdr:pic>
    <xdr:clientData/>
  </xdr:twoCellAnchor>
  <xdr:twoCellAnchor>
    <xdr:from>
      <xdr:col>1</xdr:col>
      <xdr:colOff>9525</xdr:colOff>
      <xdr:row>0</xdr:row>
      <xdr:rowOff>114300</xdr:rowOff>
    </xdr:from>
    <xdr:to>
      <xdr:col>1</xdr:col>
      <xdr:colOff>581025</xdr:colOff>
      <xdr:row>2</xdr:row>
      <xdr:rowOff>28575</xdr:rowOff>
    </xdr:to>
    <xdr:pic>
      <xdr:nvPicPr>
        <xdr:cNvPr id="8" name="Picture 1"/>
        <xdr:cNvPicPr>
          <a:picLocks noChangeAspect="1" noChangeArrowheads="1"/>
        </xdr:cNvPicPr>
      </xdr:nvPicPr>
      <xdr:blipFill>
        <a:blip xmlns:r="http://schemas.openxmlformats.org/officeDocument/2006/relationships" r:embed="rId1" cstate="print">
          <a:lum bright="-6000" contrast="24000"/>
        </a:blip>
        <a:srcRect/>
        <a:stretch>
          <a:fillRect/>
        </a:stretch>
      </xdr:blipFill>
      <xdr:spPr>
        <a:xfrm>
          <a:off x="342900" y="114300"/>
          <a:ext cx="571500" cy="466725"/>
        </a:xfrm>
        <a:prstGeom prst="rect">
          <a:avLst/>
        </a:prstGeom>
        <a:noFill/>
        <a:ln w="9525">
          <a:noFill/>
          <a:miter lim="800000"/>
          <a:headEnd/>
          <a:tailEnd/>
        </a:ln>
      </xdr:spPr>
    </xdr:pic>
    <xdr:clientData/>
  </xdr:twoCellAnchor>
  <xdr:twoCellAnchor>
    <xdr:from>
      <xdr:col>1</xdr:col>
      <xdr:colOff>9525</xdr:colOff>
      <xdr:row>0</xdr:row>
      <xdr:rowOff>114300</xdr:rowOff>
    </xdr:from>
    <xdr:to>
      <xdr:col>1</xdr:col>
      <xdr:colOff>581025</xdr:colOff>
      <xdr:row>2</xdr:row>
      <xdr:rowOff>28575</xdr:rowOff>
    </xdr:to>
    <xdr:pic>
      <xdr:nvPicPr>
        <xdr:cNvPr id="9" name="Picture 1"/>
        <xdr:cNvPicPr>
          <a:picLocks noChangeAspect="1" noChangeArrowheads="1"/>
        </xdr:cNvPicPr>
      </xdr:nvPicPr>
      <xdr:blipFill>
        <a:blip xmlns:r="http://schemas.openxmlformats.org/officeDocument/2006/relationships" r:embed="rId1" cstate="print">
          <a:lum bright="-6000" contrast="24000"/>
        </a:blip>
        <a:srcRect/>
        <a:stretch>
          <a:fillRect/>
        </a:stretch>
      </xdr:blipFill>
      <xdr:spPr>
        <a:xfrm>
          <a:off x="342900" y="114300"/>
          <a:ext cx="571500" cy="466725"/>
        </a:xfrm>
        <a:prstGeom prst="rect">
          <a:avLst/>
        </a:prstGeom>
        <a:noFill/>
        <a:ln w="9525">
          <a:noFill/>
          <a:miter lim="800000"/>
          <a:headEnd/>
          <a:tailEnd/>
        </a:ln>
      </xdr:spPr>
    </xdr:pic>
    <xdr:clientData/>
  </xdr:twoCellAnchor>
  <xdr:twoCellAnchor>
    <xdr:from>
      <xdr:col>1</xdr:col>
      <xdr:colOff>9525</xdr:colOff>
      <xdr:row>0</xdr:row>
      <xdr:rowOff>114300</xdr:rowOff>
    </xdr:from>
    <xdr:to>
      <xdr:col>1</xdr:col>
      <xdr:colOff>581025</xdr:colOff>
      <xdr:row>2</xdr:row>
      <xdr:rowOff>28575</xdr:rowOff>
    </xdr:to>
    <xdr:pic>
      <xdr:nvPicPr>
        <xdr:cNvPr id="10" name="Picture 1"/>
        <xdr:cNvPicPr>
          <a:picLocks noChangeAspect="1" noChangeArrowheads="1"/>
        </xdr:cNvPicPr>
      </xdr:nvPicPr>
      <xdr:blipFill>
        <a:blip xmlns:r="http://schemas.openxmlformats.org/officeDocument/2006/relationships" r:embed="rId1" cstate="print">
          <a:lum bright="-6000" contrast="24000"/>
        </a:blip>
        <a:srcRect/>
        <a:stretch>
          <a:fillRect/>
        </a:stretch>
      </xdr:blipFill>
      <xdr:spPr>
        <a:xfrm>
          <a:off x="342900" y="114300"/>
          <a:ext cx="571500" cy="466725"/>
        </a:xfrm>
        <a:prstGeom prst="rect">
          <a:avLst/>
        </a:prstGeom>
        <a:noFill/>
        <a:ln w="9525">
          <a:noFill/>
          <a:miter lim="800000"/>
          <a:headEnd/>
          <a:tailEnd/>
        </a:ln>
      </xdr:spPr>
    </xdr:pic>
    <xdr:clientData/>
  </xdr:twoCellAnchor>
  <xdr:twoCellAnchor>
    <xdr:from>
      <xdr:col>1</xdr:col>
      <xdr:colOff>9525</xdr:colOff>
      <xdr:row>0</xdr:row>
      <xdr:rowOff>114300</xdr:rowOff>
    </xdr:from>
    <xdr:to>
      <xdr:col>1</xdr:col>
      <xdr:colOff>581025</xdr:colOff>
      <xdr:row>2</xdr:row>
      <xdr:rowOff>28575</xdr:rowOff>
    </xdr:to>
    <xdr:pic>
      <xdr:nvPicPr>
        <xdr:cNvPr id="11" name="Picture 1"/>
        <xdr:cNvPicPr>
          <a:picLocks noChangeAspect="1" noChangeArrowheads="1"/>
        </xdr:cNvPicPr>
      </xdr:nvPicPr>
      <xdr:blipFill>
        <a:blip xmlns:r="http://schemas.openxmlformats.org/officeDocument/2006/relationships" r:embed="rId1" cstate="print">
          <a:lum bright="-6000" contrast="24000"/>
        </a:blip>
        <a:srcRect/>
        <a:stretch>
          <a:fillRect/>
        </a:stretch>
      </xdr:blipFill>
      <xdr:spPr>
        <a:xfrm>
          <a:off x="342900" y="114300"/>
          <a:ext cx="571500" cy="466725"/>
        </a:xfrm>
        <a:prstGeom prst="rect">
          <a:avLst/>
        </a:prstGeom>
        <a:noFill/>
        <a:ln w="9525">
          <a:noFill/>
          <a:miter lim="800000"/>
          <a:headEnd/>
          <a:tailEnd/>
        </a:ln>
      </xdr:spPr>
    </xdr:pic>
    <xdr:clientData/>
  </xdr:twoCellAnchor>
  <xdr:twoCellAnchor>
    <xdr:from>
      <xdr:col>1</xdr:col>
      <xdr:colOff>9525</xdr:colOff>
      <xdr:row>0</xdr:row>
      <xdr:rowOff>114300</xdr:rowOff>
    </xdr:from>
    <xdr:to>
      <xdr:col>1</xdr:col>
      <xdr:colOff>581025</xdr:colOff>
      <xdr:row>2</xdr:row>
      <xdr:rowOff>28575</xdr:rowOff>
    </xdr:to>
    <xdr:pic>
      <xdr:nvPicPr>
        <xdr:cNvPr id="12" name="Picture 1"/>
        <xdr:cNvPicPr>
          <a:picLocks noChangeAspect="1" noChangeArrowheads="1"/>
        </xdr:cNvPicPr>
      </xdr:nvPicPr>
      <xdr:blipFill>
        <a:blip xmlns:r="http://schemas.openxmlformats.org/officeDocument/2006/relationships" r:embed="rId1" cstate="print">
          <a:lum bright="-6000" contrast="24000"/>
        </a:blip>
        <a:srcRect/>
        <a:stretch>
          <a:fillRect/>
        </a:stretch>
      </xdr:blipFill>
      <xdr:spPr>
        <a:xfrm>
          <a:off x="342900" y="114300"/>
          <a:ext cx="571500" cy="466725"/>
        </a:xfrm>
        <a:prstGeom prst="rect">
          <a:avLst/>
        </a:prstGeom>
        <a:noFill/>
        <a:ln w="9525">
          <a:noFill/>
          <a:miter lim="800000"/>
          <a:headEnd/>
          <a:tailEnd/>
        </a:ln>
      </xdr:spPr>
    </xdr:pic>
    <xdr:clientData/>
  </xdr:twoCellAnchor>
  <xdr:twoCellAnchor>
    <xdr:from>
      <xdr:col>1</xdr:col>
      <xdr:colOff>9525</xdr:colOff>
      <xdr:row>0</xdr:row>
      <xdr:rowOff>114300</xdr:rowOff>
    </xdr:from>
    <xdr:to>
      <xdr:col>1</xdr:col>
      <xdr:colOff>581025</xdr:colOff>
      <xdr:row>2</xdr:row>
      <xdr:rowOff>28575</xdr:rowOff>
    </xdr:to>
    <xdr:pic>
      <xdr:nvPicPr>
        <xdr:cNvPr id="13" name="Picture 1"/>
        <xdr:cNvPicPr>
          <a:picLocks noChangeAspect="1" noChangeArrowheads="1"/>
        </xdr:cNvPicPr>
      </xdr:nvPicPr>
      <xdr:blipFill>
        <a:blip xmlns:r="http://schemas.openxmlformats.org/officeDocument/2006/relationships" r:embed="rId1" cstate="print">
          <a:lum bright="-6000" contrast="24000"/>
        </a:blip>
        <a:srcRect/>
        <a:stretch>
          <a:fillRect/>
        </a:stretch>
      </xdr:blipFill>
      <xdr:spPr>
        <a:xfrm>
          <a:off x="342900" y="114300"/>
          <a:ext cx="571500" cy="466725"/>
        </a:xfrm>
        <a:prstGeom prst="rect">
          <a:avLst/>
        </a:prstGeom>
        <a:noFill/>
        <a:ln w="9525">
          <a:noFill/>
          <a:miter lim="800000"/>
          <a:headEnd/>
          <a:tailEnd/>
        </a:ln>
      </xdr:spPr>
    </xdr:pic>
    <xdr:clientData/>
  </xdr:twoCellAnchor>
  <xdr:twoCellAnchor>
    <xdr:from>
      <xdr:col>1</xdr:col>
      <xdr:colOff>9525</xdr:colOff>
      <xdr:row>0</xdr:row>
      <xdr:rowOff>114300</xdr:rowOff>
    </xdr:from>
    <xdr:to>
      <xdr:col>1</xdr:col>
      <xdr:colOff>581025</xdr:colOff>
      <xdr:row>2</xdr:row>
      <xdr:rowOff>28575</xdr:rowOff>
    </xdr:to>
    <xdr:pic>
      <xdr:nvPicPr>
        <xdr:cNvPr id="14" name="Picture 1"/>
        <xdr:cNvPicPr>
          <a:picLocks noChangeAspect="1" noChangeArrowheads="1"/>
        </xdr:cNvPicPr>
      </xdr:nvPicPr>
      <xdr:blipFill>
        <a:blip xmlns:r="http://schemas.openxmlformats.org/officeDocument/2006/relationships" r:embed="rId1" cstate="print">
          <a:lum bright="-6000" contrast="24000"/>
        </a:blip>
        <a:srcRect/>
        <a:stretch>
          <a:fillRect/>
        </a:stretch>
      </xdr:blipFill>
      <xdr:spPr>
        <a:xfrm>
          <a:off x="342900" y="114300"/>
          <a:ext cx="571500" cy="466725"/>
        </a:xfrm>
        <a:prstGeom prst="rect">
          <a:avLst/>
        </a:prstGeom>
        <a:noFill/>
        <a:ln w="9525">
          <a:noFill/>
          <a:miter lim="800000"/>
          <a:headEnd/>
          <a:tailEnd/>
        </a:ln>
      </xdr:spPr>
    </xdr:pic>
    <xdr:clientData/>
  </xdr:twoCellAnchor>
  <xdr:twoCellAnchor>
    <xdr:from>
      <xdr:col>1</xdr:col>
      <xdr:colOff>9525</xdr:colOff>
      <xdr:row>0</xdr:row>
      <xdr:rowOff>114300</xdr:rowOff>
    </xdr:from>
    <xdr:to>
      <xdr:col>1</xdr:col>
      <xdr:colOff>581025</xdr:colOff>
      <xdr:row>2</xdr:row>
      <xdr:rowOff>28575</xdr:rowOff>
    </xdr:to>
    <xdr:pic>
      <xdr:nvPicPr>
        <xdr:cNvPr id="15" name="Picture 1"/>
        <xdr:cNvPicPr>
          <a:picLocks noChangeAspect="1" noChangeArrowheads="1"/>
        </xdr:cNvPicPr>
      </xdr:nvPicPr>
      <xdr:blipFill>
        <a:blip xmlns:r="http://schemas.openxmlformats.org/officeDocument/2006/relationships" r:embed="rId1" cstate="print">
          <a:lum bright="-6000" contrast="24000"/>
        </a:blip>
        <a:srcRect/>
        <a:stretch>
          <a:fillRect/>
        </a:stretch>
      </xdr:blipFill>
      <xdr:spPr>
        <a:xfrm>
          <a:off x="342900" y="114300"/>
          <a:ext cx="571500" cy="466725"/>
        </a:xfrm>
        <a:prstGeom prst="rect">
          <a:avLst/>
        </a:prstGeom>
        <a:noFill/>
        <a:ln w="9525">
          <a:noFill/>
          <a:miter lim="800000"/>
          <a:headEnd/>
          <a:tailEnd/>
        </a:ln>
      </xdr:spPr>
    </xdr:pic>
    <xdr:clientData/>
  </xdr:twoCellAnchor>
  <xdr:twoCellAnchor>
    <xdr:from>
      <xdr:col>1</xdr:col>
      <xdr:colOff>9525</xdr:colOff>
      <xdr:row>0</xdr:row>
      <xdr:rowOff>114300</xdr:rowOff>
    </xdr:from>
    <xdr:to>
      <xdr:col>1</xdr:col>
      <xdr:colOff>581025</xdr:colOff>
      <xdr:row>2</xdr:row>
      <xdr:rowOff>28575</xdr:rowOff>
    </xdr:to>
    <xdr:pic>
      <xdr:nvPicPr>
        <xdr:cNvPr id="16" name="Picture 1"/>
        <xdr:cNvPicPr>
          <a:picLocks noChangeAspect="1" noChangeArrowheads="1"/>
        </xdr:cNvPicPr>
      </xdr:nvPicPr>
      <xdr:blipFill>
        <a:blip xmlns:r="http://schemas.openxmlformats.org/officeDocument/2006/relationships" r:embed="rId1" cstate="print">
          <a:lum bright="-6000" contrast="24000"/>
        </a:blip>
        <a:srcRect/>
        <a:stretch>
          <a:fillRect/>
        </a:stretch>
      </xdr:blipFill>
      <xdr:spPr>
        <a:xfrm>
          <a:off x="342900" y="114300"/>
          <a:ext cx="571500" cy="466725"/>
        </a:xfrm>
        <a:prstGeom prst="rect">
          <a:avLst/>
        </a:prstGeom>
        <a:noFill/>
        <a:ln w="9525">
          <a:noFill/>
          <a:miter lim="800000"/>
          <a:headEnd/>
          <a:tailEnd/>
        </a:ln>
      </xdr:spPr>
    </xdr:pic>
    <xdr:clientData/>
  </xdr:twoCellAnchor>
  <xdr:twoCellAnchor>
    <xdr:from>
      <xdr:col>1</xdr:col>
      <xdr:colOff>9525</xdr:colOff>
      <xdr:row>0</xdr:row>
      <xdr:rowOff>114300</xdr:rowOff>
    </xdr:from>
    <xdr:to>
      <xdr:col>1</xdr:col>
      <xdr:colOff>581025</xdr:colOff>
      <xdr:row>2</xdr:row>
      <xdr:rowOff>28575</xdr:rowOff>
    </xdr:to>
    <xdr:pic>
      <xdr:nvPicPr>
        <xdr:cNvPr id="17" name="Picture 1"/>
        <xdr:cNvPicPr>
          <a:picLocks noChangeAspect="1" noChangeArrowheads="1"/>
        </xdr:cNvPicPr>
      </xdr:nvPicPr>
      <xdr:blipFill>
        <a:blip xmlns:r="http://schemas.openxmlformats.org/officeDocument/2006/relationships" r:embed="rId1" cstate="print">
          <a:lum bright="-6000" contrast="24000"/>
        </a:blip>
        <a:srcRect/>
        <a:stretch>
          <a:fillRect/>
        </a:stretch>
      </xdr:blipFill>
      <xdr:spPr>
        <a:xfrm>
          <a:off x="342900" y="114300"/>
          <a:ext cx="571500" cy="4667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190499</xdr:colOff>
      <xdr:row>0</xdr:row>
      <xdr:rowOff>47625</xdr:rowOff>
    </xdr:from>
    <xdr:to>
      <xdr:col>1</xdr:col>
      <xdr:colOff>762000</xdr:colOff>
      <xdr:row>2</xdr:row>
      <xdr:rowOff>173728</xdr:rowOff>
    </xdr:to>
    <xdr:pic>
      <xdr:nvPicPr>
        <xdr:cNvPr id="2" name="Picture 1"/>
        <xdr:cNvPicPr>
          <a:picLocks noChangeAspect="1" noChangeArrowheads="1"/>
        </xdr:cNvPicPr>
      </xdr:nvPicPr>
      <xdr:blipFill>
        <a:blip xmlns:r="http://schemas.openxmlformats.org/officeDocument/2006/relationships" r:embed="rId1" cstate="print">
          <a:lum bright="-6000" contrast="24000"/>
        </a:blip>
        <a:srcRect/>
        <a:stretch>
          <a:fillRect/>
        </a:stretch>
      </xdr:blipFill>
      <xdr:spPr>
        <a:xfrm>
          <a:off x="189865" y="47625"/>
          <a:ext cx="972185" cy="62103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180975</xdr:colOff>
      <xdr:row>0</xdr:row>
      <xdr:rowOff>47625</xdr:rowOff>
    </xdr:from>
    <xdr:to>
      <xdr:col>1</xdr:col>
      <xdr:colOff>762000</xdr:colOff>
      <xdr:row>2</xdr:row>
      <xdr:rowOff>171450</xdr:rowOff>
    </xdr:to>
    <xdr:pic>
      <xdr:nvPicPr>
        <xdr:cNvPr id="2" name="Picture 1" descr="rId1"/>
        <xdr:cNvPicPr>
          <a:picLocks noChangeAspect="1"/>
        </xdr:cNvPicPr>
      </xdr:nvPicPr>
      <xdr:blipFill>
        <a:blip xmlns:r="http://schemas.openxmlformats.org/officeDocument/2006/relationships" r:embed="rId1">
          <a:lum bright="-5994" contrast="24000"/>
        </a:blip>
        <a:stretch>
          <a:fillRect/>
        </a:stretch>
      </xdr:blipFill>
      <xdr:spPr>
        <a:xfrm>
          <a:off x="180975" y="47625"/>
          <a:ext cx="1266825" cy="5619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abSelected="1" workbookViewId="0">
      <selection activeCell="F5" sqref="F5"/>
    </sheetView>
  </sheetViews>
  <sheetFormatPr defaultColWidth="9" defaultRowHeight="13.5"/>
  <cols>
    <col min="1" max="1" width="8.25" customWidth="1"/>
    <col min="2" max="2" width="5.375" customWidth="1"/>
    <col min="3" max="3" width="38" customWidth="1"/>
    <col min="4" max="4" width="21.375" customWidth="1"/>
    <col min="5" max="5" width="27" customWidth="1"/>
    <col min="6" max="6" width="34.75" customWidth="1"/>
  </cols>
  <sheetData>
    <row r="1" spans="1:7" ht="27" customHeight="1">
      <c r="A1" s="102" t="s">
        <v>0</v>
      </c>
      <c r="B1" s="102"/>
      <c r="C1" s="102"/>
      <c r="D1" s="102"/>
      <c r="E1" s="102"/>
      <c r="F1" s="102"/>
      <c r="G1" s="102"/>
    </row>
    <row r="2" spans="1:7" ht="27.95" customHeight="1">
      <c r="A2" s="98" t="s">
        <v>1</v>
      </c>
      <c r="B2" s="98" t="s">
        <v>2</v>
      </c>
      <c r="C2" s="98" t="s">
        <v>3</v>
      </c>
      <c r="D2" s="98" t="s">
        <v>4</v>
      </c>
      <c r="E2" s="98" t="s">
        <v>5</v>
      </c>
      <c r="F2" s="98" t="s">
        <v>6</v>
      </c>
      <c r="G2" s="98" t="s">
        <v>7</v>
      </c>
    </row>
    <row r="3" spans="1:7" ht="70.5" customHeight="1">
      <c r="A3" s="103" t="s">
        <v>3</v>
      </c>
      <c r="B3" s="100">
        <v>1</v>
      </c>
      <c r="C3" s="101" t="s">
        <v>8</v>
      </c>
      <c r="D3" s="101" t="s">
        <v>9</v>
      </c>
      <c r="E3" s="101" t="s">
        <v>10</v>
      </c>
      <c r="F3" s="101" t="s">
        <v>283</v>
      </c>
      <c r="G3" s="99" t="s">
        <v>11</v>
      </c>
    </row>
    <row r="4" spans="1:7" ht="66.75" customHeight="1">
      <c r="A4" s="103"/>
      <c r="B4" s="100">
        <v>2</v>
      </c>
      <c r="C4" s="101" t="s">
        <v>12</v>
      </c>
      <c r="D4" s="101" t="s">
        <v>9</v>
      </c>
      <c r="E4" s="101"/>
      <c r="F4" s="101" t="s">
        <v>282</v>
      </c>
      <c r="G4" s="99" t="s">
        <v>11</v>
      </c>
    </row>
    <row r="5" spans="1:7" ht="66.75" customHeight="1">
      <c r="A5" s="103"/>
      <c r="B5" s="100">
        <v>3</v>
      </c>
      <c r="C5" s="101" t="s">
        <v>13</v>
      </c>
      <c r="D5" s="101" t="s">
        <v>14</v>
      </c>
      <c r="E5" s="101" t="s">
        <v>15</v>
      </c>
      <c r="F5" s="101" t="s">
        <v>284</v>
      </c>
      <c r="G5" s="99" t="s">
        <v>11</v>
      </c>
    </row>
    <row r="6" spans="1:7" ht="54" customHeight="1">
      <c r="A6" s="103"/>
      <c r="B6" s="100">
        <v>4</v>
      </c>
      <c r="C6" s="101" t="s">
        <v>16</v>
      </c>
      <c r="D6" s="101" t="s">
        <v>17</v>
      </c>
      <c r="E6" s="101" t="s">
        <v>18</v>
      </c>
      <c r="F6" s="101" t="s">
        <v>19</v>
      </c>
      <c r="G6" s="99" t="s">
        <v>11</v>
      </c>
    </row>
    <row r="7" spans="1:7" ht="21" customHeight="1">
      <c r="A7" s="103"/>
      <c r="B7" s="100">
        <v>5</v>
      </c>
      <c r="C7" s="101" t="s">
        <v>20</v>
      </c>
      <c r="D7" s="101" t="s">
        <v>21</v>
      </c>
      <c r="E7" s="101" t="s">
        <v>22</v>
      </c>
      <c r="F7" s="101" t="s">
        <v>23</v>
      </c>
      <c r="G7" s="99" t="s">
        <v>11</v>
      </c>
    </row>
    <row r="8" spans="1:7" ht="21" customHeight="1">
      <c r="A8" s="103"/>
      <c r="B8" s="100">
        <v>6</v>
      </c>
      <c r="C8" s="101" t="s">
        <v>24</v>
      </c>
      <c r="D8" s="101" t="s">
        <v>25</v>
      </c>
      <c r="E8" s="101" t="s">
        <v>26</v>
      </c>
      <c r="F8" s="101"/>
      <c r="G8" s="99" t="s">
        <v>11</v>
      </c>
    </row>
    <row r="9" spans="1:7" ht="21" customHeight="1">
      <c r="A9" s="103"/>
      <c r="B9" s="100">
        <v>7</v>
      </c>
      <c r="C9" s="101" t="s">
        <v>27</v>
      </c>
      <c r="D9" s="101" t="s">
        <v>28</v>
      </c>
      <c r="E9" s="101" t="s">
        <v>26</v>
      </c>
      <c r="F9" s="101"/>
      <c r="G9" s="99" t="s">
        <v>11</v>
      </c>
    </row>
    <row r="10" spans="1:7" ht="21" customHeight="1">
      <c r="A10" s="103"/>
      <c r="B10" s="100">
        <v>8</v>
      </c>
      <c r="C10" s="101" t="s">
        <v>29</v>
      </c>
      <c r="D10" s="101" t="s">
        <v>21</v>
      </c>
      <c r="E10" s="101" t="s">
        <v>30</v>
      </c>
      <c r="F10" s="101"/>
      <c r="G10" s="99" t="s">
        <v>11</v>
      </c>
    </row>
    <row r="11" spans="1:7" ht="21" customHeight="1">
      <c r="A11" s="103"/>
      <c r="B11" s="100">
        <v>9</v>
      </c>
      <c r="C11" s="101" t="s">
        <v>31</v>
      </c>
      <c r="D11" s="101" t="s">
        <v>21</v>
      </c>
      <c r="E11" s="101" t="s">
        <v>30</v>
      </c>
      <c r="F11" s="101"/>
      <c r="G11" s="99" t="s">
        <v>11</v>
      </c>
    </row>
    <row r="12" spans="1:7" ht="27" customHeight="1">
      <c r="A12" s="103"/>
      <c r="B12" s="100">
        <v>10</v>
      </c>
      <c r="C12" s="101" t="s">
        <v>32</v>
      </c>
      <c r="D12" s="101" t="s">
        <v>33</v>
      </c>
      <c r="E12" s="101" t="s">
        <v>34</v>
      </c>
      <c r="F12" s="101" t="s">
        <v>35</v>
      </c>
      <c r="G12" s="99" t="s">
        <v>11</v>
      </c>
    </row>
    <row r="13" spans="1:7" ht="44.1" customHeight="1">
      <c r="A13" s="103"/>
      <c r="B13" s="100">
        <v>11</v>
      </c>
      <c r="C13" s="101" t="s">
        <v>36</v>
      </c>
      <c r="D13" s="101" t="s">
        <v>37</v>
      </c>
      <c r="E13" s="101" t="s">
        <v>38</v>
      </c>
      <c r="F13" s="101"/>
      <c r="G13" s="99" t="s">
        <v>39</v>
      </c>
    </row>
    <row r="14" spans="1:7" ht="27.95" customHeight="1">
      <c r="A14" s="103"/>
      <c r="B14" s="100">
        <v>12</v>
      </c>
      <c r="C14" s="101" t="s">
        <v>40</v>
      </c>
      <c r="D14" s="101" t="s">
        <v>41</v>
      </c>
      <c r="E14" s="101" t="s">
        <v>26</v>
      </c>
      <c r="F14" s="101"/>
      <c r="G14" s="99" t="s">
        <v>11</v>
      </c>
    </row>
    <row r="15" spans="1:7" ht="26.1" customHeight="1">
      <c r="A15" s="103"/>
      <c r="B15" s="100">
        <v>13</v>
      </c>
      <c r="C15" s="101" t="s">
        <v>42</v>
      </c>
      <c r="D15" s="101" t="s">
        <v>43</v>
      </c>
      <c r="E15" s="101" t="s">
        <v>30</v>
      </c>
      <c r="F15" s="101"/>
      <c r="G15" s="99" t="s">
        <v>44</v>
      </c>
    </row>
    <row r="16" spans="1:7" ht="24" customHeight="1">
      <c r="A16" s="103"/>
      <c r="B16" s="100">
        <v>14</v>
      </c>
      <c r="C16" s="101" t="s">
        <v>45</v>
      </c>
      <c r="D16" s="101" t="s">
        <v>46</v>
      </c>
      <c r="E16" s="101" t="s">
        <v>47</v>
      </c>
      <c r="F16" s="101"/>
      <c r="G16" s="99" t="s">
        <v>11</v>
      </c>
    </row>
  </sheetData>
  <mergeCells count="2">
    <mergeCell ref="A1:G1"/>
    <mergeCell ref="A3:A16"/>
  </mergeCells>
  <phoneticPr fontId="45"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1"/>
  <sheetViews>
    <sheetView workbookViewId="0">
      <selection activeCell="D20" sqref="D20"/>
    </sheetView>
  </sheetViews>
  <sheetFormatPr defaultColWidth="9" defaultRowHeight="15.75"/>
  <cols>
    <col min="1" max="1" width="4.375" style="65" customWidth="1"/>
    <col min="2" max="2" width="13" style="66" customWidth="1"/>
    <col min="3" max="3" width="14.125" style="66" customWidth="1"/>
    <col min="4" max="9" width="6.375" style="66" customWidth="1"/>
    <col min="10" max="10" width="10" style="66" customWidth="1"/>
    <col min="11" max="11" width="6.375" style="66" customWidth="1"/>
    <col min="12" max="12" width="8.625" style="66" customWidth="1"/>
    <col min="13" max="13" width="8.125" style="66" customWidth="1"/>
    <col min="14" max="14" width="11.125" style="66" customWidth="1"/>
    <col min="15" max="17" width="8.25" style="66" customWidth="1"/>
    <col min="18" max="18" width="4.5" style="67" customWidth="1"/>
    <col min="19" max="19" width="5.25" style="67" customWidth="1"/>
    <col min="20" max="20" width="7.625" style="67" customWidth="1"/>
    <col min="21" max="24" width="6.625" style="67" customWidth="1"/>
    <col min="25" max="26" width="5.375" style="67" customWidth="1"/>
    <col min="27" max="27" width="7.375" style="67" customWidth="1"/>
    <col min="28" max="38" width="7.25" style="67" customWidth="1"/>
    <col min="39" max="16384" width="9" style="65"/>
  </cols>
  <sheetData>
    <row r="1" spans="1:38" ht="21.75" customHeight="1">
      <c r="A1" s="107"/>
      <c r="B1" s="107"/>
      <c r="C1" s="109" t="s">
        <v>48</v>
      </c>
      <c r="D1" s="109"/>
      <c r="E1" s="109"/>
      <c r="F1" s="109"/>
      <c r="G1" s="109"/>
      <c r="H1" s="109"/>
      <c r="I1" s="109"/>
      <c r="J1" s="109"/>
      <c r="K1" s="109"/>
      <c r="L1" s="109"/>
      <c r="M1" s="109"/>
      <c r="N1" s="109"/>
      <c r="O1" s="109"/>
      <c r="P1" s="109"/>
      <c r="Q1" s="109"/>
      <c r="T1" s="83" t="str">
        <f>IF(N4=0,"",N4)</f>
        <v/>
      </c>
      <c r="U1" s="67" t="str">
        <f>N8</f>
        <v>ZX</v>
      </c>
      <c r="V1" s="84" t="str">
        <f>LEFT(REPLACE(C8,1,11,),4)</f>
        <v/>
      </c>
      <c r="W1" s="67" t="str">
        <f>IF(C5=0,"",C5)</f>
        <v/>
      </c>
      <c r="X1" s="85" t="str">
        <f>IF(C9=0,"",C9)</f>
        <v/>
      </c>
      <c r="Y1" s="67" t="str">
        <f>IF(C4=0,"",C4)</f>
        <v/>
      </c>
      <c r="Z1" s="94" t="str">
        <f>IF(C6=0,"",C6)</f>
        <v/>
      </c>
      <c r="AA1" s="94" t="str">
        <f>IF(C7=0,"",C7)</f>
        <v/>
      </c>
      <c r="AD1" s="94" t="str">
        <f>T7</f>
        <v>新40*1.6</v>
      </c>
      <c r="AE1" s="94"/>
      <c r="AF1" s="94"/>
      <c r="AG1" s="94"/>
      <c r="AH1" s="94"/>
      <c r="AI1" s="94"/>
      <c r="AJ1" s="94"/>
      <c r="AK1" s="65">
        <f>VLOOKUP("合计",C1:P985,3,)</f>
        <v>0</v>
      </c>
      <c r="AL1" s="65">
        <f>VLOOKUP("合计",C1:Q985,5,)</f>
        <v>0</v>
      </c>
    </row>
    <row r="2" spans="1:38" ht="21.75" customHeight="1">
      <c r="A2" s="107"/>
      <c r="B2" s="107"/>
      <c r="C2" s="109"/>
      <c r="D2" s="109"/>
      <c r="E2" s="109"/>
      <c r="F2" s="109"/>
      <c r="G2" s="109"/>
      <c r="H2" s="109"/>
      <c r="I2" s="109"/>
      <c r="J2" s="109"/>
      <c r="K2" s="109"/>
      <c r="L2" s="109"/>
      <c r="M2" s="109"/>
      <c r="N2" s="109"/>
      <c r="O2" s="109"/>
      <c r="P2" s="109"/>
      <c r="Q2" s="109"/>
      <c r="AA2" s="95"/>
      <c r="AB2" s="96"/>
      <c r="AC2" s="96"/>
      <c r="AD2" s="97"/>
      <c r="AE2" s="97"/>
      <c r="AF2" s="97"/>
      <c r="AG2" s="97"/>
      <c r="AH2" s="97"/>
      <c r="AI2" s="97"/>
      <c r="AJ2" s="97"/>
      <c r="AK2" s="95"/>
      <c r="AL2" s="95"/>
    </row>
    <row r="3" spans="1:38" ht="23.25" customHeight="1">
      <c r="A3" s="108"/>
      <c r="B3" s="108"/>
      <c r="C3" s="126" t="s">
        <v>49</v>
      </c>
      <c r="D3" s="126"/>
      <c r="E3" s="126"/>
      <c r="F3" s="126"/>
      <c r="G3" s="126"/>
      <c r="H3" s="126"/>
      <c r="I3" s="126"/>
      <c r="J3" s="126"/>
      <c r="K3" s="126"/>
      <c r="L3" s="126"/>
      <c r="M3" s="127"/>
      <c r="N3" s="127"/>
      <c r="O3" s="127"/>
      <c r="P3" s="127"/>
      <c r="Q3" s="127"/>
      <c r="R3" s="86"/>
      <c r="S3" s="86"/>
      <c r="X3" s="87"/>
    </row>
    <row r="4" spans="1:38">
      <c r="A4" s="68" t="s">
        <v>50</v>
      </c>
      <c r="B4" s="68"/>
      <c r="C4" s="128"/>
      <c r="D4" s="128"/>
      <c r="E4" s="128"/>
      <c r="F4" s="128"/>
      <c r="G4" s="128"/>
      <c r="H4" s="128"/>
      <c r="I4" s="128"/>
      <c r="J4" s="128"/>
      <c r="K4" s="128"/>
      <c r="L4" s="129" t="s">
        <v>51</v>
      </c>
      <c r="M4" s="130"/>
      <c r="N4" s="131"/>
      <c r="O4" s="131"/>
      <c r="P4" s="131"/>
      <c r="Q4" s="131"/>
      <c r="R4" s="88"/>
      <c r="S4" s="86"/>
      <c r="X4" s="87"/>
    </row>
    <row r="5" spans="1:38">
      <c r="A5" s="69" t="s">
        <v>52</v>
      </c>
      <c r="B5" s="69"/>
      <c r="C5" s="119"/>
      <c r="D5" s="119"/>
      <c r="E5" s="119"/>
      <c r="F5" s="119"/>
      <c r="G5" s="119"/>
      <c r="H5" s="119"/>
      <c r="I5" s="119"/>
      <c r="J5" s="119"/>
      <c r="K5" s="119"/>
      <c r="L5" s="120" t="s">
        <v>53</v>
      </c>
      <c r="M5" s="121"/>
      <c r="N5" s="132"/>
      <c r="O5" s="132"/>
      <c r="P5" s="132"/>
      <c r="Q5" s="132"/>
      <c r="R5" s="89"/>
      <c r="S5" s="90"/>
    </row>
    <row r="6" spans="1:38">
      <c r="A6" s="69" t="s">
        <v>54</v>
      </c>
      <c r="B6" s="69"/>
      <c r="C6" s="119"/>
      <c r="D6" s="119"/>
      <c r="E6" s="119"/>
      <c r="F6" s="119"/>
      <c r="G6" s="119"/>
      <c r="H6" s="119"/>
      <c r="I6" s="119"/>
      <c r="J6" s="119"/>
      <c r="K6" s="119"/>
      <c r="L6" s="120" t="s">
        <v>55</v>
      </c>
      <c r="M6" s="121"/>
      <c r="N6" s="122" t="s">
        <v>56</v>
      </c>
      <c r="O6" s="122"/>
      <c r="P6" s="123"/>
      <c r="Q6" s="123"/>
      <c r="R6" s="91"/>
      <c r="S6" s="86"/>
    </row>
    <row r="7" spans="1:38">
      <c r="A7" s="69" t="s">
        <v>57</v>
      </c>
      <c r="B7" s="69"/>
      <c r="C7" s="124"/>
      <c r="D7" s="124"/>
      <c r="E7" s="124"/>
      <c r="F7" s="124"/>
      <c r="G7" s="124"/>
      <c r="H7" s="124"/>
      <c r="I7" s="124"/>
      <c r="J7" s="124"/>
      <c r="K7" s="125"/>
      <c r="L7" s="120" t="s">
        <v>57</v>
      </c>
      <c r="M7" s="121"/>
      <c r="N7" s="123" t="s">
        <v>58</v>
      </c>
      <c r="O7" s="123"/>
      <c r="P7" s="123"/>
      <c r="Q7" s="123"/>
      <c r="R7" s="91"/>
      <c r="S7" s="86"/>
      <c r="T7" s="67" t="s">
        <v>59</v>
      </c>
      <c r="Z7" s="67" t="s">
        <v>60</v>
      </c>
    </row>
    <row r="8" spans="1:38">
      <c r="A8" s="70" t="s">
        <v>61</v>
      </c>
      <c r="B8" s="71"/>
      <c r="C8" s="111" t="s">
        <v>62</v>
      </c>
      <c r="D8" s="111"/>
      <c r="E8" s="111"/>
      <c r="F8" s="111"/>
      <c r="G8" s="111"/>
      <c r="H8" s="111"/>
      <c r="I8" s="111"/>
      <c r="J8" s="111"/>
      <c r="K8" s="112"/>
      <c r="L8" s="113" t="s">
        <v>63</v>
      </c>
      <c r="M8" s="114"/>
      <c r="N8" s="115" t="s">
        <v>64</v>
      </c>
      <c r="O8" s="115"/>
      <c r="P8" s="115"/>
      <c r="Q8" s="115"/>
      <c r="R8" s="86"/>
      <c r="S8" s="86"/>
      <c r="T8" s="92" t="str">
        <f>IF(SUM(R:R)&lt;&gt;0,"错误","正确")</f>
        <v>正确</v>
      </c>
      <c r="Z8" s="67" t="s">
        <v>65</v>
      </c>
      <c r="AA8" s="67" t="s">
        <v>66</v>
      </c>
      <c r="AB8" s="67" t="s">
        <v>66</v>
      </c>
      <c r="AC8" s="67" t="s">
        <v>66</v>
      </c>
      <c r="AD8" s="67" t="s">
        <v>66</v>
      </c>
      <c r="AG8" s="67" t="s">
        <v>67</v>
      </c>
      <c r="AL8" s="92">
        <v>1</v>
      </c>
    </row>
    <row r="9" spans="1:38" ht="14.25" customHeight="1">
      <c r="A9" s="72" t="s">
        <v>68</v>
      </c>
      <c r="B9" s="73"/>
      <c r="C9" s="116"/>
      <c r="D9" s="116"/>
      <c r="E9" s="116"/>
      <c r="F9" s="116"/>
      <c r="G9" s="116"/>
      <c r="H9" s="116"/>
      <c r="I9" s="116"/>
      <c r="J9" s="116"/>
      <c r="K9" s="116"/>
      <c r="L9" s="116"/>
      <c r="M9" s="116"/>
      <c r="N9" s="116"/>
      <c r="O9" s="116"/>
      <c r="P9" s="116"/>
      <c r="Q9" s="117"/>
      <c r="R9" s="86" t="s">
        <v>69</v>
      </c>
      <c r="S9" s="86" t="s">
        <v>70</v>
      </c>
      <c r="T9" s="67" t="s">
        <v>71</v>
      </c>
      <c r="U9" s="67" t="s">
        <v>72</v>
      </c>
      <c r="V9" s="67" t="s">
        <v>73</v>
      </c>
      <c r="W9" s="86" t="s">
        <v>74</v>
      </c>
      <c r="X9" s="86" t="s">
        <v>75</v>
      </c>
      <c r="Y9" s="86" t="s">
        <v>76</v>
      </c>
      <c r="Z9" s="67" t="s">
        <v>77</v>
      </c>
      <c r="AA9" s="86" t="s">
        <v>78</v>
      </c>
      <c r="AB9" s="86" t="s">
        <v>79</v>
      </c>
      <c r="AC9" s="86" t="s">
        <v>65</v>
      </c>
      <c r="AD9" s="86" t="s">
        <v>80</v>
      </c>
      <c r="AE9" s="86" t="s">
        <v>81</v>
      </c>
      <c r="AF9" s="86" t="s">
        <v>82</v>
      </c>
      <c r="AG9" s="86" t="s">
        <v>83</v>
      </c>
      <c r="AH9" s="86" t="s">
        <v>84</v>
      </c>
      <c r="AI9" s="86" t="s">
        <v>85</v>
      </c>
      <c r="AJ9" s="86" t="s">
        <v>86</v>
      </c>
      <c r="AK9" s="86" t="s">
        <v>87</v>
      </c>
      <c r="AL9" s="86" t="s">
        <v>88</v>
      </c>
    </row>
    <row r="10" spans="1:38" ht="22.5" customHeight="1">
      <c r="A10" s="74" t="s">
        <v>89</v>
      </c>
      <c r="B10" s="74" t="s">
        <v>90</v>
      </c>
      <c r="C10" s="74" t="s">
        <v>91</v>
      </c>
      <c r="D10" s="75" t="s">
        <v>92</v>
      </c>
      <c r="E10" s="76" t="s">
        <v>93</v>
      </c>
      <c r="F10" s="76" t="s">
        <v>94</v>
      </c>
      <c r="G10" s="76" t="s">
        <v>95</v>
      </c>
      <c r="H10" s="76" t="s">
        <v>96</v>
      </c>
      <c r="I10" s="76" t="s">
        <v>97</v>
      </c>
      <c r="J10" s="75" t="s">
        <v>98</v>
      </c>
      <c r="K10" s="75" t="s">
        <v>99</v>
      </c>
      <c r="L10" s="74" t="s">
        <v>100</v>
      </c>
      <c r="M10" s="74" t="s">
        <v>101</v>
      </c>
      <c r="N10" s="82" t="s">
        <v>102</v>
      </c>
      <c r="O10" s="74" t="s">
        <v>103</v>
      </c>
      <c r="P10" s="74" t="s">
        <v>104</v>
      </c>
      <c r="Q10" s="74" t="s">
        <v>105</v>
      </c>
      <c r="R10" s="86"/>
      <c r="S10" s="81" t="str">
        <f t="shared" ref="S10:S20" si="0">IF(ISERROR(ROUND(V10/(U10+W10+X10),2)),"",ROUND(V10/(U10+W10+X10),2))</f>
        <v/>
      </c>
      <c r="V10" s="67">
        <f t="shared" ref="V10:V20" si="1">ROUND((U10+W10+X10)*0.6,)</f>
        <v>0</v>
      </c>
      <c r="Y10" s="86"/>
      <c r="Z10" s="86">
        <f t="shared" ref="Z10:Z20" si="2">Y10*1.3</f>
        <v>0</v>
      </c>
      <c r="AA10" s="86"/>
      <c r="AB10" s="86"/>
      <c r="AC10" s="86"/>
      <c r="AD10" s="67">
        <f>ROUND(AB10*1.05*1.6,0)</f>
        <v>0</v>
      </c>
      <c r="AL10" s="67">
        <f>ROUND((V10+AD10+AK10)*AL$8,)</f>
        <v>0</v>
      </c>
    </row>
    <row r="11" spans="1:38">
      <c r="A11" s="77">
        <v>1</v>
      </c>
      <c r="B11" s="77"/>
      <c r="C11" s="77"/>
      <c r="D11" s="77"/>
      <c r="E11" s="77"/>
      <c r="F11" s="77"/>
      <c r="G11" s="77"/>
      <c r="H11" s="77"/>
      <c r="I11" s="77"/>
      <c r="J11" s="77"/>
      <c r="K11" s="77"/>
      <c r="L11" s="77"/>
      <c r="M11" s="77">
        <f t="shared" ref="M11:M20" si="3">L11*K11</f>
        <v>0</v>
      </c>
      <c r="N11" s="77"/>
      <c r="O11" s="77"/>
      <c r="P11" s="77"/>
      <c r="Q11" s="77"/>
      <c r="R11" s="86">
        <f t="shared" ref="R11:R20" si="4">L11-AL11</f>
        <v>0</v>
      </c>
      <c r="S11" s="81" t="str">
        <f t="shared" si="0"/>
        <v/>
      </c>
      <c r="V11" s="67">
        <f t="shared" si="1"/>
        <v>0</v>
      </c>
      <c r="Y11" s="86"/>
      <c r="Z11" s="86">
        <f t="shared" si="2"/>
        <v>0</v>
      </c>
      <c r="AA11" s="86"/>
      <c r="AB11" s="86"/>
      <c r="AC11" s="86"/>
      <c r="AD11" s="67">
        <f t="shared" ref="AD11:AD20" si="5">ROUND(AB11*AC11,0)</f>
        <v>0</v>
      </c>
      <c r="AL11" s="67">
        <f t="shared" ref="AL11:AL20" si="6">ROUND((V11+AD11+AK11+AE11+AF11+AG11+AH11+AI11)*AL$8,)</f>
        <v>0</v>
      </c>
    </row>
    <row r="12" spans="1:38">
      <c r="A12" s="77">
        <v>2</v>
      </c>
      <c r="B12" s="77"/>
      <c r="C12" s="77"/>
      <c r="D12" s="77"/>
      <c r="E12" s="77"/>
      <c r="F12" s="77"/>
      <c r="G12" s="77"/>
      <c r="H12" s="77"/>
      <c r="I12" s="77"/>
      <c r="J12" s="77"/>
      <c r="K12" s="77"/>
      <c r="L12" s="77"/>
      <c r="M12" s="77">
        <f t="shared" si="3"/>
        <v>0</v>
      </c>
      <c r="N12" s="77"/>
      <c r="O12" s="77"/>
      <c r="P12" s="77"/>
      <c r="Q12" s="77"/>
      <c r="R12" s="86">
        <f t="shared" si="4"/>
        <v>0</v>
      </c>
      <c r="S12" s="81" t="str">
        <f t="shared" si="0"/>
        <v/>
      </c>
      <c r="V12" s="67">
        <f t="shared" si="1"/>
        <v>0</v>
      </c>
      <c r="Y12" s="86"/>
      <c r="Z12" s="86">
        <f t="shared" si="2"/>
        <v>0</v>
      </c>
      <c r="AA12" s="86"/>
      <c r="AB12" s="86"/>
      <c r="AC12" s="86"/>
      <c r="AD12" s="67">
        <f t="shared" si="5"/>
        <v>0</v>
      </c>
      <c r="AL12" s="67">
        <f t="shared" si="6"/>
        <v>0</v>
      </c>
    </row>
    <row r="13" spans="1:38">
      <c r="A13" s="77">
        <v>3</v>
      </c>
      <c r="B13" s="77"/>
      <c r="C13" s="77"/>
      <c r="D13" s="77"/>
      <c r="E13" s="77"/>
      <c r="F13" s="77"/>
      <c r="G13" s="77"/>
      <c r="H13" s="77"/>
      <c r="I13" s="77"/>
      <c r="J13" s="77"/>
      <c r="K13" s="77"/>
      <c r="L13" s="77"/>
      <c r="M13" s="77">
        <f t="shared" si="3"/>
        <v>0</v>
      </c>
      <c r="N13" s="77"/>
      <c r="O13" s="77"/>
      <c r="P13" s="77"/>
      <c r="Q13" s="77"/>
      <c r="R13" s="86">
        <f t="shared" si="4"/>
        <v>0</v>
      </c>
      <c r="S13" s="81" t="str">
        <f t="shared" si="0"/>
        <v/>
      </c>
      <c r="V13" s="67">
        <f t="shared" si="1"/>
        <v>0</v>
      </c>
      <c r="Y13" s="86"/>
      <c r="Z13" s="86">
        <f t="shared" si="2"/>
        <v>0</v>
      </c>
      <c r="AA13" s="86"/>
      <c r="AB13" s="86"/>
      <c r="AC13" s="86"/>
      <c r="AD13" s="67">
        <f t="shared" si="5"/>
        <v>0</v>
      </c>
      <c r="AL13" s="67">
        <f t="shared" si="6"/>
        <v>0</v>
      </c>
    </row>
    <row r="14" spans="1:38">
      <c r="A14" s="77">
        <v>4</v>
      </c>
      <c r="B14" s="77"/>
      <c r="C14" s="77"/>
      <c r="D14" s="77"/>
      <c r="E14" s="77"/>
      <c r="F14" s="77"/>
      <c r="G14" s="77"/>
      <c r="H14" s="77"/>
      <c r="I14" s="77"/>
      <c r="J14" s="77"/>
      <c r="K14" s="77"/>
      <c r="L14" s="77"/>
      <c r="M14" s="77">
        <f t="shared" si="3"/>
        <v>0</v>
      </c>
      <c r="N14" s="77"/>
      <c r="O14" s="77"/>
      <c r="P14" s="77"/>
      <c r="Q14" s="77"/>
      <c r="R14" s="86">
        <f t="shared" si="4"/>
        <v>0</v>
      </c>
      <c r="S14" s="81" t="str">
        <f t="shared" si="0"/>
        <v/>
      </c>
      <c r="V14" s="67">
        <f t="shared" si="1"/>
        <v>0</v>
      </c>
      <c r="Y14" s="86"/>
      <c r="Z14" s="86">
        <f t="shared" si="2"/>
        <v>0</v>
      </c>
      <c r="AA14" s="86"/>
      <c r="AB14" s="86"/>
      <c r="AC14" s="86"/>
      <c r="AD14" s="67">
        <f t="shared" si="5"/>
        <v>0</v>
      </c>
      <c r="AL14" s="67">
        <f t="shared" si="6"/>
        <v>0</v>
      </c>
    </row>
    <row r="15" spans="1:38">
      <c r="A15" s="77">
        <v>5</v>
      </c>
      <c r="B15" s="77"/>
      <c r="C15" s="77"/>
      <c r="D15" s="77"/>
      <c r="E15" s="77"/>
      <c r="F15" s="77"/>
      <c r="G15" s="77"/>
      <c r="H15" s="77"/>
      <c r="I15" s="77"/>
      <c r="J15" s="77"/>
      <c r="K15" s="77"/>
      <c r="L15" s="77"/>
      <c r="M15" s="77">
        <f t="shared" si="3"/>
        <v>0</v>
      </c>
      <c r="N15" s="77"/>
      <c r="O15" s="77"/>
      <c r="P15" s="77"/>
      <c r="Q15" s="77"/>
      <c r="R15" s="86">
        <f t="shared" si="4"/>
        <v>0</v>
      </c>
      <c r="S15" s="81" t="str">
        <f t="shared" si="0"/>
        <v/>
      </c>
      <c r="V15" s="67">
        <f t="shared" si="1"/>
        <v>0</v>
      </c>
      <c r="Y15" s="86"/>
      <c r="Z15" s="86">
        <f t="shared" si="2"/>
        <v>0</v>
      </c>
      <c r="AA15" s="86"/>
      <c r="AB15" s="86"/>
      <c r="AC15" s="86"/>
      <c r="AD15" s="67">
        <f t="shared" si="5"/>
        <v>0</v>
      </c>
      <c r="AL15" s="67">
        <f t="shared" si="6"/>
        <v>0</v>
      </c>
    </row>
    <row r="16" spans="1:38">
      <c r="A16" s="77">
        <v>6</v>
      </c>
      <c r="B16" s="77"/>
      <c r="C16" s="77"/>
      <c r="D16" s="77"/>
      <c r="E16" s="77"/>
      <c r="F16" s="77"/>
      <c r="G16" s="77"/>
      <c r="H16" s="77"/>
      <c r="I16" s="77"/>
      <c r="J16" s="77"/>
      <c r="K16" s="77"/>
      <c r="L16" s="77"/>
      <c r="M16" s="77">
        <f t="shared" si="3"/>
        <v>0</v>
      </c>
      <c r="N16" s="77"/>
      <c r="O16" s="77"/>
      <c r="P16" s="77"/>
      <c r="Q16" s="77"/>
      <c r="R16" s="86">
        <f t="shared" si="4"/>
        <v>0</v>
      </c>
      <c r="S16" s="81" t="str">
        <f t="shared" si="0"/>
        <v/>
      </c>
      <c r="V16" s="67">
        <f t="shared" si="1"/>
        <v>0</v>
      </c>
      <c r="Y16" s="86"/>
      <c r="Z16" s="86">
        <f t="shared" si="2"/>
        <v>0</v>
      </c>
      <c r="AA16" s="86"/>
      <c r="AB16" s="86"/>
      <c r="AC16" s="86"/>
      <c r="AD16" s="67">
        <f t="shared" si="5"/>
        <v>0</v>
      </c>
      <c r="AL16" s="67">
        <f t="shared" si="6"/>
        <v>0</v>
      </c>
    </row>
    <row r="17" spans="1:40" ht="14.25" customHeight="1">
      <c r="A17" s="77">
        <v>7</v>
      </c>
      <c r="B17" s="77"/>
      <c r="C17" s="77"/>
      <c r="D17" s="77"/>
      <c r="E17" s="77"/>
      <c r="F17" s="77"/>
      <c r="G17" s="77"/>
      <c r="H17" s="77"/>
      <c r="I17" s="77"/>
      <c r="J17" s="77"/>
      <c r="K17" s="77"/>
      <c r="L17" s="77"/>
      <c r="M17" s="77">
        <f t="shared" si="3"/>
        <v>0</v>
      </c>
      <c r="N17" s="77"/>
      <c r="O17" s="77"/>
      <c r="P17" s="77"/>
      <c r="Q17" s="77"/>
      <c r="R17" s="86">
        <f t="shared" si="4"/>
        <v>0</v>
      </c>
      <c r="S17" s="81" t="str">
        <f t="shared" si="0"/>
        <v/>
      </c>
      <c r="V17" s="67">
        <f t="shared" si="1"/>
        <v>0</v>
      </c>
      <c r="Y17" s="86"/>
      <c r="Z17" s="86">
        <f t="shared" si="2"/>
        <v>0</v>
      </c>
      <c r="AA17" s="86"/>
      <c r="AB17" s="86"/>
      <c r="AC17" s="86"/>
      <c r="AD17" s="67">
        <f t="shared" si="5"/>
        <v>0</v>
      </c>
      <c r="AL17" s="67">
        <f t="shared" si="6"/>
        <v>0</v>
      </c>
    </row>
    <row r="18" spans="1:40" ht="14.25" customHeight="1">
      <c r="A18" s="77">
        <v>8</v>
      </c>
      <c r="B18" s="77"/>
      <c r="C18" s="77"/>
      <c r="D18" s="77"/>
      <c r="E18" s="77"/>
      <c r="F18" s="77"/>
      <c r="G18" s="77"/>
      <c r="H18" s="77"/>
      <c r="I18" s="77"/>
      <c r="J18" s="77"/>
      <c r="K18" s="77"/>
      <c r="L18" s="77"/>
      <c r="M18" s="77">
        <f t="shared" si="3"/>
        <v>0</v>
      </c>
      <c r="N18" s="77"/>
      <c r="O18" s="77"/>
      <c r="P18" s="77"/>
      <c r="Q18" s="77"/>
      <c r="R18" s="86">
        <f t="shared" si="4"/>
        <v>0</v>
      </c>
      <c r="S18" s="81" t="str">
        <f t="shared" si="0"/>
        <v/>
      </c>
      <c r="V18" s="67">
        <f t="shared" si="1"/>
        <v>0</v>
      </c>
      <c r="Y18" s="86"/>
      <c r="Z18" s="86">
        <f t="shared" si="2"/>
        <v>0</v>
      </c>
      <c r="AA18" s="86"/>
      <c r="AB18" s="86"/>
      <c r="AC18" s="86"/>
      <c r="AD18" s="67">
        <f t="shared" si="5"/>
        <v>0</v>
      </c>
      <c r="AL18" s="67">
        <f t="shared" si="6"/>
        <v>0</v>
      </c>
    </row>
    <row r="19" spans="1:40">
      <c r="A19" s="77">
        <v>9</v>
      </c>
      <c r="B19" s="77"/>
      <c r="C19" s="77"/>
      <c r="D19" s="77"/>
      <c r="E19" s="77"/>
      <c r="F19" s="77"/>
      <c r="G19" s="77"/>
      <c r="H19" s="77"/>
      <c r="I19" s="77"/>
      <c r="J19" s="77"/>
      <c r="K19" s="77"/>
      <c r="L19" s="77"/>
      <c r="M19" s="77">
        <f t="shared" si="3"/>
        <v>0</v>
      </c>
      <c r="N19" s="77"/>
      <c r="O19" s="77"/>
      <c r="P19" s="77"/>
      <c r="Q19" s="77"/>
      <c r="R19" s="86">
        <f t="shared" si="4"/>
        <v>0</v>
      </c>
      <c r="S19" s="81" t="str">
        <f t="shared" si="0"/>
        <v/>
      </c>
      <c r="V19" s="67">
        <f t="shared" si="1"/>
        <v>0</v>
      </c>
      <c r="Y19" s="86"/>
      <c r="Z19" s="86">
        <f t="shared" si="2"/>
        <v>0</v>
      </c>
      <c r="AA19" s="86"/>
      <c r="AB19" s="86"/>
      <c r="AC19" s="86"/>
      <c r="AD19" s="67">
        <f t="shared" si="5"/>
        <v>0</v>
      </c>
      <c r="AL19" s="67">
        <f t="shared" si="6"/>
        <v>0</v>
      </c>
    </row>
    <row r="20" spans="1:40">
      <c r="A20" s="77">
        <v>10</v>
      </c>
      <c r="B20" s="77"/>
      <c r="C20" s="77"/>
      <c r="D20" s="77"/>
      <c r="E20" s="77"/>
      <c r="F20" s="77"/>
      <c r="G20" s="77"/>
      <c r="H20" s="77"/>
      <c r="I20" s="77"/>
      <c r="J20" s="77"/>
      <c r="K20" s="77"/>
      <c r="L20" s="77"/>
      <c r="M20" s="77">
        <f t="shared" si="3"/>
        <v>0</v>
      </c>
      <c r="N20" s="77"/>
      <c r="O20" s="77"/>
      <c r="P20" s="77"/>
      <c r="Q20" s="77"/>
      <c r="R20" s="86">
        <f t="shared" si="4"/>
        <v>0</v>
      </c>
      <c r="S20" s="81" t="str">
        <f t="shared" si="0"/>
        <v/>
      </c>
      <c r="V20" s="67">
        <f t="shared" si="1"/>
        <v>0</v>
      </c>
      <c r="Y20" s="86"/>
      <c r="Z20" s="86">
        <f t="shared" si="2"/>
        <v>0</v>
      </c>
      <c r="AA20" s="86"/>
      <c r="AB20" s="86"/>
      <c r="AC20" s="86"/>
      <c r="AD20" s="67">
        <f t="shared" si="5"/>
        <v>0</v>
      </c>
      <c r="AL20" s="67">
        <f t="shared" si="6"/>
        <v>0</v>
      </c>
    </row>
    <row r="21" spans="1:40">
      <c r="A21" s="78"/>
      <c r="B21" s="78"/>
      <c r="C21" s="78" t="s">
        <v>101</v>
      </c>
      <c r="D21" s="78"/>
      <c r="E21" s="78"/>
      <c r="F21" s="78"/>
      <c r="G21" s="78"/>
      <c r="H21" s="78"/>
      <c r="I21" s="78"/>
      <c r="J21" s="78"/>
      <c r="K21" s="78">
        <f>SUM(K11:K15)</f>
        <v>0</v>
      </c>
      <c r="L21" s="78"/>
      <c r="M21" s="78">
        <f>SUM(M11:M15)</f>
        <v>0</v>
      </c>
      <c r="N21" s="78"/>
      <c r="O21" s="78"/>
      <c r="P21" s="78"/>
      <c r="Q21" s="78"/>
      <c r="R21" s="86"/>
      <c r="S21" s="86"/>
      <c r="Z21" s="86"/>
    </row>
    <row r="22" spans="1:40" ht="20.25" customHeight="1">
      <c r="A22" s="118" t="s">
        <v>106</v>
      </c>
      <c r="B22" s="118"/>
      <c r="C22" s="118"/>
      <c r="D22" s="118"/>
      <c r="E22" s="118"/>
      <c r="F22" s="118"/>
      <c r="G22" s="118"/>
      <c r="H22" s="118"/>
      <c r="I22" s="118"/>
      <c r="J22" s="118"/>
      <c r="K22" s="118"/>
      <c r="L22" s="118"/>
      <c r="M22" s="118"/>
      <c r="N22" s="118"/>
      <c r="O22" s="118"/>
      <c r="P22" s="118"/>
      <c r="Q22" s="118"/>
      <c r="R22" s="93"/>
      <c r="S22" s="93"/>
      <c r="T22" s="86"/>
      <c r="U22" s="86"/>
      <c r="AM22" s="67"/>
      <c r="AN22" s="67"/>
    </row>
    <row r="23" spans="1:40">
      <c r="A23" s="110" t="s">
        <v>107</v>
      </c>
      <c r="B23" s="110"/>
      <c r="C23" s="110"/>
      <c r="D23" s="110"/>
      <c r="E23" s="110"/>
      <c r="F23" s="110"/>
      <c r="G23" s="110"/>
      <c r="H23" s="110"/>
      <c r="I23" s="110"/>
      <c r="J23" s="110"/>
      <c r="K23" s="110"/>
      <c r="L23" s="110"/>
      <c r="M23" s="110"/>
      <c r="N23" s="110"/>
      <c r="O23" s="79"/>
      <c r="P23" s="79"/>
      <c r="Q23" s="79"/>
      <c r="R23" s="86"/>
      <c r="S23" s="86"/>
    </row>
    <row r="24" spans="1:40">
      <c r="A24" s="110" t="s">
        <v>108</v>
      </c>
      <c r="B24" s="110"/>
      <c r="C24" s="110"/>
      <c r="D24" s="110"/>
      <c r="E24" s="110"/>
      <c r="F24" s="110"/>
      <c r="G24" s="110"/>
      <c r="H24" s="110"/>
      <c r="I24" s="110"/>
      <c r="J24" s="110"/>
      <c r="K24" s="110"/>
      <c r="L24" s="110"/>
      <c r="M24" s="110"/>
      <c r="N24" s="80"/>
      <c r="O24" s="80"/>
      <c r="P24" s="80"/>
      <c r="Q24" s="80"/>
      <c r="R24" s="86"/>
      <c r="S24" s="86"/>
    </row>
    <row r="25" spans="1:40">
      <c r="A25" s="110" t="s">
        <v>109</v>
      </c>
      <c r="B25" s="110"/>
      <c r="C25" s="110"/>
      <c r="D25" s="110"/>
      <c r="E25" s="110"/>
      <c r="F25" s="110"/>
      <c r="G25" s="110"/>
      <c r="H25" s="110"/>
      <c r="I25" s="110"/>
      <c r="J25" s="110"/>
      <c r="K25" s="110"/>
      <c r="L25" s="110"/>
      <c r="M25" s="110"/>
      <c r="N25" s="80"/>
      <c r="O25" s="80"/>
      <c r="P25" s="80"/>
      <c r="Q25" s="80"/>
      <c r="R25" s="86"/>
      <c r="S25" s="86"/>
    </row>
    <row r="26" spans="1:40">
      <c r="A26" s="110" t="s">
        <v>110</v>
      </c>
      <c r="B26" s="110"/>
      <c r="C26" s="110"/>
      <c r="D26" s="110"/>
      <c r="E26" s="110"/>
      <c r="F26" s="110"/>
      <c r="G26" s="110"/>
      <c r="H26" s="110"/>
      <c r="I26" s="110"/>
      <c r="J26" s="110"/>
      <c r="K26" s="110"/>
      <c r="L26" s="110"/>
      <c r="M26" s="110"/>
      <c r="N26" s="80"/>
      <c r="O26" s="80"/>
      <c r="P26" s="80"/>
      <c r="Q26" s="80"/>
      <c r="R26" s="86"/>
      <c r="S26" s="86"/>
    </row>
    <row r="27" spans="1:40">
      <c r="A27" s="104" t="s">
        <v>111</v>
      </c>
      <c r="B27" s="104"/>
      <c r="C27" s="104"/>
      <c r="D27" s="104"/>
      <c r="E27" s="104"/>
      <c r="F27" s="104"/>
      <c r="G27" s="104"/>
      <c r="H27" s="104"/>
      <c r="I27" s="104"/>
      <c r="J27" s="104"/>
      <c r="K27" s="104"/>
      <c r="L27" s="104"/>
      <c r="M27" s="104"/>
      <c r="N27" s="104"/>
      <c r="O27" s="80"/>
      <c r="P27" s="80"/>
      <c r="Q27" s="80"/>
      <c r="R27" s="86"/>
      <c r="S27" s="86"/>
    </row>
    <row r="28" spans="1:40">
      <c r="A28" s="79"/>
      <c r="B28" s="80"/>
      <c r="C28" s="80"/>
      <c r="D28" s="80"/>
      <c r="E28" s="80"/>
      <c r="F28" s="80"/>
      <c r="G28" s="80"/>
      <c r="H28" s="80"/>
      <c r="I28" s="80"/>
      <c r="J28" s="80"/>
      <c r="K28" s="80"/>
      <c r="N28" s="104" t="s">
        <v>112</v>
      </c>
      <c r="O28" s="104"/>
      <c r="P28" s="104"/>
      <c r="Q28" s="104"/>
      <c r="R28" s="86"/>
      <c r="S28" s="86"/>
    </row>
    <row r="29" spans="1:40">
      <c r="A29" s="79"/>
      <c r="B29" s="80"/>
      <c r="C29" s="80"/>
      <c r="D29" s="80"/>
      <c r="E29" s="80"/>
      <c r="F29" s="80"/>
      <c r="G29" s="80"/>
      <c r="H29" s="80"/>
      <c r="I29" s="80"/>
      <c r="J29" s="80"/>
      <c r="K29" s="80"/>
      <c r="N29" s="104" t="s">
        <v>113</v>
      </c>
      <c r="O29" s="104"/>
      <c r="P29" s="104"/>
      <c r="Q29" s="104"/>
      <c r="R29" s="86"/>
      <c r="S29" s="86"/>
    </row>
    <row r="30" spans="1:40">
      <c r="A30" s="79"/>
      <c r="B30" s="80"/>
      <c r="C30" s="80"/>
      <c r="D30" s="80"/>
      <c r="E30" s="80"/>
      <c r="F30" s="80"/>
      <c r="G30" s="80"/>
      <c r="H30" s="80"/>
      <c r="I30" s="80"/>
      <c r="J30" s="80"/>
      <c r="K30" s="80"/>
      <c r="N30" s="104" t="s">
        <v>58</v>
      </c>
      <c r="O30" s="104"/>
      <c r="P30" s="104"/>
      <c r="Q30" s="104"/>
      <c r="R30" s="86"/>
      <c r="S30" s="86"/>
    </row>
    <row r="31" spans="1:40" ht="120" customHeight="1">
      <c r="A31" s="105" t="s">
        <v>114</v>
      </c>
      <c r="B31" s="106"/>
      <c r="C31" s="106"/>
      <c r="D31" s="106"/>
      <c r="E31" s="106"/>
      <c r="F31" s="106"/>
      <c r="G31" s="106"/>
      <c r="H31" s="106"/>
      <c r="I31" s="106"/>
      <c r="J31" s="106"/>
      <c r="K31" s="106"/>
      <c r="L31" s="106"/>
      <c r="M31" s="106"/>
      <c r="N31" s="106"/>
      <c r="O31" s="106"/>
      <c r="P31" s="106"/>
      <c r="Q31" s="106"/>
    </row>
  </sheetData>
  <mergeCells count="29">
    <mergeCell ref="C3:Q3"/>
    <mergeCell ref="C4:K4"/>
    <mergeCell ref="L4:M4"/>
    <mergeCell ref="N4:Q4"/>
    <mergeCell ref="C5:K5"/>
    <mergeCell ref="L5:M5"/>
    <mergeCell ref="N5:Q5"/>
    <mergeCell ref="C6:K6"/>
    <mergeCell ref="L6:M6"/>
    <mergeCell ref="N6:Q6"/>
    <mergeCell ref="C7:K7"/>
    <mergeCell ref="L7:M7"/>
    <mergeCell ref="N7:Q7"/>
    <mergeCell ref="N28:Q28"/>
    <mergeCell ref="N29:Q29"/>
    <mergeCell ref="N30:Q30"/>
    <mergeCell ref="A31:Q31"/>
    <mergeCell ref="A1:B3"/>
    <mergeCell ref="C1:Q2"/>
    <mergeCell ref="A23:N23"/>
    <mergeCell ref="A24:M24"/>
    <mergeCell ref="A25:M25"/>
    <mergeCell ref="A26:M26"/>
    <mergeCell ref="A27:N27"/>
    <mergeCell ref="C8:K8"/>
    <mergeCell ref="L8:M8"/>
    <mergeCell ref="N8:Q8"/>
    <mergeCell ref="C9:Q9"/>
    <mergeCell ref="A22:Q22"/>
  </mergeCells>
  <phoneticPr fontId="45" type="noConversion"/>
  <pageMargins left="0.75" right="0.75" top="1" bottom="1" header="0.5" footer="0.5"/>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32"/>
  <sheetViews>
    <sheetView workbookViewId="0">
      <selection activeCell="I12" sqref="I12"/>
    </sheetView>
  </sheetViews>
  <sheetFormatPr defaultColWidth="9" defaultRowHeight="12.75"/>
  <cols>
    <col min="1" max="1" width="5.25" style="33" customWidth="1"/>
    <col min="2" max="2" width="15.125" style="33" customWidth="1"/>
    <col min="3" max="4" width="9" style="33" customWidth="1"/>
    <col min="5" max="6" width="9.75" style="37" customWidth="1"/>
    <col min="7" max="7" width="9.75" style="33" customWidth="1"/>
    <col min="8" max="12" width="8.25" style="33" customWidth="1"/>
    <col min="13" max="13" width="10.5" style="33" customWidth="1"/>
    <col min="14" max="14" width="11.125" style="33" customWidth="1"/>
    <col min="15" max="15" width="8.75" style="33" customWidth="1"/>
    <col min="16" max="16" width="8.5" style="33" customWidth="1"/>
    <col min="17" max="16384" width="9" style="33"/>
  </cols>
  <sheetData>
    <row r="1" spans="1:16" s="55" customFormat="1" ht="20.25">
      <c r="A1" s="142"/>
      <c r="B1" s="142"/>
      <c r="C1" s="143" t="s">
        <v>115</v>
      </c>
      <c r="D1" s="143"/>
      <c r="E1" s="143"/>
      <c r="F1" s="143"/>
      <c r="G1" s="143"/>
      <c r="H1" s="143"/>
      <c r="I1" s="143"/>
      <c r="J1" s="143"/>
      <c r="K1" s="143"/>
      <c r="L1" s="143"/>
      <c r="M1" s="143"/>
      <c r="N1" s="143"/>
      <c r="O1" s="143"/>
      <c r="P1" s="143"/>
    </row>
    <row r="2" spans="1:16" s="55" customFormat="1" ht="18.75">
      <c r="A2" s="144"/>
      <c r="B2" s="144"/>
      <c r="C2" s="145" t="s">
        <v>116</v>
      </c>
      <c r="D2" s="145"/>
      <c r="E2" s="145"/>
      <c r="F2" s="145"/>
      <c r="G2" s="145"/>
      <c r="H2" s="145"/>
      <c r="I2" s="145"/>
      <c r="J2" s="145"/>
      <c r="K2" s="145"/>
      <c r="L2" s="145"/>
      <c r="M2" s="145"/>
      <c r="N2" s="145"/>
      <c r="O2" s="145"/>
      <c r="P2" s="145"/>
    </row>
    <row r="3" spans="1:16" s="55" customFormat="1" ht="18.75">
      <c r="A3" s="56"/>
      <c r="B3" s="57"/>
      <c r="C3" s="146" t="s">
        <v>117</v>
      </c>
      <c r="D3" s="146"/>
      <c r="E3" s="146"/>
      <c r="F3" s="146"/>
      <c r="G3" s="146"/>
      <c r="H3" s="146"/>
      <c r="I3" s="146"/>
      <c r="J3" s="146"/>
      <c r="K3" s="146"/>
      <c r="L3" s="146"/>
      <c r="M3" s="146"/>
      <c r="N3" s="146"/>
      <c r="O3" s="146"/>
      <c r="P3" s="146"/>
    </row>
    <row r="4" spans="1:16" s="55" customFormat="1" ht="15.75">
      <c r="A4" s="138" t="s">
        <v>118</v>
      </c>
      <c r="B4" s="138"/>
      <c r="C4" s="139"/>
      <c r="D4" s="139"/>
      <c r="E4" s="139"/>
      <c r="F4" s="139"/>
      <c r="G4" s="58" t="s">
        <v>119</v>
      </c>
      <c r="H4" s="140" t="s">
        <v>120</v>
      </c>
      <c r="I4" s="140"/>
      <c r="J4" s="140"/>
      <c r="K4" s="140"/>
      <c r="L4" s="140"/>
      <c r="M4" s="139"/>
      <c r="N4" s="139"/>
      <c r="O4" s="139"/>
      <c r="P4" s="139"/>
    </row>
    <row r="5" spans="1:16" s="55" customFormat="1" ht="15.75">
      <c r="A5" s="110" t="s">
        <v>121</v>
      </c>
      <c r="B5" s="110"/>
      <c r="C5" s="107"/>
      <c r="D5" s="107"/>
      <c r="E5" s="107"/>
      <c r="F5" s="107"/>
      <c r="G5" s="60" t="s">
        <v>122</v>
      </c>
      <c r="H5" s="141"/>
      <c r="I5" s="141"/>
      <c r="J5" s="141"/>
      <c r="K5" s="141"/>
      <c r="L5" s="141"/>
      <c r="M5" s="104"/>
      <c r="N5" s="104"/>
      <c r="O5" s="104"/>
      <c r="P5" s="104"/>
    </row>
    <row r="6" spans="1:16" s="55" customFormat="1" ht="15.75">
      <c r="A6" s="110" t="s">
        <v>123</v>
      </c>
      <c r="B6" s="110"/>
      <c r="C6" s="107"/>
      <c r="D6" s="107"/>
      <c r="E6" s="107"/>
      <c r="F6" s="107"/>
      <c r="G6" s="60" t="s">
        <v>124</v>
      </c>
      <c r="H6" s="104"/>
      <c r="I6" s="104"/>
      <c r="J6" s="104"/>
      <c r="K6" s="104"/>
      <c r="L6" s="104"/>
      <c r="M6" s="104"/>
      <c r="N6" s="104"/>
      <c r="O6" s="104"/>
      <c r="P6" s="104"/>
    </row>
    <row r="7" spans="1:16" s="55" customFormat="1" ht="15.75">
      <c r="A7" s="110" t="s">
        <v>125</v>
      </c>
      <c r="B7" s="110"/>
      <c r="C7" s="107"/>
      <c r="D7" s="107"/>
      <c r="E7" s="107"/>
      <c r="F7" s="107"/>
      <c r="G7" s="60" t="s">
        <v>126</v>
      </c>
      <c r="H7" s="104"/>
      <c r="I7" s="104"/>
      <c r="J7" s="104"/>
      <c r="K7" s="104"/>
      <c r="L7" s="104"/>
      <c r="M7" s="104"/>
      <c r="N7" s="104"/>
      <c r="O7" s="104"/>
      <c r="P7" s="104"/>
    </row>
    <row r="8" spans="1:16" s="55" customFormat="1" ht="15.75">
      <c r="A8" s="110" t="s">
        <v>127</v>
      </c>
      <c r="B8" s="110"/>
      <c r="C8" s="107" t="s">
        <v>128</v>
      </c>
      <c r="D8" s="107"/>
      <c r="E8" s="107"/>
      <c r="F8" s="107"/>
      <c r="G8" s="60" t="s">
        <v>129</v>
      </c>
      <c r="H8" s="104" t="s">
        <v>130</v>
      </c>
      <c r="I8" s="104"/>
      <c r="J8" s="104"/>
      <c r="K8" s="104"/>
      <c r="L8" s="104"/>
      <c r="M8" s="104"/>
      <c r="N8" s="104"/>
      <c r="O8" s="104"/>
      <c r="P8" s="104"/>
    </row>
    <row r="9" spans="1:16" s="55" customFormat="1" ht="15.75">
      <c r="A9" s="136" t="s">
        <v>131</v>
      </c>
      <c r="B9" s="136"/>
      <c r="C9" s="137"/>
      <c r="D9" s="137"/>
      <c r="E9" s="137"/>
      <c r="F9" s="137"/>
      <c r="G9" s="137"/>
      <c r="H9" s="137"/>
      <c r="I9" s="137"/>
      <c r="J9" s="137"/>
      <c r="K9" s="137"/>
      <c r="L9" s="137"/>
      <c r="M9" s="137"/>
      <c r="N9" s="137"/>
      <c r="O9" s="137"/>
      <c r="P9" s="137"/>
    </row>
    <row r="10" spans="1:16" s="55" customFormat="1" ht="17.100000000000001" customHeight="1">
      <c r="A10" s="50" t="s">
        <v>89</v>
      </c>
      <c r="B10" s="50" t="s">
        <v>90</v>
      </c>
      <c r="C10" s="50" t="s">
        <v>132</v>
      </c>
      <c r="D10" s="50" t="s">
        <v>133</v>
      </c>
      <c r="E10" s="50" t="s">
        <v>92</v>
      </c>
      <c r="F10" s="50" t="s">
        <v>134</v>
      </c>
      <c r="G10" s="50" t="s">
        <v>99</v>
      </c>
      <c r="H10" s="50" t="s">
        <v>100</v>
      </c>
      <c r="I10" s="48" t="s">
        <v>93</v>
      </c>
      <c r="J10" s="48" t="s">
        <v>94</v>
      </c>
      <c r="K10" s="48" t="s">
        <v>95</v>
      </c>
      <c r="L10" s="48" t="s">
        <v>96</v>
      </c>
      <c r="M10" s="50" t="s">
        <v>135</v>
      </c>
      <c r="N10" s="50" t="s">
        <v>105</v>
      </c>
      <c r="O10" s="50" t="s">
        <v>136</v>
      </c>
      <c r="P10" s="50" t="s">
        <v>137</v>
      </c>
    </row>
    <row r="11" spans="1:16" s="55" customFormat="1" ht="17.100000000000001" customHeight="1">
      <c r="A11" s="61">
        <v>1</v>
      </c>
      <c r="B11" s="61"/>
      <c r="C11" s="61"/>
      <c r="D11" s="61"/>
      <c r="E11" s="61"/>
      <c r="F11" s="61"/>
      <c r="G11" s="61"/>
      <c r="H11" s="61"/>
      <c r="I11" s="61"/>
      <c r="J11" s="61"/>
      <c r="K11" s="61"/>
      <c r="L11" s="61"/>
      <c r="M11" s="61"/>
      <c r="N11" s="61"/>
      <c r="O11" s="61"/>
      <c r="P11" s="61"/>
    </row>
    <row r="12" spans="1:16" s="55" customFormat="1" ht="17.100000000000001" customHeight="1">
      <c r="A12" s="50">
        <v>2</v>
      </c>
      <c r="B12" s="50"/>
      <c r="C12" s="50"/>
      <c r="D12" s="50"/>
      <c r="E12" s="50"/>
      <c r="F12" s="50"/>
      <c r="G12" s="50"/>
      <c r="H12" s="50"/>
      <c r="I12" s="50"/>
      <c r="J12" s="50"/>
      <c r="K12" s="50"/>
      <c r="L12" s="50"/>
      <c r="M12" s="50"/>
      <c r="N12" s="50"/>
      <c r="O12" s="50"/>
      <c r="P12" s="50"/>
    </row>
    <row r="13" spans="1:16" s="55" customFormat="1" ht="17.100000000000001" customHeight="1">
      <c r="A13" s="50">
        <v>3</v>
      </c>
      <c r="B13" s="50"/>
      <c r="C13" s="50"/>
      <c r="D13" s="50"/>
      <c r="E13" s="50"/>
      <c r="F13" s="50"/>
      <c r="G13" s="50"/>
      <c r="H13" s="50"/>
      <c r="I13" s="50"/>
      <c r="J13" s="50"/>
      <c r="K13" s="50"/>
      <c r="L13" s="50"/>
      <c r="M13" s="50"/>
      <c r="N13" s="50"/>
      <c r="O13" s="50"/>
      <c r="P13" s="50"/>
    </row>
    <row r="14" spans="1:16" s="55" customFormat="1" ht="17.100000000000001" customHeight="1">
      <c r="A14" s="50">
        <v>4</v>
      </c>
      <c r="B14" s="50"/>
      <c r="C14" s="50"/>
      <c r="D14" s="50"/>
      <c r="E14" s="50"/>
      <c r="F14" s="50"/>
      <c r="G14" s="50"/>
      <c r="H14" s="50"/>
      <c r="I14" s="50"/>
      <c r="J14" s="50"/>
      <c r="K14" s="50"/>
      <c r="L14" s="50"/>
      <c r="M14" s="50"/>
      <c r="N14" s="50"/>
      <c r="O14" s="50"/>
      <c r="P14" s="50"/>
    </row>
    <row r="15" spans="1:16" s="55" customFormat="1" ht="17.100000000000001" customHeight="1">
      <c r="A15" s="50">
        <v>5</v>
      </c>
      <c r="B15" s="50"/>
      <c r="C15" s="50"/>
      <c r="D15" s="50"/>
      <c r="E15" s="50"/>
      <c r="F15" s="50"/>
      <c r="G15" s="50"/>
      <c r="H15" s="50"/>
      <c r="I15" s="50"/>
      <c r="J15" s="50"/>
      <c r="K15" s="50"/>
      <c r="L15" s="50"/>
      <c r="M15" s="50"/>
      <c r="N15" s="50"/>
      <c r="O15" s="50"/>
      <c r="P15" s="50"/>
    </row>
    <row r="16" spans="1:16" s="55" customFormat="1" ht="17.100000000000001" customHeight="1">
      <c r="A16" s="50">
        <v>6</v>
      </c>
      <c r="B16" s="50"/>
      <c r="C16" s="50"/>
      <c r="D16" s="50"/>
      <c r="E16" s="50"/>
      <c r="F16" s="50"/>
      <c r="G16" s="50"/>
      <c r="H16" s="50"/>
      <c r="I16" s="50"/>
      <c r="J16" s="50"/>
      <c r="K16" s="50"/>
      <c r="L16" s="50"/>
      <c r="M16" s="50"/>
      <c r="N16" s="50"/>
      <c r="O16" s="50"/>
      <c r="P16" s="50"/>
    </row>
    <row r="17" spans="1:16" s="55" customFormat="1" ht="17.100000000000001" customHeight="1">
      <c r="A17" s="50">
        <v>7</v>
      </c>
      <c r="B17" s="62"/>
      <c r="C17" s="62"/>
      <c r="D17" s="63"/>
      <c r="E17" s="61" t="s">
        <v>138</v>
      </c>
      <c r="F17" s="61"/>
      <c r="G17" s="62">
        <f>SUM(G11:G16)</f>
        <v>0</v>
      </c>
      <c r="H17" s="62"/>
      <c r="I17" s="62"/>
      <c r="J17" s="62"/>
      <c r="K17" s="62"/>
      <c r="L17" s="62"/>
      <c r="M17" s="62"/>
      <c r="N17" s="62"/>
      <c r="O17" s="62"/>
      <c r="P17" s="62"/>
    </row>
    <row r="18" spans="1:16" s="55" customFormat="1" ht="21" customHeight="1">
      <c r="A18" s="110" t="s">
        <v>139</v>
      </c>
      <c r="B18" s="110"/>
      <c r="C18" s="110"/>
      <c r="D18" s="110"/>
      <c r="E18" s="110"/>
      <c r="F18" s="110"/>
      <c r="G18" s="110"/>
      <c r="H18" s="110"/>
      <c r="I18" s="110"/>
      <c r="J18" s="110"/>
      <c r="K18" s="110"/>
      <c r="L18" s="110"/>
      <c r="M18" s="110"/>
      <c r="N18" s="110"/>
      <c r="O18" s="110"/>
      <c r="P18" s="110"/>
    </row>
    <row r="19" spans="1:16" s="55" customFormat="1" ht="21" customHeight="1">
      <c r="A19" s="135" t="s">
        <v>140</v>
      </c>
      <c r="B19" s="110"/>
      <c r="C19" s="110"/>
      <c r="D19" s="110"/>
      <c r="E19" s="110"/>
      <c r="F19" s="110"/>
      <c r="G19" s="110"/>
      <c r="H19" s="110"/>
      <c r="I19" s="110"/>
      <c r="J19" s="110"/>
      <c r="K19" s="110"/>
      <c r="L19" s="110"/>
      <c r="M19" s="110"/>
      <c r="N19" s="110"/>
      <c r="O19" s="110"/>
      <c r="P19" s="110"/>
    </row>
    <row r="20" spans="1:16" s="55" customFormat="1" ht="21" customHeight="1">
      <c r="A20" s="110" t="s">
        <v>141</v>
      </c>
      <c r="B20" s="110"/>
      <c r="C20" s="110"/>
      <c r="D20" s="110"/>
      <c r="E20" s="110"/>
      <c r="F20" s="110"/>
      <c r="G20" s="110"/>
      <c r="H20" s="110"/>
      <c r="I20" s="110"/>
      <c r="J20" s="110"/>
      <c r="K20" s="110"/>
      <c r="L20" s="110"/>
      <c r="M20" s="110"/>
      <c r="N20" s="59"/>
      <c r="O20" s="59"/>
      <c r="P20" s="59"/>
    </row>
    <row r="21" spans="1:16" s="55" customFormat="1" ht="21" customHeight="1">
      <c r="A21" s="110" t="s">
        <v>142</v>
      </c>
      <c r="B21" s="110"/>
      <c r="C21" s="110"/>
      <c r="D21" s="110"/>
      <c r="E21" s="110"/>
      <c r="F21" s="110"/>
      <c r="G21" s="110"/>
      <c r="H21" s="110"/>
      <c r="I21" s="110"/>
      <c r="J21" s="110"/>
      <c r="K21" s="110"/>
      <c r="L21" s="110"/>
      <c r="M21" s="110"/>
      <c r="N21" s="59"/>
      <c r="O21" s="59"/>
      <c r="P21" s="59"/>
    </row>
    <row r="22" spans="1:16" ht="15">
      <c r="A22" s="135"/>
      <c r="B22" s="135"/>
      <c r="C22" s="135"/>
      <c r="D22" s="135"/>
      <c r="E22" s="135"/>
      <c r="F22" s="135"/>
      <c r="G22" s="135"/>
      <c r="H22" s="135"/>
      <c r="I22" s="135"/>
      <c r="J22" s="135"/>
      <c r="K22" s="135"/>
      <c r="L22" s="135"/>
      <c r="M22" s="135"/>
      <c r="N22" s="51"/>
      <c r="O22" s="51"/>
      <c r="P22" s="51"/>
    </row>
    <row r="23" spans="1:16" ht="15">
      <c r="A23" s="134"/>
      <c r="B23" s="134"/>
      <c r="C23" s="134"/>
      <c r="D23" s="134"/>
      <c r="E23" s="134"/>
      <c r="F23" s="134"/>
      <c r="G23" s="134"/>
      <c r="H23" s="134"/>
      <c r="I23" s="134"/>
      <c r="J23" s="134"/>
      <c r="K23" s="134"/>
      <c r="L23" s="134"/>
      <c r="M23" s="134"/>
      <c r="N23" s="134"/>
      <c r="O23" s="134"/>
      <c r="P23" s="134"/>
    </row>
    <row r="24" spans="1:16" ht="15">
      <c r="A24" s="51"/>
      <c r="B24" s="51"/>
      <c r="C24" s="51"/>
      <c r="D24" s="51"/>
      <c r="E24" s="52"/>
      <c r="F24" s="52"/>
      <c r="G24" s="51"/>
      <c r="H24" s="134"/>
      <c r="I24" s="134"/>
      <c r="J24" s="134"/>
      <c r="K24" s="134"/>
      <c r="L24" s="134"/>
      <c r="M24" s="134"/>
      <c r="N24" s="134"/>
      <c r="O24" s="134"/>
      <c r="P24" s="134"/>
    </row>
    <row r="25" spans="1:16" ht="15">
      <c r="A25" s="51"/>
      <c r="B25" s="51"/>
      <c r="C25" s="51"/>
      <c r="D25" s="51"/>
      <c r="E25" s="52"/>
      <c r="F25" s="52"/>
      <c r="G25" s="51"/>
      <c r="H25" s="64"/>
      <c r="I25" s="64"/>
      <c r="J25" s="64"/>
      <c r="K25" s="64"/>
      <c r="L25" s="64"/>
      <c r="M25" s="64"/>
      <c r="N25" s="64"/>
      <c r="O25" s="64"/>
      <c r="P25" s="64"/>
    </row>
    <row r="26" spans="1:16" ht="15">
      <c r="A26" s="51"/>
      <c r="B26" s="51"/>
      <c r="C26" s="51"/>
      <c r="D26" s="51"/>
      <c r="E26" s="52"/>
      <c r="F26" s="52"/>
      <c r="G26" s="51"/>
      <c r="H26" s="134"/>
      <c r="I26" s="134"/>
      <c r="J26" s="134"/>
      <c r="K26" s="134"/>
      <c r="L26" s="134"/>
      <c r="M26" s="134"/>
      <c r="N26" s="134"/>
      <c r="O26" s="134"/>
      <c r="P26" s="134"/>
    </row>
    <row r="27" spans="1:16" ht="15">
      <c r="A27" s="51"/>
      <c r="B27" s="51"/>
      <c r="C27" s="51"/>
      <c r="D27" s="51"/>
      <c r="E27" s="52"/>
      <c r="F27" s="52"/>
      <c r="G27" s="51"/>
      <c r="H27" s="134"/>
      <c r="I27" s="134"/>
      <c r="J27" s="134"/>
      <c r="K27" s="134"/>
      <c r="L27" s="134"/>
      <c r="M27" s="134"/>
      <c r="N27" s="134"/>
      <c r="O27" s="134"/>
      <c r="P27" s="134"/>
    </row>
    <row r="28" spans="1:16">
      <c r="A28" s="53"/>
      <c r="B28" s="53"/>
      <c r="C28" s="53"/>
      <c r="D28" s="53"/>
      <c r="E28" s="54"/>
      <c r="F28" s="54"/>
      <c r="G28" s="53"/>
      <c r="H28" s="53"/>
      <c r="I28" s="53"/>
      <c r="J28" s="53"/>
      <c r="K28" s="53"/>
      <c r="L28" s="53"/>
      <c r="M28" s="53"/>
      <c r="N28" s="53"/>
      <c r="O28" s="53"/>
      <c r="P28" s="53"/>
    </row>
    <row r="29" spans="1:16" ht="18.75">
      <c r="A29" s="133"/>
      <c r="B29" s="133"/>
      <c r="C29" s="133"/>
      <c r="D29" s="133"/>
      <c r="E29" s="133"/>
      <c r="F29" s="133"/>
      <c r="G29" s="133"/>
      <c r="H29" s="133"/>
      <c r="I29" s="133"/>
      <c r="J29" s="133"/>
      <c r="K29" s="133"/>
      <c r="L29" s="133"/>
      <c r="M29" s="133"/>
      <c r="N29" s="133"/>
      <c r="O29" s="133"/>
      <c r="P29" s="133"/>
    </row>
    <row r="30" spans="1:16" ht="18.75">
      <c r="A30" s="133"/>
      <c r="B30" s="133"/>
      <c r="C30" s="133"/>
      <c r="D30" s="133"/>
      <c r="E30" s="133"/>
      <c r="F30" s="133"/>
      <c r="G30" s="133"/>
      <c r="H30" s="133"/>
      <c r="I30" s="133"/>
      <c r="J30" s="133"/>
      <c r="K30" s="133"/>
      <c r="L30" s="133"/>
      <c r="M30" s="133"/>
      <c r="N30" s="133"/>
      <c r="O30" s="133"/>
      <c r="P30" s="133"/>
    </row>
    <row r="31" spans="1:16" ht="18.75">
      <c r="A31" s="133"/>
      <c r="B31" s="133"/>
      <c r="C31" s="133"/>
      <c r="D31" s="133"/>
      <c r="E31" s="133"/>
      <c r="F31" s="133"/>
      <c r="G31" s="133"/>
      <c r="H31" s="133"/>
      <c r="I31" s="133"/>
      <c r="J31" s="133"/>
      <c r="K31" s="133"/>
      <c r="L31" s="133"/>
      <c r="M31" s="133"/>
      <c r="N31" s="133"/>
      <c r="O31" s="133"/>
      <c r="P31" s="133"/>
    </row>
    <row r="32" spans="1:16" ht="18.75">
      <c r="A32" s="133"/>
      <c r="B32" s="133"/>
      <c r="C32" s="133"/>
      <c r="D32" s="133"/>
      <c r="E32" s="133"/>
      <c r="F32" s="133"/>
      <c r="G32" s="133"/>
      <c r="H32" s="133"/>
      <c r="I32" s="133"/>
      <c r="J32" s="133"/>
      <c r="K32" s="133"/>
      <c r="L32" s="133"/>
      <c r="M32" s="133"/>
      <c r="N32" s="133"/>
      <c r="O32" s="133"/>
      <c r="P32" s="133"/>
    </row>
  </sheetData>
  <mergeCells count="35">
    <mergeCell ref="A1:B1"/>
    <mergeCell ref="C1:P1"/>
    <mergeCell ref="A2:B2"/>
    <mergeCell ref="C2:P2"/>
    <mergeCell ref="C3:P3"/>
    <mergeCell ref="A4:B4"/>
    <mergeCell ref="C4:F4"/>
    <mergeCell ref="H4:P4"/>
    <mergeCell ref="A5:B5"/>
    <mergeCell ref="C5:F5"/>
    <mergeCell ref="H5:P5"/>
    <mergeCell ref="A6:B6"/>
    <mergeCell ref="C6:F6"/>
    <mergeCell ref="H6:P6"/>
    <mergeCell ref="A7:B7"/>
    <mergeCell ref="C7:F7"/>
    <mergeCell ref="H7:P7"/>
    <mergeCell ref="A8:B8"/>
    <mergeCell ref="C8:F8"/>
    <mergeCell ref="H8:P8"/>
    <mergeCell ref="A9:B9"/>
    <mergeCell ref="C9:P9"/>
    <mergeCell ref="A18:P18"/>
    <mergeCell ref="A19:P19"/>
    <mergeCell ref="A20:M20"/>
    <mergeCell ref="A21:M21"/>
    <mergeCell ref="A22:M22"/>
    <mergeCell ref="A30:P30"/>
    <mergeCell ref="A31:P31"/>
    <mergeCell ref="A32:P32"/>
    <mergeCell ref="A23:P23"/>
    <mergeCell ref="H24:P24"/>
    <mergeCell ref="H26:P26"/>
    <mergeCell ref="H27:P27"/>
    <mergeCell ref="A29:P29"/>
  </mergeCells>
  <phoneticPr fontId="45" type="noConversion"/>
  <pageMargins left="0.75" right="0.75" top="1" bottom="1" header="0.5" footer="0.5"/>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
  <sheetViews>
    <sheetView workbookViewId="0">
      <selection activeCell="C11" sqref="C11"/>
    </sheetView>
  </sheetViews>
  <sheetFormatPr defaultColWidth="9" defaultRowHeight="12.75"/>
  <cols>
    <col min="1" max="1" width="9.625" style="33" customWidth="1"/>
    <col min="2" max="2" width="9.375" style="33" customWidth="1"/>
    <col min="3" max="3" width="9.875" style="33" customWidth="1"/>
    <col min="4" max="4" width="10.25" style="33" customWidth="1"/>
    <col min="5" max="5" width="6.125" style="37" customWidth="1"/>
    <col min="6" max="6" width="5.75" style="37" customWidth="1"/>
    <col min="7" max="7" width="6" style="33" customWidth="1"/>
    <col min="8" max="8" width="12" style="33" customWidth="1"/>
    <col min="9" max="11" width="8.25" style="33" customWidth="1"/>
    <col min="12" max="12" width="9.75" style="33" customWidth="1"/>
    <col min="13" max="13" width="17.5" style="33" customWidth="1"/>
    <col min="14" max="14" width="9.75" style="33" customWidth="1"/>
    <col min="15" max="15" width="7.375" style="33" customWidth="1"/>
    <col min="16" max="16384" width="9" style="33"/>
  </cols>
  <sheetData>
    <row r="1" spans="1:15" ht="15">
      <c r="A1" s="157"/>
      <c r="B1" s="157"/>
      <c r="C1" s="38"/>
      <c r="D1" s="158"/>
      <c r="E1" s="158"/>
      <c r="F1" s="158"/>
      <c r="G1" s="158"/>
      <c r="H1" s="158"/>
      <c r="I1" s="158"/>
      <c r="J1" s="158"/>
      <c r="K1" s="158"/>
      <c r="L1" s="158"/>
      <c r="M1" s="158"/>
      <c r="N1" s="158"/>
      <c r="O1" s="158"/>
    </row>
    <row r="2" spans="1:15" ht="20.25">
      <c r="A2" s="159"/>
      <c r="B2" s="159"/>
      <c r="C2" s="40"/>
      <c r="D2" s="160" t="s">
        <v>115</v>
      </c>
      <c r="E2" s="160"/>
      <c r="F2" s="160"/>
      <c r="G2" s="160"/>
      <c r="H2" s="160"/>
      <c r="I2" s="160"/>
      <c r="J2" s="160"/>
      <c r="K2" s="160"/>
      <c r="L2" s="160"/>
      <c r="M2" s="160"/>
      <c r="N2" s="160"/>
      <c r="O2" s="160"/>
    </row>
    <row r="3" spans="1:15" ht="21" customHeight="1">
      <c r="A3" s="39"/>
      <c r="B3" s="41"/>
      <c r="C3" s="41"/>
      <c r="D3" s="146" t="s">
        <v>117</v>
      </c>
      <c r="E3" s="146"/>
      <c r="F3" s="146"/>
      <c r="G3" s="146"/>
      <c r="H3" s="146"/>
      <c r="I3" s="146"/>
      <c r="J3" s="146"/>
      <c r="K3" s="146"/>
      <c r="L3" s="146"/>
      <c r="M3" s="146"/>
      <c r="N3" s="146"/>
      <c r="O3" s="146"/>
    </row>
    <row r="4" spans="1:15" s="34" customFormat="1" ht="18" customHeight="1">
      <c r="A4" s="154" t="s">
        <v>143</v>
      </c>
      <c r="B4" s="154"/>
      <c r="C4" s="154"/>
      <c r="D4" s="154"/>
      <c r="E4" s="154"/>
      <c r="F4" s="154"/>
      <c r="G4" s="42" t="s">
        <v>144</v>
      </c>
      <c r="H4" s="43"/>
      <c r="I4" s="155" t="s">
        <v>120</v>
      </c>
      <c r="J4" s="155"/>
      <c r="K4" s="155"/>
      <c r="L4" s="155"/>
      <c r="M4" s="155"/>
      <c r="N4" s="155"/>
      <c r="O4" s="155"/>
    </row>
    <row r="5" spans="1:15" s="34" customFormat="1" ht="18" customHeight="1">
      <c r="A5" s="147" t="s">
        <v>145</v>
      </c>
      <c r="B5" s="147"/>
      <c r="C5" s="147"/>
      <c r="D5" s="147"/>
      <c r="E5" s="147"/>
      <c r="F5" s="147"/>
      <c r="G5" s="44" t="s">
        <v>146</v>
      </c>
      <c r="H5" s="45"/>
      <c r="I5" s="156"/>
      <c r="J5" s="156"/>
      <c r="K5" s="156"/>
      <c r="L5" s="156"/>
      <c r="M5" s="153"/>
      <c r="N5" s="153"/>
      <c r="O5" s="153"/>
    </row>
    <row r="6" spans="1:15" s="34" customFormat="1" ht="18" customHeight="1">
      <c r="A6" s="147" t="s">
        <v>147</v>
      </c>
      <c r="B6" s="147"/>
      <c r="C6" s="147"/>
      <c r="D6" s="147"/>
      <c r="E6" s="147"/>
      <c r="F6" s="147"/>
      <c r="G6" s="44" t="s">
        <v>148</v>
      </c>
      <c r="H6" s="45"/>
      <c r="I6" s="153"/>
      <c r="J6" s="153"/>
      <c r="K6" s="153"/>
      <c r="L6" s="153"/>
      <c r="M6" s="153"/>
      <c r="N6" s="153"/>
      <c r="O6" s="153"/>
    </row>
    <row r="7" spans="1:15" s="34" customFormat="1" ht="18" customHeight="1">
      <c r="A7" s="147" t="s">
        <v>149</v>
      </c>
      <c r="B7" s="147"/>
      <c r="C7" s="147"/>
      <c r="D7" s="147"/>
      <c r="E7" s="147"/>
      <c r="F7" s="147"/>
      <c r="G7" s="44" t="s">
        <v>150</v>
      </c>
      <c r="H7" s="45"/>
      <c r="I7" s="153"/>
      <c r="J7" s="153"/>
      <c r="K7" s="153"/>
      <c r="L7" s="153"/>
      <c r="M7" s="153"/>
      <c r="N7" s="153"/>
      <c r="O7" s="153"/>
    </row>
    <row r="8" spans="1:15" s="34" customFormat="1" ht="20.100000000000001" customHeight="1">
      <c r="A8" s="147" t="s">
        <v>151</v>
      </c>
      <c r="B8" s="147"/>
      <c r="C8" s="148"/>
      <c r="D8" s="148"/>
      <c r="E8" s="148"/>
      <c r="F8" s="148"/>
      <c r="G8" s="44" t="s">
        <v>152</v>
      </c>
      <c r="H8" s="45"/>
      <c r="I8" s="126" t="s">
        <v>130</v>
      </c>
      <c r="J8" s="126"/>
      <c r="K8" s="126"/>
      <c r="L8" s="126"/>
      <c r="M8" s="126"/>
      <c r="N8" s="126"/>
      <c r="O8" s="126"/>
    </row>
    <row r="9" spans="1:15" s="34" customFormat="1" ht="18" customHeight="1">
      <c r="A9" s="46" t="s">
        <v>153</v>
      </c>
      <c r="B9" s="149"/>
      <c r="C9" s="150"/>
      <c r="D9" s="150"/>
      <c r="E9" s="150"/>
      <c r="F9" s="151"/>
      <c r="G9" s="151"/>
      <c r="H9" s="151"/>
      <c r="I9" s="151"/>
      <c r="J9" s="151"/>
      <c r="K9" s="47"/>
      <c r="L9" s="47"/>
      <c r="M9" s="46"/>
      <c r="N9" s="46"/>
      <c r="O9" s="46"/>
    </row>
    <row r="10" spans="1:15" s="35" customFormat="1" ht="30" customHeight="1">
      <c r="A10" s="48" t="s">
        <v>154</v>
      </c>
      <c r="B10" s="48" t="s">
        <v>155</v>
      </c>
      <c r="C10" s="48" t="s">
        <v>156</v>
      </c>
      <c r="D10" s="48" t="s">
        <v>157</v>
      </c>
      <c r="E10" s="48" t="s">
        <v>158</v>
      </c>
      <c r="F10" s="48" t="s">
        <v>159</v>
      </c>
      <c r="G10" s="48" t="s">
        <v>160</v>
      </c>
      <c r="H10" s="49" t="s">
        <v>161</v>
      </c>
      <c r="I10" s="48" t="s">
        <v>162</v>
      </c>
      <c r="J10" s="48" t="s">
        <v>163</v>
      </c>
      <c r="K10" s="48" t="s">
        <v>164</v>
      </c>
      <c r="L10" s="48" t="s">
        <v>165</v>
      </c>
      <c r="M10" s="49" t="s">
        <v>166</v>
      </c>
      <c r="N10" s="48" t="s">
        <v>167</v>
      </c>
      <c r="O10" s="48" t="s">
        <v>168</v>
      </c>
    </row>
    <row r="11" spans="1:15" s="36" customFormat="1" ht="21" customHeight="1">
      <c r="A11" s="50">
        <v>1</v>
      </c>
      <c r="B11" s="48"/>
      <c r="C11" s="48"/>
      <c r="D11" s="48"/>
      <c r="E11" s="49"/>
      <c r="F11" s="49"/>
      <c r="G11" s="49"/>
      <c r="H11" s="49"/>
      <c r="I11" s="48"/>
      <c r="J11" s="48"/>
      <c r="K11" s="48"/>
      <c r="L11" s="48"/>
      <c r="M11" s="49"/>
      <c r="N11" s="48"/>
      <c r="O11" s="48"/>
    </row>
    <row r="12" spans="1:15" s="36" customFormat="1" ht="21" customHeight="1">
      <c r="A12" s="50">
        <v>2</v>
      </c>
      <c r="B12" s="48"/>
      <c r="C12" s="48"/>
      <c r="D12" s="48"/>
      <c r="E12" s="49"/>
      <c r="F12" s="49"/>
      <c r="G12" s="49"/>
      <c r="H12" s="49"/>
      <c r="I12" s="48"/>
      <c r="J12" s="48"/>
      <c r="K12" s="48"/>
      <c r="L12" s="48"/>
      <c r="M12" s="49"/>
      <c r="N12" s="48"/>
      <c r="O12" s="48"/>
    </row>
    <row r="13" spans="1:15" s="36" customFormat="1" ht="21" customHeight="1">
      <c r="A13" s="50">
        <v>3</v>
      </c>
      <c r="B13" s="48"/>
      <c r="C13" s="48"/>
      <c r="D13" s="48"/>
      <c r="E13" s="49"/>
      <c r="F13" s="49"/>
      <c r="G13" s="49"/>
      <c r="H13" s="49"/>
      <c r="I13" s="48"/>
      <c r="J13" s="48"/>
      <c r="K13" s="48"/>
      <c r="L13" s="48"/>
      <c r="M13" s="49"/>
      <c r="N13" s="48"/>
      <c r="O13" s="48"/>
    </row>
    <row r="14" spans="1:15" s="34" customFormat="1" ht="21" customHeight="1">
      <c r="A14" s="50">
        <v>4</v>
      </c>
      <c r="B14" s="48"/>
      <c r="C14" s="48"/>
      <c r="D14" s="48"/>
      <c r="E14" s="48" t="s">
        <v>169</v>
      </c>
      <c r="F14" s="48"/>
      <c r="G14" s="48"/>
      <c r="H14" s="48"/>
      <c r="I14" s="48"/>
      <c r="J14" s="48"/>
      <c r="K14" s="48"/>
      <c r="L14" s="48"/>
      <c r="M14" s="48"/>
      <c r="N14" s="48"/>
      <c r="O14" s="48"/>
    </row>
    <row r="15" spans="1:15" ht="18" customHeight="1">
      <c r="A15" s="152" t="s">
        <v>170</v>
      </c>
      <c r="B15" s="152"/>
      <c r="C15" s="152"/>
      <c r="D15" s="152"/>
      <c r="E15" s="152"/>
      <c r="F15" s="152"/>
      <c r="G15" s="152"/>
      <c r="H15" s="152"/>
      <c r="I15" s="152"/>
      <c r="J15" s="152"/>
      <c r="K15" s="152"/>
      <c r="L15" s="152"/>
      <c r="M15" s="152"/>
      <c r="N15" s="152"/>
      <c r="O15" s="152"/>
    </row>
    <row r="16" spans="1:15" ht="18" customHeight="1">
      <c r="A16" s="135" t="s">
        <v>171</v>
      </c>
      <c r="B16" s="135"/>
      <c r="C16" s="135"/>
      <c r="D16" s="135"/>
      <c r="E16" s="135"/>
      <c r="F16" s="135"/>
      <c r="G16" s="135"/>
      <c r="H16" s="135"/>
      <c r="I16" s="135"/>
      <c r="J16" s="135"/>
      <c r="K16" s="135"/>
      <c r="L16" s="135"/>
      <c r="M16" s="135"/>
      <c r="N16" s="135"/>
      <c r="O16" s="135"/>
    </row>
    <row r="17" spans="1:15" ht="18" customHeight="1">
      <c r="A17" s="135" t="s">
        <v>172</v>
      </c>
      <c r="B17" s="135"/>
      <c r="C17" s="135"/>
      <c r="D17" s="135"/>
      <c r="E17" s="135"/>
      <c r="F17" s="135"/>
      <c r="G17" s="135"/>
      <c r="H17" s="135"/>
      <c r="I17" s="135"/>
      <c r="J17" s="135"/>
      <c r="K17" s="135"/>
      <c r="L17" s="135"/>
      <c r="M17" s="51"/>
      <c r="N17" s="51"/>
      <c r="O17" s="51"/>
    </row>
    <row r="18" spans="1:15" ht="18" customHeight="1">
      <c r="A18" s="135" t="s">
        <v>173</v>
      </c>
      <c r="B18" s="135"/>
      <c r="C18" s="135"/>
      <c r="D18" s="135"/>
      <c r="E18" s="135"/>
      <c r="F18" s="135"/>
      <c r="G18" s="135"/>
      <c r="H18" s="135"/>
      <c r="I18" s="135"/>
      <c r="J18" s="135"/>
      <c r="K18" s="135"/>
      <c r="L18" s="135"/>
      <c r="M18" s="51"/>
      <c r="N18" s="51"/>
      <c r="O18" s="51"/>
    </row>
    <row r="19" spans="1:15" ht="15.95" customHeight="1">
      <c r="A19" s="135"/>
      <c r="B19" s="135"/>
      <c r="C19" s="135"/>
      <c r="D19" s="135"/>
      <c r="E19" s="135"/>
      <c r="F19" s="135"/>
      <c r="G19" s="135"/>
      <c r="H19" s="135"/>
      <c r="I19" s="135"/>
      <c r="J19" s="135"/>
      <c r="K19" s="135"/>
      <c r="L19" s="135"/>
      <c r="M19" s="51"/>
      <c r="N19" s="51"/>
      <c r="O19" s="51"/>
    </row>
    <row r="20" spans="1:15" ht="15">
      <c r="A20" s="134"/>
      <c r="B20" s="134"/>
      <c r="C20" s="134"/>
      <c r="D20" s="134"/>
      <c r="E20" s="134"/>
      <c r="F20" s="134"/>
      <c r="G20" s="134"/>
      <c r="H20" s="134"/>
      <c r="I20" s="134"/>
      <c r="J20" s="134"/>
      <c r="K20" s="134"/>
      <c r="L20" s="134"/>
      <c r="M20" s="134"/>
      <c r="N20" s="134"/>
      <c r="O20" s="134"/>
    </row>
    <row r="21" spans="1:15" ht="15">
      <c r="A21" s="51"/>
      <c r="B21" s="51"/>
      <c r="C21" s="51"/>
      <c r="D21" s="51"/>
      <c r="E21" s="52"/>
      <c r="F21" s="52"/>
      <c r="G21" s="51"/>
      <c r="H21" s="51"/>
      <c r="I21" s="134"/>
      <c r="J21" s="134"/>
      <c r="K21" s="134"/>
      <c r="L21" s="134"/>
      <c r="M21" s="134"/>
      <c r="N21" s="134"/>
      <c r="O21" s="134"/>
    </row>
    <row r="22" spans="1:15" ht="15">
      <c r="A22" s="51"/>
      <c r="B22" s="51"/>
      <c r="C22" s="51"/>
      <c r="D22" s="51"/>
      <c r="E22" s="52"/>
      <c r="F22" s="52"/>
      <c r="G22" s="51"/>
      <c r="H22" s="51"/>
      <c r="I22" s="134"/>
      <c r="J22" s="134"/>
      <c r="K22" s="134"/>
      <c r="L22" s="134"/>
      <c r="M22" s="134"/>
      <c r="N22" s="134"/>
      <c r="O22" s="134"/>
    </row>
    <row r="23" spans="1:15" ht="15">
      <c r="A23" s="51"/>
      <c r="B23" s="51"/>
      <c r="C23" s="51"/>
      <c r="D23" s="51"/>
      <c r="E23" s="52"/>
      <c r="F23" s="52"/>
      <c r="G23" s="51"/>
      <c r="H23" s="51"/>
      <c r="I23" s="134"/>
      <c r="J23" s="134"/>
      <c r="K23" s="134"/>
      <c r="L23" s="134"/>
      <c r="M23" s="134"/>
      <c r="N23" s="134"/>
      <c r="O23" s="134"/>
    </row>
    <row r="24" spans="1:15" ht="15">
      <c r="A24" s="51"/>
      <c r="B24" s="51"/>
      <c r="C24" s="51"/>
      <c r="D24" s="51"/>
      <c r="E24" s="52"/>
      <c r="F24" s="52"/>
      <c r="G24" s="51"/>
      <c r="H24" s="51"/>
      <c r="I24" s="134"/>
      <c r="J24" s="134"/>
      <c r="K24" s="134"/>
      <c r="L24" s="134"/>
      <c r="M24" s="134"/>
      <c r="N24" s="134"/>
      <c r="O24" s="134"/>
    </row>
    <row r="25" spans="1:15">
      <c r="A25" s="53"/>
      <c r="B25" s="53"/>
      <c r="C25" s="53"/>
      <c r="D25" s="53"/>
      <c r="E25" s="54"/>
      <c r="F25" s="54"/>
      <c r="G25" s="53"/>
      <c r="H25" s="53"/>
      <c r="I25" s="53"/>
      <c r="J25" s="53"/>
      <c r="K25" s="53"/>
      <c r="L25" s="53"/>
      <c r="M25" s="53"/>
      <c r="N25" s="53"/>
      <c r="O25" s="53"/>
    </row>
    <row r="26" spans="1:15" ht="18.75">
      <c r="A26" s="133"/>
      <c r="B26" s="133"/>
      <c r="C26" s="133"/>
      <c r="D26" s="133"/>
      <c r="E26" s="133"/>
      <c r="F26" s="133"/>
      <c r="G26" s="133"/>
      <c r="H26" s="133"/>
      <c r="I26" s="133"/>
      <c r="J26" s="133"/>
      <c r="K26" s="133"/>
      <c r="L26" s="133"/>
      <c r="M26" s="133"/>
      <c r="N26" s="133"/>
      <c r="O26" s="133"/>
    </row>
    <row r="27" spans="1:15" ht="18.75">
      <c r="A27" s="133"/>
      <c r="B27" s="133"/>
      <c r="C27" s="133"/>
      <c r="D27" s="133"/>
      <c r="E27" s="133"/>
      <c r="F27" s="133"/>
      <c r="G27" s="133"/>
      <c r="H27" s="133"/>
      <c r="I27" s="133"/>
      <c r="J27" s="133"/>
      <c r="K27" s="133"/>
      <c r="L27" s="133"/>
      <c r="M27" s="133"/>
      <c r="N27" s="133"/>
      <c r="O27" s="133"/>
    </row>
    <row r="28" spans="1:15" ht="18.75">
      <c r="A28" s="133"/>
      <c r="B28" s="133"/>
      <c r="C28" s="133"/>
      <c r="D28" s="133"/>
      <c r="E28" s="133"/>
      <c r="F28" s="133"/>
      <c r="G28" s="133"/>
      <c r="H28" s="133"/>
      <c r="I28" s="133"/>
      <c r="J28" s="133"/>
      <c r="K28" s="133"/>
      <c r="L28" s="133"/>
      <c r="M28" s="133"/>
      <c r="N28" s="133"/>
      <c r="O28" s="133"/>
    </row>
    <row r="29" spans="1:15" ht="18.75">
      <c r="A29" s="133"/>
      <c r="B29" s="133"/>
      <c r="C29" s="133"/>
      <c r="D29" s="133"/>
      <c r="E29" s="133"/>
      <c r="F29" s="133"/>
      <c r="G29" s="133"/>
      <c r="H29" s="133"/>
      <c r="I29" s="133"/>
      <c r="J29" s="133"/>
      <c r="K29" s="133"/>
      <c r="L29" s="133"/>
      <c r="M29" s="133"/>
      <c r="N29" s="133"/>
      <c r="O29" s="133"/>
    </row>
  </sheetData>
  <mergeCells count="35">
    <mergeCell ref="A1:B1"/>
    <mergeCell ref="D1:O1"/>
    <mergeCell ref="A2:B2"/>
    <mergeCell ref="D2:O2"/>
    <mergeCell ref="D3:O3"/>
    <mergeCell ref="A4:B4"/>
    <mergeCell ref="C4:F4"/>
    <mergeCell ref="I4:O4"/>
    <mergeCell ref="A5:B5"/>
    <mergeCell ref="C5:F5"/>
    <mergeCell ref="I5:O5"/>
    <mergeCell ref="A6:B6"/>
    <mergeCell ref="C6:F6"/>
    <mergeCell ref="I6:O6"/>
    <mergeCell ref="A7:B7"/>
    <mergeCell ref="C7:F7"/>
    <mergeCell ref="I7:O7"/>
    <mergeCell ref="A8:B8"/>
    <mergeCell ref="C8:F8"/>
    <mergeCell ref="I8:O8"/>
    <mergeCell ref="B9:J9"/>
    <mergeCell ref="A15:O15"/>
    <mergeCell ref="A16:O16"/>
    <mergeCell ref="A17:L17"/>
    <mergeCell ref="A18:L18"/>
    <mergeCell ref="A19:L19"/>
    <mergeCell ref="A20:O20"/>
    <mergeCell ref="A27:O27"/>
    <mergeCell ref="A28:O28"/>
    <mergeCell ref="A29:O29"/>
    <mergeCell ref="I21:O21"/>
    <mergeCell ref="I22:O22"/>
    <mergeCell ref="I23:O23"/>
    <mergeCell ref="I24:O24"/>
    <mergeCell ref="A26:O26"/>
  </mergeCells>
  <phoneticPr fontId="45" type="noConversion"/>
  <pageMargins left="0.75" right="0.75" top="1" bottom="1" header="0.5" footer="0.5"/>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
  <sheetViews>
    <sheetView workbookViewId="0">
      <selection activeCell="M22" sqref="M22"/>
    </sheetView>
  </sheetViews>
  <sheetFormatPr defaultColWidth="9" defaultRowHeight="13.5"/>
  <cols>
    <col min="1" max="1" width="7.625" customWidth="1"/>
    <col min="2" max="2" width="9.25" customWidth="1"/>
    <col min="3" max="3" width="7.125" customWidth="1"/>
    <col min="4" max="4" width="8.125" customWidth="1"/>
    <col min="5" max="5" width="10.5" customWidth="1"/>
    <col min="6" max="7" width="6.375" customWidth="1"/>
    <col min="8" max="8" width="20" customWidth="1"/>
    <col min="9" max="9" width="9.75" customWidth="1"/>
    <col min="10" max="10" width="8.25" customWidth="1"/>
    <col min="11" max="11" width="7.375" customWidth="1"/>
    <col min="12" max="12" width="8.375" customWidth="1"/>
    <col min="13" max="14" width="7.75" customWidth="1"/>
    <col min="15" max="15" width="8.25" customWidth="1"/>
    <col min="16" max="16" width="12" customWidth="1"/>
    <col min="17" max="17" width="7.625" customWidth="1"/>
    <col min="18" max="18" width="8.25" customWidth="1"/>
    <col min="19" max="19" width="8.625" customWidth="1"/>
    <col min="24" max="24" width="11.625" customWidth="1"/>
    <col min="25" max="25" width="8.75" customWidth="1"/>
  </cols>
  <sheetData>
    <row r="1" spans="1:25" ht="24" customHeight="1">
      <c r="B1" s="102" t="s">
        <v>174</v>
      </c>
      <c r="C1" s="102"/>
      <c r="D1" s="102"/>
      <c r="E1" s="102"/>
      <c r="F1" s="102"/>
      <c r="G1" s="102"/>
      <c r="H1" s="102"/>
      <c r="I1" s="102"/>
      <c r="J1" s="102"/>
      <c r="K1" s="102"/>
      <c r="L1" s="102"/>
      <c r="M1" s="102"/>
      <c r="N1" s="102"/>
      <c r="O1" s="102"/>
      <c r="P1" s="102"/>
      <c r="Q1" s="102"/>
      <c r="R1" s="102"/>
      <c r="S1" s="102"/>
      <c r="T1" s="102"/>
      <c r="U1" s="102"/>
      <c r="V1" s="102"/>
      <c r="W1" s="102"/>
      <c r="X1" s="102"/>
    </row>
    <row r="2" spans="1:25" s="17" customFormat="1" ht="18" customHeight="1">
      <c r="A2" s="26" t="s">
        <v>175</v>
      </c>
      <c r="B2" s="19" t="s">
        <v>176</v>
      </c>
      <c r="C2" s="19" t="s">
        <v>177</v>
      </c>
      <c r="D2" s="19" t="s">
        <v>178</v>
      </c>
      <c r="E2" s="19" t="s">
        <v>179</v>
      </c>
      <c r="F2" s="19" t="s">
        <v>180</v>
      </c>
      <c r="G2" s="19" t="s">
        <v>181</v>
      </c>
      <c r="H2" s="19" t="s">
        <v>182</v>
      </c>
      <c r="I2" s="19" t="s">
        <v>183</v>
      </c>
      <c r="J2" s="19" t="s">
        <v>184</v>
      </c>
      <c r="K2" s="19" t="s">
        <v>185</v>
      </c>
      <c r="L2" s="19" t="s">
        <v>186</v>
      </c>
      <c r="M2" s="19" t="s">
        <v>187</v>
      </c>
      <c r="N2" s="19" t="s">
        <v>188</v>
      </c>
      <c r="O2" s="19" t="s">
        <v>189</v>
      </c>
      <c r="P2" s="19" t="s">
        <v>190</v>
      </c>
      <c r="Q2" s="19" t="s">
        <v>191</v>
      </c>
      <c r="R2" s="19" t="s">
        <v>192</v>
      </c>
      <c r="S2" s="19" t="s">
        <v>193</v>
      </c>
      <c r="T2" s="19" t="s">
        <v>194</v>
      </c>
      <c r="U2" s="19" t="s">
        <v>195</v>
      </c>
      <c r="V2" s="19" t="s">
        <v>196</v>
      </c>
      <c r="W2" s="19" t="s">
        <v>197</v>
      </c>
      <c r="X2" s="19" t="s">
        <v>198</v>
      </c>
      <c r="Y2" s="19" t="s">
        <v>199</v>
      </c>
    </row>
    <row r="3" spans="1:25" s="17" customFormat="1" ht="18" customHeight="1">
      <c r="A3" s="161" t="s">
        <v>200</v>
      </c>
      <c r="B3" s="27">
        <v>43831</v>
      </c>
      <c r="C3" s="19" t="s">
        <v>201</v>
      </c>
      <c r="D3" s="19"/>
      <c r="E3" s="28" t="s">
        <v>62</v>
      </c>
      <c r="F3" s="19"/>
      <c r="G3" s="19"/>
      <c r="H3" s="19" t="s">
        <v>202</v>
      </c>
      <c r="I3" s="19"/>
      <c r="J3" s="19"/>
      <c r="K3" s="19"/>
      <c r="L3" s="19"/>
      <c r="M3" s="19"/>
      <c r="N3" s="19"/>
      <c r="O3" s="31"/>
      <c r="P3" s="19"/>
      <c r="Q3" s="19"/>
      <c r="R3" s="19" t="s">
        <v>203</v>
      </c>
      <c r="S3" s="19"/>
      <c r="T3" s="19"/>
      <c r="U3" s="19"/>
      <c r="V3" s="19"/>
      <c r="W3" s="19"/>
      <c r="X3" s="19"/>
      <c r="Y3" s="32"/>
    </row>
    <row r="4" spans="1:25" s="17" customFormat="1" ht="18" customHeight="1">
      <c r="A4" s="162"/>
      <c r="B4" s="29"/>
      <c r="C4" s="19"/>
      <c r="D4" s="19"/>
      <c r="E4" s="30"/>
      <c r="F4" s="19"/>
      <c r="G4" s="19"/>
      <c r="H4" s="19"/>
      <c r="I4" s="19"/>
      <c r="J4" s="19"/>
      <c r="K4" s="19"/>
      <c r="L4" s="19"/>
      <c r="M4" s="19"/>
      <c r="N4" s="19"/>
      <c r="O4" s="31"/>
      <c r="P4" s="19"/>
      <c r="Q4" s="19"/>
      <c r="R4" s="19" t="s">
        <v>204</v>
      </c>
      <c r="S4" s="19"/>
      <c r="T4" s="19"/>
      <c r="U4" s="19"/>
      <c r="V4" s="19"/>
      <c r="W4" s="19"/>
      <c r="X4" s="19"/>
      <c r="Y4" s="32"/>
    </row>
    <row r="5" spans="1:25" s="17" customFormat="1" ht="18" customHeight="1">
      <c r="A5" s="162"/>
      <c r="B5" s="29"/>
      <c r="C5" s="19"/>
      <c r="D5" s="19"/>
      <c r="E5" s="30"/>
      <c r="F5" s="19"/>
      <c r="G5" s="19"/>
      <c r="H5" s="19"/>
      <c r="I5" s="19"/>
      <c r="J5" s="19"/>
      <c r="K5" s="19"/>
      <c r="L5" s="19"/>
      <c r="M5" s="19"/>
      <c r="N5" s="19"/>
      <c r="O5" s="31"/>
      <c r="P5" s="19"/>
      <c r="Q5" s="19"/>
      <c r="R5" s="19" t="s">
        <v>205</v>
      </c>
      <c r="S5" s="19"/>
      <c r="T5" s="19"/>
      <c r="U5" s="19"/>
      <c r="V5" s="19"/>
      <c r="W5" s="19"/>
      <c r="X5" s="19"/>
      <c r="Y5" s="32"/>
    </row>
    <row r="6" spans="1:25" s="17" customFormat="1" ht="18" customHeight="1">
      <c r="A6" s="162"/>
      <c r="B6" s="29"/>
      <c r="C6" s="19"/>
      <c r="D6" s="19"/>
      <c r="E6" s="30"/>
      <c r="F6" s="19"/>
      <c r="G6" s="19"/>
      <c r="H6" s="19"/>
      <c r="I6" s="19"/>
      <c r="J6" s="19"/>
      <c r="K6" s="19"/>
      <c r="L6" s="19"/>
      <c r="M6" s="19"/>
      <c r="N6" s="19"/>
      <c r="O6" s="31"/>
      <c r="P6" s="19"/>
      <c r="Q6" s="19"/>
      <c r="R6" s="19" t="s">
        <v>206</v>
      </c>
      <c r="S6" s="19"/>
      <c r="T6" s="19"/>
      <c r="U6" s="19"/>
      <c r="V6" s="19"/>
      <c r="W6" s="19"/>
      <c r="X6" s="19"/>
      <c r="Y6" s="32"/>
    </row>
    <row r="7" spans="1:25" s="17" customFormat="1" ht="18" customHeight="1">
      <c r="A7" s="162"/>
      <c r="B7" s="29"/>
      <c r="C7" s="19"/>
      <c r="D7" s="19"/>
      <c r="E7" s="30"/>
      <c r="F7" s="19"/>
      <c r="G7" s="19"/>
      <c r="H7" s="19"/>
      <c r="I7" s="19"/>
      <c r="J7" s="19"/>
      <c r="K7" s="19"/>
      <c r="L7" s="19"/>
      <c r="M7" s="19"/>
      <c r="N7" s="19"/>
      <c r="O7" s="31"/>
      <c r="P7" s="19"/>
      <c r="Q7" s="19"/>
      <c r="R7" s="19" t="s">
        <v>207</v>
      </c>
      <c r="S7" s="19"/>
      <c r="T7" s="19"/>
      <c r="U7" s="19"/>
      <c r="V7" s="19"/>
      <c r="W7" s="19"/>
      <c r="X7" s="19"/>
      <c r="Y7" s="32"/>
    </row>
    <row r="8" spans="1:25" s="17" customFormat="1" ht="18" customHeight="1">
      <c r="A8" s="162"/>
      <c r="B8" s="29"/>
      <c r="C8" s="19"/>
      <c r="D8" s="19"/>
      <c r="E8" s="30"/>
      <c r="F8" s="19"/>
      <c r="G8" s="19"/>
      <c r="H8" s="19"/>
      <c r="I8" s="19"/>
      <c r="J8" s="19"/>
      <c r="K8" s="19"/>
      <c r="L8" s="19"/>
      <c r="M8" s="19"/>
      <c r="N8" s="19"/>
      <c r="O8" s="31"/>
      <c r="P8" s="19"/>
      <c r="Q8" s="19"/>
      <c r="R8" s="19"/>
      <c r="S8" s="19"/>
      <c r="T8" s="19"/>
      <c r="U8" s="19"/>
      <c r="V8" s="19"/>
      <c r="W8" s="19"/>
      <c r="X8" s="19"/>
      <c r="Y8" s="32"/>
    </row>
    <row r="9" spans="1:25" s="17" customFormat="1" ht="18" customHeight="1">
      <c r="A9" s="162"/>
      <c r="B9" s="29"/>
      <c r="C9" s="19"/>
      <c r="D9" s="19"/>
      <c r="E9" s="30"/>
      <c r="F9" s="19"/>
      <c r="G9" s="19"/>
      <c r="H9" s="19"/>
      <c r="I9" s="19"/>
      <c r="J9" s="19"/>
      <c r="K9" s="19"/>
      <c r="L9" s="19"/>
      <c r="M9" s="19"/>
      <c r="N9" s="19"/>
      <c r="O9" s="31"/>
      <c r="P9" s="19"/>
      <c r="Q9" s="19"/>
      <c r="R9" s="19"/>
      <c r="S9" s="19"/>
      <c r="T9" s="19"/>
      <c r="U9" s="19"/>
      <c r="V9" s="19"/>
      <c r="W9" s="19"/>
      <c r="X9" s="19"/>
      <c r="Y9" s="32"/>
    </row>
    <row r="10" spans="1:25" s="17" customFormat="1" ht="18" customHeight="1">
      <c r="A10" s="163"/>
      <c r="B10" s="29"/>
      <c r="C10" s="19"/>
      <c r="D10" s="19"/>
      <c r="E10" s="30"/>
      <c r="F10" s="19"/>
      <c r="G10" s="19"/>
      <c r="H10" s="19"/>
      <c r="I10" s="19"/>
      <c r="J10" s="19"/>
      <c r="K10" s="19"/>
      <c r="L10" s="19"/>
      <c r="M10" s="19"/>
      <c r="N10" s="19"/>
      <c r="O10" s="31"/>
      <c r="P10" s="19"/>
      <c r="Q10" s="19"/>
      <c r="R10" s="19"/>
      <c r="S10" s="19"/>
      <c r="T10" s="19"/>
      <c r="U10" s="19"/>
      <c r="V10" s="19"/>
      <c r="W10" s="19"/>
      <c r="X10" s="19"/>
      <c r="Y10" s="32"/>
    </row>
  </sheetData>
  <mergeCells count="2">
    <mergeCell ref="B1:X1"/>
    <mergeCell ref="A3:A10"/>
  </mergeCells>
  <phoneticPr fontId="45" type="noConversion"/>
  <dataValidations count="1">
    <dataValidation type="list" allowBlank="1" showInputMessage="1" showErrorMessage="1" sqref="R3 R4 R5 R6:R10">
      <formula1>"待跟进,已成交,未成交,未反馈,其它"</formula1>
    </dataValidation>
  </dataValidation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election activeCell="L19" sqref="L19"/>
    </sheetView>
  </sheetViews>
  <sheetFormatPr defaultColWidth="9" defaultRowHeight="13.5"/>
  <cols>
    <col min="1" max="1" width="7.125" customWidth="1"/>
    <col min="4" max="4" width="11.75" customWidth="1"/>
    <col min="5" max="5" width="14.25" customWidth="1"/>
    <col min="6" max="9" width="6.875" customWidth="1"/>
    <col min="11" max="11" width="11.625" customWidth="1"/>
    <col min="13" max="13" width="10.75" customWidth="1"/>
    <col min="15" max="15" width="11.125" customWidth="1"/>
    <col min="17" max="17" width="9.5" customWidth="1"/>
  </cols>
  <sheetData>
    <row r="1" spans="1:18" ht="21.75">
      <c r="B1" s="164" t="s">
        <v>208</v>
      </c>
      <c r="C1" s="164"/>
      <c r="D1" s="164"/>
      <c r="E1" s="164"/>
      <c r="F1" s="164"/>
      <c r="G1" s="164"/>
      <c r="H1" s="164"/>
      <c r="I1" s="164"/>
      <c r="J1" s="164"/>
      <c r="K1" s="164"/>
      <c r="L1" s="164"/>
      <c r="M1" s="164"/>
      <c r="N1" s="164"/>
      <c r="O1" s="164"/>
      <c r="P1" s="164"/>
      <c r="Q1" s="164"/>
      <c r="R1" s="164"/>
    </row>
    <row r="2" spans="1:18" s="1" customFormat="1" ht="15.95" customHeight="1">
      <c r="A2" s="22" t="s">
        <v>175</v>
      </c>
      <c r="B2" s="23" t="s">
        <v>209</v>
      </c>
      <c r="C2" s="24" t="s">
        <v>210</v>
      </c>
      <c r="D2" s="24" t="s">
        <v>211</v>
      </c>
      <c r="E2" s="24" t="s">
        <v>212</v>
      </c>
      <c r="F2" s="165" t="s">
        <v>213</v>
      </c>
      <c r="G2" s="166"/>
      <c r="H2" s="166"/>
      <c r="I2" s="166"/>
      <c r="J2" s="24" t="s">
        <v>214</v>
      </c>
      <c r="K2" s="24" t="s">
        <v>215</v>
      </c>
      <c r="L2" s="24" t="s">
        <v>214</v>
      </c>
      <c r="M2" s="24" t="s">
        <v>216</v>
      </c>
      <c r="N2" s="24" t="s">
        <v>214</v>
      </c>
      <c r="O2" s="24" t="s">
        <v>217</v>
      </c>
      <c r="P2" s="24" t="s">
        <v>214</v>
      </c>
      <c r="Q2" s="24" t="s">
        <v>218</v>
      </c>
      <c r="R2" s="24" t="s">
        <v>214</v>
      </c>
    </row>
    <row r="3" spans="1:18" s="21" customFormat="1" ht="15" customHeight="1">
      <c r="A3" s="167" t="s">
        <v>200</v>
      </c>
      <c r="B3" s="19" t="s">
        <v>219</v>
      </c>
      <c r="C3" s="14" t="s">
        <v>220</v>
      </c>
      <c r="D3" s="14" t="s">
        <v>220</v>
      </c>
      <c r="E3" s="14" t="s">
        <v>221</v>
      </c>
      <c r="F3" s="14" t="s">
        <v>222</v>
      </c>
      <c r="G3" s="14" t="s">
        <v>223</v>
      </c>
      <c r="H3" s="14" t="s">
        <v>224</v>
      </c>
      <c r="I3" s="14" t="s">
        <v>223</v>
      </c>
      <c r="J3" s="14" t="s">
        <v>225</v>
      </c>
      <c r="K3" s="14" t="s">
        <v>220</v>
      </c>
      <c r="L3" s="14" t="s">
        <v>225</v>
      </c>
      <c r="M3" s="14" t="s">
        <v>220</v>
      </c>
      <c r="N3" s="14" t="s">
        <v>225</v>
      </c>
      <c r="O3" s="14" t="s">
        <v>220</v>
      </c>
      <c r="P3" s="14" t="s">
        <v>225</v>
      </c>
      <c r="Q3" s="14" t="s">
        <v>220</v>
      </c>
      <c r="R3" s="14" t="s">
        <v>225</v>
      </c>
    </row>
    <row r="4" spans="1:18" s="17" customFormat="1" ht="15.95" customHeight="1">
      <c r="A4" s="168"/>
      <c r="B4" s="18" t="s">
        <v>226</v>
      </c>
      <c r="C4" s="18"/>
      <c r="D4" s="18"/>
      <c r="E4" s="18"/>
      <c r="F4" s="18"/>
      <c r="G4" s="18"/>
      <c r="H4" s="18"/>
      <c r="I4" s="18"/>
      <c r="J4" s="25">
        <f>IF(C4=0,0,D4/C4)</f>
        <v>0</v>
      </c>
      <c r="K4" s="18"/>
      <c r="L4" s="25">
        <f>IF(C4=0,0,K4/C4)</f>
        <v>0</v>
      </c>
      <c r="M4" s="18"/>
      <c r="N4" s="25">
        <f>IF(C4=0,0,M4/C4)</f>
        <v>0</v>
      </c>
      <c r="O4" s="18"/>
      <c r="P4" s="25">
        <f>IF(C4=0,0,O4/C4)</f>
        <v>0</v>
      </c>
      <c r="Q4" s="18">
        <f>C4-D4-K4-M4-O4</f>
        <v>0</v>
      </c>
      <c r="R4" s="25">
        <f>IF(C4=0,0,Q4/C4)</f>
        <v>0</v>
      </c>
    </row>
    <row r="5" spans="1:18" s="17" customFormat="1" ht="15.95" customHeight="1">
      <c r="A5" s="168"/>
      <c r="B5" s="18" t="s">
        <v>227</v>
      </c>
      <c r="C5" s="18"/>
      <c r="D5" s="18"/>
      <c r="E5" s="18"/>
      <c r="F5" s="18"/>
      <c r="G5" s="18"/>
      <c r="H5" s="18"/>
      <c r="I5" s="18"/>
      <c r="J5" s="25"/>
      <c r="K5" s="18"/>
      <c r="L5" s="25"/>
      <c r="M5" s="18"/>
      <c r="N5" s="25"/>
      <c r="O5" s="18"/>
      <c r="P5" s="25"/>
      <c r="Q5" s="18"/>
      <c r="R5" s="25"/>
    </row>
    <row r="6" spans="1:18" s="17" customFormat="1" ht="15.95" customHeight="1">
      <c r="A6" s="168"/>
      <c r="B6" s="18" t="s">
        <v>228</v>
      </c>
      <c r="C6" s="18"/>
      <c r="D6" s="18"/>
      <c r="E6" s="18"/>
      <c r="F6" s="18"/>
      <c r="G6" s="18"/>
      <c r="H6" s="18"/>
      <c r="I6" s="18"/>
      <c r="J6" s="25"/>
      <c r="K6" s="18"/>
      <c r="L6" s="25"/>
      <c r="M6" s="18"/>
      <c r="N6" s="25"/>
      <c r="O6" s="18"/>
      <c r="P6" s="25"/>
      <c r="Q6" s="18"/>
      <c r="R6" s="25"/>
    </row>
    <row r="7" spans="1:18" s="17" customFormat="1" ht="15.95" customHeight="1">
      <c r="A7" s="168"/>
      <c r="B7" s="18" t="s">
        <v>229</v>
      </c>
      <c r="C7" s="18"/>
      <c r="D7" s="18"/>
      <c r="E7" s="18"/>
      <c r="F7" s="18"/>
      <c r="G7" s="18"/>
      <c r="H7" s="18"/>
      <c r="I7" s="18"/>
      <c r="J7" s="25"/>
      <c r="K7" s="18"/>
      <c r="L7" s="25"/>
      <c r="M7" s="18"/>
      <c r="N7" s="25"/>
      <c r="O7" s="18"/>
      <c r="P7" s="25"/>
      <c r="Q7" s="18"/>
      <c r="R7" s="25"/>
    </row>
    <row r="8" spans="1:18" s="17" customFormat="1" ht="15.95" customHeight="1">
      <c r="A8" s="168"/>
      <c r="B8" s="18" t="s">
        <v>230</v>
      </c>
      <c r="C8" s="18"/>
      <c r="D8" s="18"/>
      <c r="E8" s="18"/>
      <c r="F8" s="18"/>
      <c r="G8" s="18"/>
      <c r="H8" s="18"/>
      <c r="I8" s="18"/>
      <c r="J8" s="25"/>
      <c r="K8" s="18"/>
      <c r="L8" s="25"/>
      <c r="M8" s="18"/>
      <c r="N8" s="25"/>
      <c r="O8" s="18"/>
      <c r="P8" s="25"/>
      <c r="Q8" s="18"/>
      <c r="R8" s="25"/>
    </row>
    <row r="9" spans="1:18" s="17" customFormat="1" ht="15.95" customHeight="1">
      <c r="A9" s="168"/>
      <c r="B9" s="18" t="s">
        <v>231</v>
      </c>
      <c r="C9" s="18"/>
      <c r="D9" s="18"/>
      <c r="E9" s="18"/>
      <c r="F9" s="18"/>
      <c r="G9" s="18"/>
      <c r="H9" s="18"/>
      <c r="I9" s="18"/>
      <c r="J9" s="25"/>
      <c r="K9" s="18"/>
      <c r="L9" s="25"/>
      <c r="M9" s="18"/>
      <c r="N9" s="25"/>
      <c r="O9" s="18"/>
      <c r="P9" s="25"/>
      <c r="Q9" s="18"/>
      <c r="R9" s="25"/>
    </row>
    <row r="10" spans="1:18" s="17" customFormat="1" ht="15.95" customHeight="1">
      <c r="A10" s="168"/>
      <c r="B10" s="18" t="s">
        <v>232</v>
      </c>
      <c r="C10" s="18"/>
      <c r="D10" s="18"/>
      <c r="E10" s="18"/>
      <c r="F10" s="18"/>
      <c r="G10" s="18"/>
      <c r="H10" s="18"/>
      <c r="I10" s="18"/>
      <c r="J10" s="25"/>
      <c r="K10" s="18"/>
      <c r="L10" s="25"/>
      <c r="M10" s="18"/>
      <c r="N10" s="25"/>
      <c r="O10" s="18"/>
      <c r="P10" s="25"/>
      <c r="Q10" s="18"/>
      <c r="R10" s="25"/>
    </row>
    <row r="11" spans="1:18" s="17" customFormat="1" ht="15.95" customHeight="1">
      <c r="A11" s="168"/>
      <c r="B11" s="18" t="s">
        <v>233</v>
      </c>
      <c r="C11" s="18"/>
      <c r="D11" s="18"/>
      <c r="E11" s="18"/>
      <c r="F11" s="18"/>
      <c r="G11" s="18"/>
      <c r="H11" s="18"/>
      <c r="I11" s="18"/>
      <c r="J11" s="25"/>
      <c r="K11" s="18"/>
      <c r="L11" s="25"/>
      <c r="M11" s="18"/>
      <c r="N11" s="25"/>
      <c r="O11" s="18"/>
      <c r="P11" s="25"/>
      <c r="Q11" s="18"/>
      <c r="R11" s="25"/>
    </row>
    <row r="12" spans="1:18" s="17" customFormat="1" ht="15.95" customHeight="1">
      <c r="A12" s="168"/>
      <c r="B12" s="18" t="s">
        <v>234</v>
      </c>
      <c r="C12" s="18"/>
      <c r="D12" s="18"/>
      <c r="E12" s="18"/>
      <c r="F12" s="18"/>
      <c r="G12" s="18"/>
      <c r="H12" s="18"/>
      <c r="I12" s="18"/>
      <c r="J12" s="25"/>
      <c r="K12" s="18"/>
      <c r="L12" s="25"/>
      <c r="M12" s="18"/>
      <c r="N12" s="25"/>
      <c r="O12" s="18"/>
      <c r="P12" s="25"/>
      <c r="Q12" s="18"/>
      <c r="R12" s="25"/>
    </row>
    <row r="13" spans="1:18" s="17" customFormat="1" ht="15.95" customHeight="1">
      <c r="A13" s="168"/>
      <c r="B13" s="18" t="s">
        <v>235</v>
      </c>
      <c r="C13" s="18"/>
      <c r="D13" s="18"/>
      <c r="E13" s="18"/>
      <c r="F13" s="18"/>
      <c r="G13" s="18"/>
      <c r="H13" s="18"/>
      <c r="I13" s="18"/>
      <c r="J13" s="25"/>
      <c r="K13" s="18"/>
      <c r="L13" s="25"/>
      <c r="M13" s="18"/>
      <c r="N13" s="25"/>
      <c r="O13" s="18"/>
      <c r="P13" s="25"/>
      <c r="Q13" s="18"/>
      <c r="R13" s="25"/>
    </row>
    <row r="14" spans="1:18" s="17" customFormat="1" ht="15.95" customHeight="1">
      <c r="A14" s="168"/>
      <c r="B14" s="18" t="s">
        <v>236</v>
      </c>
      <c r="C14" s="18"/>
      <c r="D14" s="18"/>
      <c r="E14" s="18"/>
      <c r="F14" s="18"/>
      <c r="G14" s="18"/>
      <c r="H14" s="18"/>
      <c r="I14" s="18"/>
      <c r="J14" s="25"/>
      <c r="K14" s="18"/>
      <c r="L14" s="25"/>
      <c r="M14" s="18"/>
      <c r="N14" s="25"/>
      <c r="O14" s="18"/>
      <c r="P14" s="25"/>
      <c r="Q14" s="18"/>
      <c r="R14" s="25"/>
    </row>
    <row r="15" spans="1:18" s="17" customFormat="1" ht="15.95" customHeight="1">
      <c r="A15" s="168"/>
      <c r="B15" s="18" t="s">
        <v>237</v>
      </c>
      <c r="C15" s="18"/>
      <c r="D15" s="18"/>
      <c r="E15" s="18"/>
      <c r="F15" s="18"/>
      <c r="G15" s="18"/>
      <c r="H15" s="18"/>
      <c r="I15" s="18"/>
      <c r="J15" s="25"/>
      <c r="K15" s="18"/>
      <c r="L15" s="25"/>
      <c r="M15" s="18"/>
      <c r="N15" s="25"/>
      <c r="O15" s="18"/>
      <c r="P15" s="25"/>
      <c r="Q15" s="18"/>
      <c r="R15" s="25"/>
    </row>
    <row r="16" spans="1:18" s="17" customFormat="1" ht="15.95" customHeight="1">
      <c r="A16" s="169"/>
      <c r="B16" s="18" t="s">
        <v>238</v>
      </c>
      <c r="C16" s="18">
        <f t="shared" ref="C16:I16" si="0">SUM(C4:C15)</f>
        <v>0</v>
      </c>
      <c r="D16" s="18">
        <f t="shared" si="0"/>
        <v>0</v>
      </c>
      <c r="E16" s="18">
        <f t="shared" si="0"/>
        <v>0</v>
      </c>
      <c r="F16" s="18">
        <f t="shared" si="0"/>
        <v>0</v>
      </c>
      <c r="G16" s="18">
        <f t="shared" si="0"/>
        <v>0</v>
      </c>
      <c r="H16" s="18">
        <f t="shared" si="0"/>
        <v>0</v>
      </c>
      <c r="I16" s="18">
        <f t="shared" si="0"/>
        <v>0</v>
      </c>
      <c r="J16" s="25" t="e">
        <f>D16/C16</f>
        <v>#DIV/0!</v>
      </c>
      <c r="K16" s="18">
        <f>SUM(K4:K15)</f>
        <v>0</v>
      </c>
      <c r="L16" s="25" t="e">
        <f>K16/C16</f>
        <v>#DIV/0!</v>
      </c>
      <c r="M16" s="18">
        <f>SUM(M4:M15)</f>
        <v>0</v>
      </c>
      <c r="N16" s="25" t="e">
        <f>M16/C16</f>
        <v>#DIV/0!</v>
      </c>
      <c r="O16" s="18">
        <f>SUM(O4:O15)</f>
        <v>0</v>
      </c>
      <c r="P16" s="25" t="e">
        <f>O16/C16</f>
        <v>#DIV/0!</v>
      </c>
      <c r="Q16" s="18">
        <f>SUM(Q4:Q15)</f>
        <v>0</v>
      </c>
      <c r="R16" s="25" t="e">
        <f>Q16/C16</f>
        <v>#DIV/0!</v>
      </c>
    </row>
  </sheetData>
  <mergeCells count="3">
    <mergeCell ref="B1:R1"/>
    <mergeCell ref="F2:I2"/>
    <mergeCell ref="A3:A16"/>
  </mergeCells>
  <phoneticPr fontId="45"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
  <sheetViews>
    <sheetView workbookViewId="0">
      <selection activeCell="K16" sqref="K16"/>
    </sheetView>
  </sheetViews>
  <sheetFormatPr defaultColWidth="9" defaultRowHeight="13.5"/>
  <cols>
    <col min="1" max="1" width="7.5" customWidth="1"/>
    <col min="2" max="2" width="8.875" customWidth="1"/>
    <col min="3" max="3" width="6.625" customWidth="1"/>
    <col min="4" max="6" width="8.75" customWidth="1"/>
    <col min="8" max="8" width="10.625" customWidth="1"/>
    <col min="10" max="10" width="10.75" customWidth="1"/>
    <col min="12" max="12" width="11" customWidth="1"/>
    <col min="14" max="14" width="11" customWidth="1"/>
  </cols>
  <sheetData>
    <row r="1" spans="1:17" ht="24" customHeight="1">
      <c r="A1" s="170" t="s">
        <v>239</v>
      </c>
      <c r="B1" s="170"/>
      <c r="C1" s="170"/>
      <c r="D1" s="170"/>
      <c r="E1" s="170"/>
      <c r="F1" s="170"/>
      <c r="G1" s="170"/>
      <c r="H1" s="170"/>
      <c r="I1" s="170"/>
      <c r="J1" s="170"/>
      <c r="K1" s="170"/>
      <c r="L1" s="170"/>
      <c r="M1" s="170"/>
      <c r="N1" s="170"/>
      <c r="O1" s="170"/>
      <c r="P1" s="170"/>
      <c r="Q1" s="170"/>
    </row>
    <row r="2" spans="1:17" s="17" customFormat="1" ht="24.75">
      <c r="A2" s="13" t="s">
        <v>240</v>
      </c>
      <c r="B2" s="13" t="s">
        <v>241</v>
      </c>
      <c r="C2" s="13" t="s">
        <v>242</v>
      </c>
      <c r="D2" s="14" t="s">
        <v>243</v>
      </c>
      <c r="E2" s="13" t="s">
        <v>244</v>
      </c>
      <c r="F2" s="13" t="s">
        <v>245</v>
      </c>
      <c r="G2" s="13" t="s">
        <v>246</v>
      </c>
      <c r="H2" s="13" t="s">
        <v>247</v>
      </c>
      <c r="I2" s="13" t="s">
        <v>248</v>
      </c>
      <c r="J2" s="13" t="s">
        <v>249</v>
      </c>
      <c r="K2" s="13" t="s">
        <v>248</v>
      </c>
      <c r="L2" s="13" t="s">
        <v>250</v>
      </c>
      <c r="M2" s="13" t="s">
        <v>248</v>
      </c>
      <c r="N2" s="13" t="s">
        <v>251</v>
      </c>
      <c r="O2" s="13" t="s">
        <v>248</v>
      </c>
      <c r="P2" s="13" t="s">
        <v>252</v>
      </c>
      <c r="Q2" s="13" t="s">
        <v>248</v>
      </c>
    </row>
    <row r="3" spans="1:17" s="17" customFormat="1" ht="18" customHeight="1">
      <c r="A3" s="172" t="s">
        <v>253</v>
      </c>
      <c r="B3" s="171" t="s">
        <v>254</v>
      </c>
      <c r="C3" s="19"/>
      <c r="D3" s="19"/>
      <c r="E3" s="18"/>
      <c r="F3" s="18"/>
      <c r="G3" s="19"/>
      <c r="H3" s="18"/>
      <c r="I3" s="20">
        <f t="shared" ref="I3:I11" si="0">IF(G3=0,0,ROUND(H3/$G3,5))</f>
        <v>0</v>
      </c>
      <c r="J3" s="18"/>
      <c r="K3" s="20">
        <f t="shared" ref="K3:K11" si="1">IF(G3=0,0,ROUND(J3/$G3,5))</f>
        <v>0</v>
      </c>
      <c r="L3" s="18"/>
      <c r="M3" s="20">
        <f t="shared" ref="M3:M11" si="2">IF(G3=0,0,ROUND(L3/$G3,5))</f>
        <v>0</v>
      </c>
      <c r="N3" s="18"/>
      <c r="O3" s="20">
        <f t="shared" ref="O3:O11" si="3">IF(G3=0,0,ROUND(N3/$G3,5))</f>
        <v>0</v>
      </c>
      <c r="P3" s="18">
        <f t="shared" ref="P3:P12" si="4">G3-H3-J3-L3-N3</f>
        <v>0</v>
      </c>
      <c r="Q3" s="20">
        <f t="shared" ref="Q3:Q11" si="5">IF(G3=0,0,ROUND(P3/$G3,5))</f>
        <v>0</v>
      </c>
    </row>
    <row r="4" spans="1:17" s="17" customFormat="1" ht="18" customHeight="1">
      <c r="A4" s="162"/>
      <c r="B4" s="171"/>
      <c r="C4" s="19"/>
      <c r="D4" s="19"/>
      <c r="E4" s="18"/>
      <c r="F4" s="18"/>
      <c r="G4" s="19"/>
      <c r="H4" s="18"/>
      <c r="I4" s="20">
        <f t="shared" si="0"/>
        <v>0</v>
      </c>
      <c r="J4" s="18"/>
      <c r="K4" s="20">
        <f t="shared" si="1"/>
        <v>0</v>
      </c>
      <c r="L4" s="18"/>
      <c r="M4" s="20">
        <f t="shared" si="2"/>
        <v>0</v>
      </c>
      <c r="N4" s="18"/>
      <c r="O4" s="20">
        <f t="shared" si="3"/>
        <v>0</v>
      </c>
      <c r="P4" s="18">
        <f t="shared" si="4"/>
        <v>0</v>
      </c>
      <c r="Q4" s="20">
        <f t="shared" si="5"/>
        <v>0</v>
      </c>
    </row>
    <row r="5" spans="1:17" s="17" customFormat="1" ht="18" customHeight="1">
      <c r="A5" s="162"/>
      <c r="B5" s="171"/>
      <c r="C5" s="19"/>
      <c r="D5" s="19"/>
      <c r="E5" s="18"/>
      <c r="F5" s="18"/>
      <c r="G5" s="19"/>
      <c r="H5" s="18"/>
      <c r="I5" s="20">
        <f t="shared" si="0"/>
        <v>0</v>
      </c>
      <c r="J5" s="18"/>
      <c r="K5" s="20">
        <f t="shared" si="1"/>
        <v>0</v>
      </c>
      <c r="L5" s="18"/>
      <c r="M5" s="20">
        <f t="shared" si="2"/>
        <v>0</v>
      </c>
      <c r="N5" s="18"/>
      <c r="O5" s="20">
        <f t="shared" si="3"/>
        <v>0</v>
      </c>
      <c r="P5" s="18">
        <f t="shared" si="4"/>
        <v>0</v>
      </c>
      <c r="Q5" s="20">
        <f t="shared" si="5"/>
        <v>0</v>
      </c>
    </row>
    <row r="6" spans="1:17" s="17" customFormat="1" ht="18" customHeight="1">
      <c r="A6" s="162"/>
      <c r="B6" s="171" t="s">
        <v>255</v>
      </c>
      <c r="C6" s="19"/>
      <c r="D6" s="19"/>
      <c r="E6" s="18"/>
      <c r="F6" s="18"/>
      <c r="G6" s="19"/>
      <c r="H6" s="18"/>
      <c r="I6" s="20">
        <f t="shared" si="0"/>
        <v>0</v>
      </c>
      <c r="J6" s="18"/>
      <c r="K6" s="20">
        <f t="shared" si="1"/>
        <v>0</v>
      </c>
      <c r="L6" s="18"/>
      <c r="M6" s="20">
        <f t="shared" si="2"/>
        <v>0</v>
      </c>
      <c r="N6" s="18"/>
      <c r="O6" s="20">
        <f t="shared" si="3"/>
        <v>0</v>
      </c>
      <c r="P6" s="18">
        <f t="shared" si="4"/>
        <v>0</v>
      </c>
      <c r="Q6" s="20">
        <f t="shared" si="5"/>
        <v>0</v>
      </c>
    </row>
    <row r="7" spans="1:17" s="17" customFormat="1" ht="18" customHeight="1">
      <c r="A7" s="162"/>
      <c r="B7" s="171"/>
      <c r="C7" s="19"/>
      <c r="D7" s="19"/>
      <c r="E7" s="18"/>
      <c r="F7" s="18"/>
      <c r="G7" s="19"/>
      <c r="H7" s="18"/>
      <c r="I7" s="20">
        <f t="shared" si="0"/>
        <v>0</v>
      </c>
      <c r="J7" s="18"/>
      <c r="K7" s="20">
        <f t="shared" si="1"/>
        <v>0</v>
      </c>
      <c r="L7" s="18"/>
      <c r="M7" s="20">
        <f t="shared" si="2"/>
        <v>0</v>
      </c>
      <c r="N7" s="18"/>
      <c r="O7" s="20">
        <f t="shared" si="3"/>
        <v>0</v>
      </c>
      <c r="P7" s="18">
        <f t="shared" si="4"/>
        <v>0</v>
      </c>
      <c r="Q7" s="20">
        <f t="shared" si="5"/>
        <v>0</v>
      </c>
    </row>
    <row r="8" spans="1:17" s="17" customFormat="1" ht="18" customHeight="1">
      <c r="A8" s="162"/>
      <c r="B8" s="171"/>
      <c r="C8" s="19"/>
      <c r="D8" s="19"/>
      <c r="E8" s="18"/>
      <c r="F8" s="18"/>
      <c r="G8" s="19"/>
      <c r="H8" s="18"/>
      <c r="I8" s="20">
        <f t="shared" si="0"/>
        <v>0</v>
      </c>
      <c r="J8" s="18"/>
      <c r="K8" s="20">
        <f t="shared" si="1"/>
        <v>0</v>
      </c>
      <c r="L8" s="18"/>
      <c r="M8" s="20">
        <f t="shared" si="2"/>
        <v>0</v>
      </c>
      <c r="N8" s="18"/>
      <c r="O8" s="20">
        <f t="shared" si="3"/>
        <v>0</v>
      </c>
      <c r="P8" s="18">
        <f t="shared" si="4"/>
        <v>0</v>
      </c>
      <c r="Q8" s="20">
        <f t="shared" si="5"/>
        <v>0</v>
      </c>
    </row>
    <row r="9" spans="1:17" s="17" customFormat="1" ht="18" customHeight="1">
      <c r="A9" s="162"/>
      <c r="B9" s="171" t="s">
        <v>256</v>
      </c>
      <c r="C9" s="19"/>
      <c r="D9" s="19"/>
      <c r="E9" s="18"/>
      <c r="F9" s="18"/>
      <c r="G9" s="19"/>
      <c r="H9" s="18"/>
      <c r="I9" s="20">
        <f t="shared" si="0"/>
        <v>0</v>
      </c>
      <c r="J9" s="18"/>
      <c r="K9" s="20">
        <f t="shared" si="1"/>
        <v>0</v>
      </c>
      <c r="L9" s="18"/>
      <c r="M9" s="20">
        <f t="shared" si="2"/>
        <v>0</v>
      </c>
      <c r="N9" s="18"/>
      <c r="O9" s="20">
        <f t="shared" si="3"/>
        <v>0</v>
      </c>
      <c r="P9" s="18">
        <f t="shared" si="4"/>
        <v>0</v>
      </c>
      <c r="Q9" s="20">
        <f t="shared" si="5"/>
        <v>0</v>
      </c>
    </row>
    <row r="10" spans="1:17" s="17" customFormat="1" ht="18" customHeight="1">
      <c r="A10" s="162"/>
      <c r="B10" s="171"/>
      <c r="C10" s="19"/>
      <c r="D10" s="19"/>
      <c r="E10" s="18"/>
      <c r="F10" s="18"/>
      <c r="G10" s="19"/>
      <c r="H10" s="18"/>
      <c r="I10" s="20">
        <f t="shared" si="0"/>
        <v>0</v>
      </c>
      <c r="J10" s="18"/>
      <c r="K10" s="20">
        <f t="shared" si="1"/>
        <v>0</v>
      </c>
      <c r="L10" s="18"/>
      <c r="M10" s="20">
        <f t="shared" si="2"/>
        <v>0</v>
      </c>
      <c r="N10" s="18"/>
      <c r="O10" s="20">
        <f t="shared" si="3"/>
        <v>0</v>
      </c>
      <c r="P10" s="18">
        <f t="shared" si="4"/>
        <v>0</v>
      </c>
      <c r="Q10" s="20">
        <f t="shared" si="5"/>
        <v>0</v>
      </c>
    </row>
    <row r="11" spans="1:17" s="17" customFormat="1" ht="18" customHeight="1">
      <c r="A11" s="162"/>
      <c r="B11" s="171"/>
      <c r="C11" s="19"/>
      <c r="D11" s="19"/>
      <c r="E11" s="18"/>
      <c r="F11" s="18"/>
      <c r="G11" s="19"/>
      <c r="H11" s="18"/>
      <c r="I11" s="20">
        <f t="shared" si="0"/>
        <v>0</v>
      </c>
      <c r="J11" s="18"/>
      <c r="K11" s="20">
        <f t="shared" si="1"/>
        <v>0</v>
      </c>
      <c r="L11" s="18"/>
      <c r="M11" s="20">
        <f t="shared" si="2"/>
        <v>0</v>
      </c>
      <c r="N11" s="18"/>
      <c r="O11" s="20">
        <f t="shared" si="3"/>
        <v>0</v>
      </c>
      <c r="P11" s="18">
        <f t="shared" si="4"/>
        <v>0</v>
      </c>
      <c r="Q11" s="20">
        <f t="shared" si="5"/>
        <v>0</v>
      </c>
    </row>
    <row r="12" spans="1:17" s="17" customFormat="1" ht="21.95" customHeight="1">
      <c r="A12" s="171" t="s">
        <v>238</v>
      </c>
      <c r="B12" s="171"/>
      <c r="C12" s="171"/>
      <c r="D12" s="19">
        <f>SUM(D3:D11)</f>
        <v>0</v>
      </c>
      <c r="E12" s="19">
        <f>SUM(E3:E11)</f>
        <v>0</v>
      </c>
      <c r="F12" s="19">
        <f>SUM(F3:F11)</f>
        <v>0</v>
      </c>
      <c r="G12" s="19">
        <f>SUM(G3:G11)</f>
        <v>0</v>
      </c>
      <c r="H12" s="19">
        <f>SUM(H3:H11)</f>
        <v>0</v>
      </c>
      <c r="I12" s="20" t="e">
        <f>ROUND(H12/G12,5)</f>
        <v>#DIV/0!</v>
      </c>
      <c r="J12" s="19">
        <f>SUM(J3:J11)</f>
        <v>0</v>
      </c>
      <c r="K12" s="20" t="e">
        <f>ROUND(J12/G12,5)</f>
        <v>#DIV/0!</v>
      </c>
      <c r="L12" s="18">
        <f>SUM(L3:L11)</f>
        <v>0</v>
      </c>
      <c r="M12" s="20" t="e">
        <f>ROUND(L12/G12,5)</f>
        <v>#DIV/0!</v>
      </c>
      <c r="N12" s="18">
        <f>SUM(N3:N11)</f>
        <v>0</v>
      </c>
      <c r="O12" s="20" t="e">
        <f>ROUND(N12/G12,5)</f>
        <v>#DIV/0!</v>
      </c>
      <c r="P12" s="18">
        <f t="shared" si="4"/>
        <v>0</v>
      </c>
      <c r="Q12" s="20" t="e">
        <f>ROUND(P12/G12,5)</f>
        <v>#DIV/0!</v>
      </c>
    </row>
  </sheetData>
  <mergeCells count="6">
    <mergeCell ref="A1:Q1"/>
    <mergeCell ref="A12:C12"/>
    <mergeCell ref="A3:A11"/>
    <mergeCell ref="B3:B5"/>
    <mergeCell ref="B6:B8"/>
    <mergeCell ref="B9:B11"/>
  </mergeCells>
  <phoneticPr fontId="45"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workbookViewId="0">
      <selection activeCell="H5" sqref="H5"/>
    </sheetView>
  </sheetViews>
  <sheetFormatPr defaultColWidth="9" defaultRowHeight="13.5"/>
  <cols>
    <col min="1" max="1" width="8.125" customWidth="1"/>
    <col min="2" max="2" width="10.625" customWidth="1"/>
    <col min="3" max="3" width="7" customWidth="1"/>
    <col min="4" max="4" width="7.375" customWidth="1"/>
    <col min="5" max="5" width="12.125" customWidth="1"/>
    <col min="6" max="6" width="7.625" customWidth="1"/>
    <col min="8" max="8" width="11" customWidth="1"/>
    <col min="9" max="9" width="12.75" customWidth="1"/>
    <col min="11" max="11" width="14.5" customWidth="1"/>
    <col min="12" max="12" width="8.625" customWidth="1"/>
    <col min="13" max="14" width="7.25" customWidth="1"/>
  </cols>
  <sheetData>
    <row r="1" spans="1:16" ht="20.25">
      <c r="A1" s="173" t="s">
        <v>257</v>
      </c>
      <c r="B1" s="173"/>
      <c r="C1" s="173"/>
      <c r="D1" s="173"/>
      <c r="E1" s="173"/>
      <c r="F1" s="173"/>
      <c r="G1" s="173"/>
      <c r="H1" s="173"/>
      <c r="I1" s="173"/>
      <c r="J1" s="173"/>
      <c r="K1" s="173"/>
      <c r="L1" s="173"/>
      <c r="M1" s="173"/>
      <c r="N1" s="173"/>
      <c r="O1" s="173"/>
      <c r="P1" s="173"/>
    </row>
    <row r="2" spans="1:16" s="11" customFormat="1" ht="18.95" customHeight="1">
      <c r="A2" s="12" t="s">
        <v>175</v>
      </c>
      <c r="B2" s="12" t="s">
        <v>258</v>
      </c>
      <c r="C2" s="12" t="s">
        <v>259</v>
      </c>
      <c r="D2" s="12" t="s">
        <v>242</v>
      </c>
      <c r="E2" s="13" t="s">
        <v>260</v>
      </c>
      <c r="F2" s="13" t="s">
        <v>261</v>
      </c>
      <c r="G2" s="14" t="s">
        <v>262</v>
      </c>
      <c r="H2" s="14" t="s">
        <v>263</v>
      </c>
      <c r="I2" s="13" t="s">
        <v>183</v>
      </c>
      <c r="J2" s="13" t="s">
        <v>185</v>
      </c>
      <c r="K2" s="13" t="s">
        <v>264</v>
      </c>
      <c r="L2" s="13" t="s">
        <v>186</v>
      </c>
      <c r="M2" s="13" t="s">
        <v>187</v>
      </c>
      <c r="N2" s="13" t="s">
        <v>188</v>
      </c>
      <c r="O2" s="14" t="s">
        <v>265</v>
      </c>
      <c r="P2" s="14" t="s">
        <v>266</v>
      </c>
    </row>
    <row r="3" spans="1:16" s="11" customFormat="1" ht="17.100000000000001" customHeight="1">
      <c r="A3" s="161" t="s">
        <v>200</v>
      </c>
      <c r="B3" s="15">
        <v>43831</v>
      </c>
      <c r="C3" s="16"/>
      <c r="D3" s="16"/>
      <c r="E3" s="16" t="s">
        <v>267</v>
      </c>
      <c r="F3" s="16"/>
      <c r="G3" s="15">
        <v>43467</v>
      </c>
      <c r="H3" s="16" t="s">
        <v>268</v>
      </c>
      <c r="I3" s="16"/>
      <c r="J3" s="16"/>
      <c r="K3" s="16"/>
      <c r="L3" s="16"/>
      <c r="M3" s="16"/>
      <c r="N3" s="16"/>
      <c r="O3" s="16"/>
      <c r="P3" s="16"/>
    </row>
    <row r="4" spans="1:16" s="11" customFormat="1" ht="17.100000000000001" customHeight="1">
      <c r="A4" s="162"/>
      <c r="B4" s="15"/>
      <c r="C4" s="16"/>
      <c r="D4" s="16"/>
      <c r="E4" s="16"/>
      <c r="F4" s="16"/>
      <c r="G4" s="15"/>
      <c r="H4" s="16"/>
      <c r="I4" s="16"/>
      <c r="J4" s="16"/>
      <c r="K4" s="16"/>
      <c r="L4" s="16"/>
      <c r="M4" s="16"/>
      <c r="N4" s="16"/>
      <c r="O4" s="16"/>
      <c r="P4" s="16"/>
    </row>
    <row r="5" spans="1:16" s="11" customFormat="1" ht="17.100000000000001" customHeight="1">
      <c r="A5" s="162"/>
      <c r="B5" s="15"/>
      <c r="C5" s="16"/>
      <c r="D5" s="16"/>
      <c r="E5" s="16"/>
      <c r="F5" s="16"/>
      <c r="G5" s="15"/>
      <c r="H5" s="16"/>
      <c r="I5" s="16"/>
      <c r="J5" s="16"/>
      <c r="K5" s="16"/>
      <c r="L5" s="16"/>
      <c r="M5" s="16"/>
      <c r="N5" s="16"/>
      <c r="O5" s="16"/>
      <c r="P5" s="16"/>
    </row>
    <row r="6" spans="1:16" s="11" customFormat="1" ht="17.100000000000001" customHeight="1">
      <c r="A6" s="162"/>
      <c r="B6" s="15"/>
      <c r="C6" s="16"/>
      <c r="D6" s="16"/>
      <c r="E6" s="16"/>
      <c r="F6" s="16"/>
      <c r="G6" s="15"/>
      <c r="H6" s="16"/>
      <c r="I6" s="16"/>
      <c r="J6" s="16"/>
      <c r="K6" s="16"/>
      <c r="L6" s="16"/>
      <c r="M6" s="16"/>
      <c r="N6" s="16"/>
      <c r="O6" s="16"/>
      <c r="P6" s="16"/>
    </row>
    <row r="7" spans="1:16" s="11" customFormat="1" ht="17.100000000000001" customHeight="1">
      <c r="A7" s="162"/>
      <c r="B7" s="15"/>
      <c r="C7" s="16"/>
      <c r="D7" s="16"/>
      <c r="E7" s="16"/>
      <c r="F7" s="16"/>
      <c r="G7" s="15"/>
      <c r="H7" s="16"/>
      <c r="I7" s="16"/>
      <c r="J7" s="16"/>
      <c r="K7" s="16"/>
      <c r="L7" s="16"/>
      <c r="M7" s="16"/>
      <c r="N7" s="16"/>
      <c r="O7" s="16"/>
      <c r="P7" s="16"/>
    </row>
    <row r="8" spans="1:16" s="11" customFormat="1" ht="17.100000000000001" customHeight="1">
      <c r="A8" s="162"/>
      <c r="B8" s="15"/>
      <c r="C8" s="16"/>
      <c r="D8" s="16"/>
      <c r="E8" s="16"/>
      <c r="F8" s="16"/>
      <c r="G8" s="15"/>
      <c r="H8" s="16"/>
      <c r="I8" s="16"/>
      <c r="J8" s="16"/>
      <c r="K8" s="16"/>
      <c r="L8" s="16"/>
      <c r="M8" s="16"/>
      <c r="N8" s="16"/>
      <c r="O8" s="16"/>
      <c r="P8" s="16"/>
    </row>
    <row r="9" spans="1:16" s="11" customFormat="1" ht="17.100000000000001" customHeight="1">
      <c r="A9" s="162"/>
      <c r="B9" s="15"/>
      <c r="C9" s="16"/>
      <c r="D9" s="16"/>
      <c r="E9" s="16"/>
      <c r="F9" s="16"/>
      <c r="G9" s="15"/>
      <c r="H9" s="16"/>
      <c r="I9" s="16"/>
      <c r="J9" s="16"/>
      <c r="K9" s="16"/>
      <c r="L9" s="16"/>
      <c r="M9" s="16"/>
      <c r="N9" s="16"/>
      <c r="O9" s="16"/>
      <c r="P9" s="16"/>
    </row>
    <row r="10" spans="1:16" s="11" customFormat="1" ht="17.100000000000001" customHeight="1">
      <c r="A10" s="163"/>
      <c r="B10" s="15"/>
      <c r="C10" s="16"/>
      <c r="D10" s="16"/>
      <c r="E10" s="16"/>
      <c r="F10" s="16"/>
      <c r="G10" s="15"/>
      <c r="H10" s="16"/>
      <c r="I10" s="16"/>
      <c r="J10" s="16"/>
      <c r="K10" s="16"/>
      <c r="L10" s="16"/>
      <c r="M10" s="16"/>
      <c r="N10" s="16"/>
      <c r="O10" s="16"/>
      <c r="P10" s="16"/>
    </row>
  </sheetData>
  <mergeCells count="2">
    <mergeCell ref="A1:P1"/>
    <mergeCell ref="A3:A10"/>
  </mergeCells>
  <phoneticPr fontId="45"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election activeCell="F19" sqref="F19"/>
    </sheetView>
  </sheetViews>
  <sheetFormatPr defaultColWidth="9" defaultRowHeight="13.5"/>
  <cols>
    <col min="1" max="1" width="8.375" customWidth="1"/>
    <col min="2" max="2" width="12" customWidth="1"/>
    <col min="3" max="3" width="12.25" customWidth="1"/>
    <col min="4" max="4" width="9.75" customWidth="1"/>
    <col min="5" max="8" width="7.75" customWidth="1"/>
    <col min="9" max="9" width="11.375" customWidth="1"/>
    <col min="10" max="10" width="14.125" customWidth="1"/>
    <col min="11" max="11" width="9.75" customWidth="1"/>
    <col min="12" max="12" width="15.125" customWidth="1"/>
    <col min="13" max="13" width="12.75" customWidth="1"/>
  </cols>
  <sheetData>
    <row r="1" spans="1:13" ht="21.75">
      <c r="A1" s="173" t="s">
        <v>269</v>
      </c>
      <c r="B1" s="173"/>
      <c r="C1" s="173"/>
      <c r="D1" s="173"/>
      <c r="E1" s="173"/>
      <c r="F1" s="173"/>
      <c r="G1" s="173"/>
      <c r="H1" s="173"/>
      <c r="I1" s="173"/>
      <c r="J1" s="173"/>
      <c r="K1" s="173"/>
      <c r="L1" s="173"/>
      <c r="M1" s="173"/>
    </row>
    <row r="2" spans="1:13" s="1" customFormat="1" ht="18" customHeight="1">
      <c r="A2" s="2" t="s">
        <v>175</v>
      </c>
      <c r="B2" s="3" t="s">
        <v>270</v>
      </c>
      <c r="C2" s="3" t="s">
        <v>271</v>
      </c>
      <c r="D2" s="3" t="s">
        <v>272</v>
      </c>
      <c r="E2" s="3" t="s">
        <v>273</v>
      </c>
      <c r="F2" s="3" t="s">
        <v>274</v>
      </c>
      <c r="G2" s="4" t="s">
        <v>275</v>
      </c>
      <c r="H2" s="5" t="s">
        <v>276</v>
      </c>
      <c r="I2" s="9" t="s">
        <v>277</v>
      </c>
      <c r="J2" s="3" t="s">
        <v>278</v>
      </c>
      <c r="K2" s="3" t="s">
        <v>279</v>
      </c>
      <c r="L2" s="3" t="s">
        <v>280</v>
      </c>
      <c r="M2" s="3" t="s">
        <v>281</v>
      </c>
    </row>
    <row r="3" spans="1:13" s="1" customFormat="1" ht="15.95" customHeight="1">
      <c r="A3" s="174" t="s">
        <v>200</v>
      </c>
      <c r="B3" s="6" t="s">
        <v>130</v>
      </c>
      <c r="C3" s="3"/>
      <c r="D3" s="3"/>
      <c r="E3" s="3"/>
      <c r="F3" s="3"/>
      <c r="G3" s="3"/>
      <c r="H3" s="7"/>
      <c r="I3" s="10"/>
      <c r="J3" s="3"/>
      <c r="K3" s="3"/>
      <c r="L3" s="3"/>
      <c r="M3" s="3"/>
    </row>
    <row r="4" spans="1:13" s="1" customFormat="1" ht="15.95" customHeight="1">
      <c r="A4" s="174"/>
      <c r="B4" s="8"/>
      <c r="C4" s="3"/>
      <c r="D4" s="3"/>
      <c r="E4" s="3"/>
      <c r="F4" s="3"/>
      <c r="G4" s="3"/>
      <c r="H4" s="3"/>
      <c r="I4" s="10"/>
      <c r="J4" s="3"/>
      <c r="K4" s="3"/>
      <c r="L4" s="3"/>
      <c r="M4" s="3"/>
    </row>
    <row r="5" spans="1:13" s="1" customFormat="1" ht="15.95" customHeight="1">
      <c r="A5" s="174"/>
      <c r="B5" s="8"/>
      <c r="C5" s="3"/>
      <c r="D5" s="3"/>
      <c r="E5" s="3"/>
      <c r="F5" s="3"/>
      <c r="G5" s="3"/>
      <c r="H5" s="3"/>
      <c r="I5" s="10"/>
      <c r="J5" s="3"/>
      <c r="K5" s="3"/>
      <c r="L5" s="3"/>
      <c r="M5" s="3"/>
    </row>
    <row r="6" spans="1:13" s="1" customFormat="1" ht="15.95" customHeight="1">
      <c r="A6" s="174"/>
      <c r="B6" s="8"/>
      <c r="C6" s="3"/>
      <c r="D6" s="3"/>
      <c r="E6" s="3"/>
      <c r="F6" s="3"/>
      <c r="G6" s="3"/>
      <c r="H6" s="3"/>
      <c r="I6" s="10"/>
      <c r="J6" s="3"/>
      <c r="K6" s="3"/>
      <c r="L6" s="3"/>
      <c r="M6" s="3"/>
    </row>
    <row r="7" spans="1:13" s="1" customFormat="1" ht="15.95" customHeight="1">
      <c r="A7" s="174"/>
      <c r="B7" s="8"/>
      <c r="C7" s="3"/>
      <c r="D7" s="3"/>
      <c r="E7" s="3"/>
      <c r="F7" s="3"/>
      <c r="G7" s="3"/>
      <c r="H7" s="3"/>
      <c r="I7" s="10"/>
      <c r="J7" s="3"/>
      <c r="K7" s="3"/>
      <c r="L7" s="3"/>
      <c r="M7" s="3"/>
    </row>
    <row r="8" spans="1:13" s="1" customFormat="1" ht="15.95" customHeight="1">
      <c r="A8" s="174"/>
      <c r="B8" s="8"/>
      <c r="C8" s="3"/>
      <c r="D8" s="3"/>
      <c r="E8" s="3"/>
      <c r="F8" s="3"/>
      <c r="G8" s="3"/>
      <c r="H8" s="3"/>
      <c r="I8" s="10"/>
      <c r="J8" s="3"/>
      <c r="K8" s="3"/>
      <c r="L8" s="3"/>
      <c r="M8" s="3"/>
    </row>
    <row r="9" spans="1:13" s="1" customFormat="1" ht="15.95" customHeight="1">
      <c r="A9" s="174"/>
      <c r="B9" s="8"/>
      <c r="C9" s="3"/>
      <c r="D9" s="3"/>
      <c r="E9" s="3"/>
      <c r="F9" s="3"/>
      <c r="G9" s="3"/>
      <c r="H9" s="3"/>
      <c r="I9" s="10"/>
      <c r="J9" s="3"/>
      <c r="K9" s="3"/>
      <c r="L9" s="3"/>
      <c r="M9" s="3"/>
    </row>
    <row r="10" spans="1:13" s="1" customFormat="1" ht="15.95" customHeight="1">
      <c r="A10" s="174"/>
      <c r="B10" s="8"/>
      <c r="C10" s="3"/>
      <c r="D10" s="3"/>
      <c r="E10" s="3"/>
      <c r="F10" s="3"/>
      <c r="G10" s="3"/>
      <c r="H10" s="3"/>
      <c r="I10" s="10"/>
      <c r="J10" s="3"/>
      <c r="K10" s="3"/>
      <c r="L10" s="3"/>
      <c r="M10" s="3"/>
    </row>
    <row r="11" spans="1:13" s="1" customFormat="1" ht="15.95" customHeight="1">
      <c r="A11" s="174"/>
      <c r="B11" s="8"/>
      <c r="C11" s="3"/>
      <c r="D11" s="3"/>
      <c r="E11" s="3"/>
      <c r="F11" s="3"/>
      <c r="G11" s="3"/>
      <c r="H11" s="3"/>
      <c r="I11" s="10"/>
      <c r="J11" s="3"/>
      <c r="K11" s="3"/>
      <c r="L11" s="3"/>
      <c r="M11" s="3"/>
    </row>
    <row r="12" spans="1:13" s="1" customFormat="1" ht="15.95" customHeight="1">
      <c r="A12" s="174"/>
      <c r="B12" s="8"/>
      <c r="C12" s="3"/>
      <c r="D12" s="3"/>
      <c r="E12" s="3"/>
      <c r="F12" s="3"/>
      <c r="G12" s="3"/>
      <c r="H12" s="3"/>
      <c r="I12" s="10"/>
      <c r="J12" s="3"/>
      <c r="K12" s="3"/>
      <c r="L12" s="3"/>
      <c r="M12" s="3"/>
    </row>
  </sheetData>
  <mergeCells count="2">
    <mergeCell ref="A1:M1"/>
    <mergeCell ref="A3:A12"/>
  </mergeCells>
  <phoneticPr fontId="45"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报价流程说明</vt:lpstr>
      <vt:lpstr>报价单模板</vt:lpstr>
      <vt:lpstr>询价单模板-阀门</vt:lpstr>
      <vt:lpstr>询价单模板-执行器</vt:lpstr>
      <vt:lpstr>2020年报价明细汇总表</vt:lpstr>
      <vt:lpstr>2020年报价情况统计表</vt:lpstr>
      <vt:lpstr>2020年销售类人员报价情况统计表</vt:lpstr>
      <vt:lpstr>2020年新增询价客户备案名录</vt:lpstr>
      <vt:lpstr>2020年询价记录明细表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震</dc:creator>
  <cp:lastModifiedBy>AutoBVT</cp:lastModifiedBy>
  <dcterms:created xsi:type="dcterms:W3CDTF">2020-02-18T06:43:00Z</dcterms:created>
  <dcterms:modified xsi:type="dcterms:W3CDTF">2020-03-01T03:10:57Z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