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e6b84d1e4e73f/Desktop/New folder (4)/"/>
    </mc:Choice>
  </mc:AlternateContent>
  <xr:revisionPtr revIDLastSave="196" documentId="14_{23199C96-E8C2-4784-9366-C9F382292928}" xr6:coauthVersionLast="47" xr6:coauthVersionMax="47" xr10:uidLastSave="{44D4BD24-411C-4C6C-9C9F-087C64FD3F39}"/>
  <bookViews>
    <workbookView xWindow="-120" yWindow="-120" windowWidth="29040" windowHeight="15720" activeTab="9" xr2:uid="{40109F78-8536-4F7F-B6A6-A8551C07044C}"/>
  </bookViews>
  <sheets>
    <sheet name="Sheet1" sheetId="1" r:id="rId1"/>
    <sheet name="Sheet2" sheetId="2" r:id="rId2"/>
    <sheet name="Sheet3" sheetId="3" r:id="rId3"/>
    <sheet name="Table 1" sheetId="5" r:id="rId4"/>
    <sheet name="math operations" sheetId="4" r:id="rId5"/>
    <sheet name="mathematical part2" sheetId="6" r:id="rId6"/>
    <sheet name="Sheet5" sheetId="8" r:id="rId7"/>
    <sheet name="Data Validation" sheetId="10" r:id="rId8"/>
    <sheet name="datetime" sheetId="9" r:id="rId9"/>
    <sheet name="look_ups" sheetId="11" r:id="rId10"/>
  </sheets>
  <definedNames>
    <definedName name="ExternalData_1" localSheetId="3" hidden="1">'Table 1'!$A$1:$B$31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1" l="1"/>
  <c r="I14" i="11"/>
  <c r="N23" i="11"/>
  <c r="L24" i="11"/>
  <c r="L23" i="11"/>
  <c r="C24" i="11"/>
  <c r="C22" i="11"/>
  <c r="C21" i="11"/>
  <c r="M12" i="11"/>
  <c r="M9" i="11"/>
  <c r="J10" i="11"/>
  <c r="H18" i="11"/>
  <c r="H16" i="11"/>
  <c r="H14" i="11"/>
  <c r="H10" i="11"/>
  <c r="M27" i="9"/>
  <c r="I30" i="9"/>
  <c r="H28" i="9"/>
  <c r="G28" i="9"/>
  <c r="G27" i="9"/>
  <c r="G26" i="9"/>
  <c r="H10" i="9"/>
  <c r="G10" i="9"/>
  <c r="G9" i="9"/>
  <c r="H8" i="9"/>
  <c r="G8" i="9"/>
  <c r="M14" i="9"/>
  <c r="M13" i="9" a="1"/>
  <c r="M13" i="9" s="1"/>
  <c r="G7" i="9"/>
  <c r="H6" i="9"/>
  <c r="G6" i="9"/>
  <c r="G5" i="9"/>
  <c r="G4" i="9"/>
  <c r="I3" i="9"/>
  <c r="H3" i="9"/>
  <c r="G3" i="9"/>
  <c r="G2" i="9"/>
  <c r="D3" i="9"/>
  <c r="D5" i="9"/>
  <c r="D6" i="9"/>
  <c r="D7" i="9"/>
  <c r="D8" i="9"/>
  <c r="D2" i="9"/>
  <c r="D9" i="9"/>
  <c r="H15" i="8"/>
  <c r="H16" i="8"/>
  <c r="H17" i="8"/>
  <c r="H18" i="8"/>
  <c r="H19" i="8"/>
  <c r="H20" i="8"/>
  <c r="H21" i="8"/>
  <c r="H22" i="8"/>
  <c r="H23" i="8"/>
  <c r="H14" i="8"/>
  <c r="H8" i="8"/>
  <c r="H9" i="8"/>
  <c r="H10" i="8"/>
  <c r="H7" i="8"/>
  <c r="L14" i="8"/>
  <c r="M14" i="8"/>
  <c r="N14" i="8"/>
  <c r="O14" i="8"/>
  <c r="P14" i="8"/>
  <c r="L15" i="8"/>
  <c r="M15" i="8"/>
  <c r="N15" i="8"/>
  <c r="O15" i="8"/>
  <c r="P15" i="8"/>
  <c r="L16" i="8"/>
  <c r="M16" i="8"/>
  <c r="N16" i="8"/>
  <c r="O16" i="8"/>
  <c r="P16" i="8"/>
  <c r="L13" i="8"/>
  <c r="M13" i="8"/>
  <c r="N13" i="8"/>
  <c r="O13" i="8"/>
  <c r="P13" i="8"/>
  <c r="M12" i="8"/>
  <c r="N12" i="8"/>
  <c r="O12" i="8"/>
  <c r="P12" i="8"/>
  <c r="L12" i="8"/>
  <c r="H3" i="4"/>
  <c r="H4" i="4"/>
  <c r="H5" i="4"/>
  <c r="H6" i="4"/>
  <c r="H7" i="4"/>
  <c r="H8" i="4"/>
  <c r="H9" i="4"/>
  <c r="H10" i="4"/>
  <c r="H2" i="4"/>
  <c r="D5" i="8"/>
  <c r="D6" i="8"/>
  <c r="D7" i="8"/>
  <c r="D4" i="8"/>
  <c r="O5" i="8"/>
  <c r="O6" i="8"/>
  <c r="O7" i="8"/>
  <c r="O8" i="8"/>
  <c r="L4" i="8"/>
  <c r="S15" i="6"/>
  <c r="S16" i="6"/>
  <c r="S17" i="6"/>
  <c r="S18" i="6"/>
  <c r="S19" i="6"/>
  <c r="S20" i="6"/>
  <c r="S14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5" i="6"/>
  <c r="K6" i="6"/>
  <c r="K7" i="6"/>
  <c r="K8" i="6"/>
  <c r="K9" i="6"/>
  <c r="K10" i="6"/>
  <c r="K11" i="6"/>
  <c r="K12" i="6"/>
  <c r="K13" i="6"/>
  <c r="K14" i="6"/>
  <c r="K15" i="6"/>
  <c r="K16" i="6"/>
  <c r="K5" i="6"/>
  <c r="G3" i="4"/>
  <c r="G4" i="4"/>
  <c r="G5" i="4"/>
  <c r="G6" i="4"/>
  <c r="G7" i="4"/>
  <c r="G8" i="4"/>
  <c r="G9" i="4"/>
  <c r="G10" i="4"/>
  <c r="G2" i="4"/>
  <c r="O3" i="4"/>
  <c r="J17" i="4"/>
  <c r="I17" i="4"/>
  <c r="J15" i="4"/>
  <c r="I15" i="4"/>
  <c r="I13" i="4"/>
  <c r="F4" i="4"/>
  <c r="F5" i="4"/>
  <c r="F6" i="4"/>
  <c r="F7" i="4"/>
  <c r="F8" i="4"/>
  <c r="F9" i="4"/>
  <c r="F10" i="4"/>
  <c r="F3" i="4"/>
  <c r="F2" i="4"/>
  <c r="D16" i="4"/>
  <c r="D15" i="4"/>
  <c r="D14" i="4"/>
  <c r="D13" i="4"/>
  <c r="E4" i="4"/>
  <c r="E5" i="4"/>
  <c r="E6" i="4"/>
  <c r="E7" i="4"/>
  <c r="E8" i="4"/>
  <c r="E9" i="4"/>
  <c r="E10" i="4"/>
  <c r="E3" i="4"/>
  <c r="E2" i="4"/>
  <c r="J3" i="4"/>
  <c r="J4" i="4"/>
  <c r="J5" i="4"/>
  <c r="J6" i="4"/>
  <c r="J7" i="4"/>
  <c r="J8" i="4"/>
  <c r="J9" i="4"/>
  <c r="N9" i="4"/>
  <c r="M9" i="4"/>
  <c r="K9" i="4"/>
  <c r="V7" i="4"/>
  <c r="P12" i="4"/>
  <c r="K8" i="4"/>
  <c r="P4" i="4"/>
  <c r="N4" i="4"/>
  <c r="M4" i="4"/>
  <c r="L4" i="4"/>
  <c r="K4" i="4"/>
  <c r="O4" i="4" s="1"/>
  <c r="T6" i="4"/>
  <c r="W12" i="4" s="1"/>
  <c r="N3" i="4"/>
  <c r="L3" i="4"/>
  <c r="K3" i="4"/>
  <c r="M4" i="8" l="1"/>
  <c r="M3" i="4"/>
  <c r="W11" i="4"/>
  <c r="L9" i="4"/>
  <c r="N4" i="8" l="1"/>
  <c r="O4" i="8" l="1"/>
  <c r="P4" i="8" s="1"/>
  <c r="L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998DCF-2961-4B1E-94F6-BC84657FB72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<sst xmlns="http://schemas.openxmlformats.org/spreadsheetml/2006/main" count="269" uniqueCount="189">
  <si>
    <t>employee id</t>
  </si>
  <si>
    <t>employee name</t>
  </si>
  <si>
    <t>employee company</t>
  </si>
  <si>
    <t>employee location</t>
  </si>
  <si>
    <t>employee salary</t>
  </si>
  <si>
    <t>deepthi</t>
  </si>
  <si>
    <t>wipro</t>
  </si>
  <si>
    <t>pune</t>
  </si>
  <si>
    <t>sasi</t>
  </si>
  <si>
    <t>msft</t>
  </si>
  <si>
    <t>bamg</t>
  </si>
  <si>
    <t>ravi</t>
  </si>
  <si>
    <t>google</t>
  </si>
  <si>
    <t>hyd</t>
  </si>
  <si>
    <t>maruthi</t>
  </si>
  <si>
    <t>tcs</t>
  </si>
  <si>
    <t>chennai</t>
  </si>
  <si>
    <t>sai</t>
  </si>
  <si>
    <t>deloittee</t>
  </si>
  <si>
    <t>lucknow</t>
  </si>
  <si>
    <t>Age</t>
  </si>
  <si>
    <t>date</t>
  </si>
  <si>
    <t>last week</t>
  </si>
  <si>
    <t>this week</t>
  </si>
  <si>
    <t>yesterday</t>
  </si>
  <si>
    <t>today</t>
  </si>
  <si>
    <t>Column1</t>
  </si>
  <si>
    <t>s.no</t>
  </si>
  <si>
    <t>state</t>
  </si>
  <si>
    <t>share</t>
  </si>
  <si>
    <t>coorpation tax</t>
  </si>
  <si>
    <t>Income tax</t>
  </si>
  <si>
    <t>customs</t>
  </si>
  <si>
    <t>ap</t>
  </si>
  <si>
    <t>ts</t>
  </si>
  <si>
    <t>mp</t>
  </si>
  <si>
    <t>bhopal</t>
  </si>
  <si>
    <t>chandigar</t>
  </si>
  <si>
    <t>raipur</t>
  </si>
  <si>
    <t>bihar</t>
  </si>
  <si>
    <t>patna</t>
  </si>
  <si>
    <t>tn</t>
  </si>
  <si>
    <t>kn</t>
  </si>
  <si>
    <t>pn</t>
  </si>
  <si>
    <t>un</t>
  </si>
  <si>
    <t>re</t>
  </si>
  <si>
    <t>uk</t>
  </si>
  <si>
    <t>usa</t>
  </si>
  <si>
    <t>london</t>
  </si>
  <si>
    <t>paris</t>
  </si>
  <si>
    <t>meta</t>
  </si>
  <si>
    <t>apple</t>
  </si>
  <si>
    <t>tbm</t>
  </si>
  <si>
    <t>ibm</t>
  </si>
  <si>
    <t>hcl</t>
  </si>
  <si>
    <t>zet</t>
  </si>
  <si>
    <t>pet</t>
  </si>
  <si>
    <t>iral</t>
  </si>
  <si>
    <t>higane</t>
  </si>
  <si>
    <t>india</t>
  </si>
  <si>
    <t>Column2</t>
  </si>
  <si>
    <t>State</t>
  </si>
  <si>
    <t>Significance</t>
  </si>
  <si>
    <t>Andhra Pradesh</t>
  </si>
  <si>
    <t>Reorganisation (1956)</t>
  </si>
  <si>
    <t>Arunachal Pradesh</t>
  </si>
  <si>
    <t>Statehood (1987)</t>
  </si>
  <si>
    <t>Assam</t>
  </si>
  <si>
    <t>Establishment of Ahom kingdom (1228)
Technically Statehood (1950)</t>
  </si>
  <si>
    <t>Bihar</t>
  </si>
  <si>
    <t>Formation (1912)</t>
  </si>
  <si>
    <t>Chhattisgarh</t>
  </si>
  <si>
    <t>Formation (2000)</t>
  </si>
  <si>
    <t>Goa</t>
  </si>
  <si>
    <t>Liberation (1961)</t>
  </si>
  <si>
    <t>Gujarat</t>
  </si>
  <si>
    <t>Formation (1960)</t>
  </si>
  <si>
    <t>Haryana</t>
  </si>
  <si>
    <t>Formation (1966)</t>
  </si>
  <si>
    <t>Himachal Pradesh</t>
  </si>
  <si>
    <t>Formation (1971)</t>
  </si>
  <si>
    <t>Jharkhand</t>
  </si>
  <si>
    <t>Karnataka</t>
  </si>
  <si>
    <t>Kerala</t>
  </si>
  <si>
    <t>Formation (1956)</t>
  </si>
  <si>
    <t>Madhya Pradesh</t>
  </si>
  <si>
    <t>Maharashtra</t>
  </si>
  <si>
    <t>Manipur</t>
  </si>
  <si>
    <t>Statehood (1972)</t>
  </si>
  <si>
    <t>Meghalaya</t>
  </si>
  <si>
    <t>Mizoram</t>
  </si>
  <si>
    <t>Nagaland</t>
  </si>
  <si>
    <t>Formation (1963)</t>
  </si>
  <si>
    <t>Odisha</t>
  </si>
  <si>
    <t>Formation (1936)</t>
  </si>
  <si>
    <t>Punjab</t>
  </si>
  <si>
    <t>Reorganisation (1966)</t>
  </si>
  <si>
    <t>Rajasthan</t>
  </si>
  <si>
    <t>Formation (1949)</t>
  </si>
  <si>
    <t>Sikkim</t>
  </si>
  <si>
    <t>Formation (1975)</t>
  </si>
  <si>
    <t>Tamil Nadu</t>
  </si>
  <si>
    <t>Renaming of Madras to Tamil Nadu (1969)</t>
  </si>
  <si>
    <t>Telangana</t>
  </si>
  <si>
    <t>Formation (2014)</t>
  </si>
  <si>
    <t>Tripura</t>
  </si>
  <si>
    <t>Uttar Pradesh</t>
  </si>
  <si>
    <t>Statehood and renaming United Provinces to Uttar Pradesh (1950)</t>
  </si>
  <si>
    <t>Uttarakhand</t>
  </si>
  <si>
    <t>West Bengal</t>
  </si>
  <si>
    <t>Pohela Boishakh
Technically Statehood (1950)</t>
  </si>
  <si>
    <t>math operations</t>
  </si>
  <si>
    <t>sum</t>
  </si>
  <si>
    <t>average(mean)</t>
  </si>
  <si>
    <t>median</t>
  </si>
  <si>
    <t>adding</t>
  </si>
  <si>
    <t>subtraction</t>
  </si>
  <si>
    <t>count</t>
  </si>
  <si>
    <t>rand</t>
  </si>
  <si>
    <t>randbetween</t>
  </si>
  <si>
    <t>Name</t>
  </si>
  <si>
    <t>EMI</t>
  </si>
  <si>
    <t>John</t>
  </si>
  <si>
    <t>Peter</t>
  </si>
  <si>
    <t>Micheal</t>
  </si>
  <si>
    <t>Hussy</t>
  </si>
  <si>
    <t>mark</t>
  </si>
  <si>
    <t>henrry</t>
  </si>
  <si>
    <t>brad</t>
  </si>
  <si>
    <t>kiran</t>
  </si>
  <si>
    <t>kumar</t>
  </si>
  <si>
    <t>TDS/PF</t>
  </si>
  <si>
    <t>Remaining_Amount</t>
  </si>
  <si>
    <t>Range_calculation</t>
  </si>
  <si>
    <t>&lt;</t>
  </si>
  <si>
    <t>&gt;</t>
  </si>
  <si>
    <t>&lt;=</t>
  </si>
  <si>
    <t>&gt;=</t>
  </si>
  <si>
    <t>or</t>
  </si>
  <si>
    <t>and</t>
  </si>
  <si>
    <t>if</t>
  </si>
  <si>
    <t>Employee_stats</t>
  </si>
  <si>
    <t>Absolute Functionality and Relative Functionality</t>
  </si>
  <si>
    <t>House_Rent</t>
  </si>
  <si>
    <t>datetime</t>
  </si>
  <si>
    <t>year</t>
  </si>
  <si>
    <t>month</t>
  </si>
  <si>
    <t>day</t>
  </si>
  <si>
    <t>hour</t>
  </si>
  <si>
    <t>minute</t>
  </si>
  <si>
    <t>second</t>
  </si>
  <si>
    <t>now()</t>
  </si>
  <si>
    <t>text functionalities</t>
  </si>
  <si>
    <t>text</t>
  </si>
  <si>
    <t>concatenate</t>
  </si>
  <si>
    <t>left</t>
  </si>
  <si>
    <t>right</t>
  </si>
  <si>
    <t>find</t>
  </si>
  <si>
    <t>mid</t>
  </si>
  <si>
    <t>tim</t>
  </si>
  <si>
    <t>len</t>
  </si>
  <si>
    <t>substitute</t>
  </si>
  <si>
    <t>I am from canada</t>
  </si>
  <si>
    <t xml:space="preserve">          deepthi</t>
  </si>
  <si>
    <t>wantedly fiving space to deepthi</t>
  </si>
  <si>
    <t>sasi kumar</t>
  </si>
  <si>
    <t>average</t>
  </si>
  <si>
    <t>maximum</t>
  </si>
  <si>
    <t>social prachar</t>
  </si>
  <si>
    <t>name</t>
  </si>
  <si>
    <t>saiss</t>
  </si>
  <si>
    <t>sssssssssssssss</t>
  </si>
  <si>
    <t>joining_date</t>
  </si>
  <si>
    <t>country_names</t>
  </si>
  <si>
    <t>mexico</t>
  </si>
  <si>
    <t>canada</t>
  </si>
  <si>
    <t>Marks</t>
  </si>
  <si>
    <t>salary</t>
  </si>
  <si>
    <t>vlookup and hlookup</t>
  </si>
  <si>
    <t>vlookup`</t>
  </si>
  <si>
    <t>hlookup</t>
  </si>
  <si>
    <t>it is vlookup</t>
  </si>
  <si>
    <t>it is hlookup</t>
  </si>
  <si>
    <t>match</t>
  </si>
  <si>
    <t>index</t>
  </si>
  <si>
    <t>tells row</t>
  </si>
  <si>
    <t>column</t>
  </si>
  <si>
    <t>tells 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</si>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</sst>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 x14ac:knownFonts="1">
    <font>
      <sz val="11"/>
      <color theme="1"/>
      <name val="Calibri"/>
      <family val="2"/>
      <scheme val="minor"/>
    </font>
    <font>
      <i/>
      <sz val="14"/>
      <color theme="5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Sitka Text Semibold"/>
    </font>
    <font>
      <b/>
      <sz val="16"/>
      <color theme="1"/>
      <name val="Sitka Text Semibold"/>
    </font>
    <font>
      <b/>
      <i/>
      <sz val="16"/>
      <color theme="1"/>
      <name val="Sitka Text Semibold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2" borderId="0" xfId="1"/>
    <xf numFmtId="0" fontId="10" fillId="0" borderId="0" xfId="0" applyFont="1"/>
    <xf numFmtId="0" fontId="12" fillId="3" borderId="0" xfId="0" applyFont="1" applyFill="1"/>
    <xf numFmtId="0" fontId="11" fillId="0" borderId="0" xfId="0" applyFont="1"/>
    <xf numFmtId="0" fontId="1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3" fillId="4" borderId="0" xfId="0" applyFont="1" applyFill="1" applyAlignment="1">
      <alignment horizontal="center" vertical="center" wrapText="1"/>
    </xf>
    <xf numFmtId="0" fontId="0" fillId="0" borderId="0" xfId="0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15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1" fillId="3" borderId="0" xfId="0" applyFont="1" applyFill="1"/>
    <xf numFmtId="0" fontId="14" fillId="0" borderId="0" xfId="0" applyFont="1"/>
    <xf numFmtId="22" fontId="0" fillId="0" borderId="0" xfId="0" applyNumberFormat="1"/>
    <xf numFmtId="0" fontId="16" fillId="3" borderId="0" xfId="0" applyFont="1" applyFill="1"/>
    <xf numFmtId="14" fontId="0" fillId="0" borderId="0" xfId="0" applyNumberFormat="1"/>
    <xf numFmtId="0" fontId="13" fillId="4" borderId="2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&quot;₹&quot;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F8C435-3F2B-4700-8BD2-8D77561FCD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9F74C-77C6-4C27-ABDA-32A3DBAA176C}" name="Table2" displayName="Table2" ref="K11:K12" insertRow="1" totalsRowShown="0">
  <autoFilter ref="K11:K12" xr:uid="{7379F74C-77C6-4C27-ABDA-32A3DBAA176C}"/>
  <tableColumns count="1">
    <tableColumn id="1" xr3:uid="{76C321E0-D433-4F31-A94E-C7BBC902C3F8}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9F0F53-56F3-4D3D-9E47-BDE1D217B13D}" name="Table3" displayName="Table3" ref="A1:E6" totalsRowShown="0" dataDxfId="18">
  <autoFilter ref="A1:E6" xr:uid="{689F0F53-56F3-4D3D-9E47-BDE1D217B13D}"/>
  <tableColumns count="5">
    <tableColumn id="1" xr3:uid="{49D00010-B9F9-4212-AEF1-86BE86D82DED}" name="employee id" dataDxfId="17"/>
    <tableColumn id="2" xr3:uid="{2C0AB3A8-F970-46A2-8649-9017C01694AC}" name="employee name" dataDxfId="16"/>
    <tableColumn id="3" xr3:uid="{1FD4FF46-8564-4323-8E4D-9DB626F0DD94}" name="employee company" dataDxfId="15"/>
    <tableColumn id="4" xr3:uid="{3CE3502D-7D90-4087-9556-B4B89D0DF7FB}" name="employee location" dataDxfId="14"/>
    <tableColumn id="5" xr3:uid="{C0D81F56-82A4-4A14-8981-5D90CB2CF91A}" name="employee salary" dataDxfId="1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604471-7C70-42E6-BCE2-BF31DC4CD583}" name="Table4" displayName="Table4" ref="I15:I16" totalsRowShown="0">
  <autoFilter ref="I15:I16" xr:uid="{CD604471-7C70-42E6-BCE2-BF31DC4CD583}"/>
  <tableColumns count="1">
    <tableColumn id="1" xr3:uid="{94AF96DC-DF58-4241-AF4A-F396DE153359}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55352-C060-4808-B30A-79C4283B5CEE}" name="Table_1" displayName="Table_1" ref="A1:B31" tableType="queryTable" totalsRowShown="0">
  <autoFilter ref="A1:B31" xr:uid="{F4155352-C060-4808-B30A-79C4283B5CEE}"/>
  <tableColumns count="2">
    <tableColumn id="1" xr3:uid="{786C3774-C022-42A7-B4E7-FEF729079E8B}" uniqueName="1" name="Column1" queryTableFieldId="1" dataDxfId="12"/>
    <tableColumn id="2" xr3:uid="{DAFD84AF-C3F2-41F4-98A4-7EF82CB6290C}" uniqueName="2" name="Column2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0227-9D02-469B-A2A7-419EA0B41BA9}">
  <dimension ref="A1:H6"/>
  <sheetViews>
    <sheetView workbookViewId="0">
      <selection sqref="A1:G6"/>
    </sheetView>
  </sheetViews>
  <sheetFormatPr defaultRowHeight="15" x14ac:dyDescent="0.25"/>
  <cols>
    <col min="1" max="1" width="17.7109375" customWidth="1"/>
    <col min="2" max="2" width="22.42578125" customWidth="1"/>
    <col min="3" max="3" width="29.7109375" customWidth="1"/>
    <col min="4" max="4" width="30.7109375" customWidth="1"/>
    <col min="5" max="5" width="26.85546875" customWidth="1"/>
    <col min="6" max="6" width="19.85546875" customWidth="1"/>
    <col min="7" max="7" width="22.5703125" customWidth="1"/>
  </cols>
  <sheetData>
    <row r="1" spans="1:8" ht="25.5" x14ac:dyDescent="0.5">
      <c r="A1" s="1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4" t="s">
        <v>20</v>
      </c>
      <c r="G1" s="4" t="s">
        <v>21</v>
      </c>
      <c r="H1" s="4"/>
    </row>
    <row r="2" spans="1:8" ht="18.75" x14ac:dyDescent="0.3">
      <c r="A2" s="1">
        <v>1</v>
      </c>
      <c r="B2" s="3" t="s">
        <v>17</v>
      </c>
      <c r="C2" s="3" t="s">
        <v>18</v>
      </c>
      <c r="D2" s="3" t="s">
        <v>19</v>
      </c>
      <c r="E2" s="6">
        <v>40000</v>
      </c>
      <c r="F2" s="1">
        <v>4</v>
      </c>
      <c r="G2" s="3" t="s">
        <v>23</v>
      </c>
      <c r="H2" s="1"/>
    </row>
    <row r="3" spans="1:8" ht="18.75" x14ac:dyDescent="0.3">
      <c r="A3" s="1">
        <v>2</v>
      </c>
      <c r="B3" s="3" t="s">
        <v>14</v>
      </c>
      <c r="C3" s="3" t="s">
        <v>15</v>
      </c>
      <c r="D3" s="3" t="s">
        <v>16</v>
      </c>
      <c r="E3" s="6">
        <v>35000</v>
      </c>
      <c r="F3" s="1">
        <v>2</v>
      </c>
      <c r="G3" s="3" t="s">
        <v>22</v>
      </c>
      <c r="H3" s="1"/>
    </row>
    <row r="4" spans="1:8" ht="18.75" x14ac:dyDescent="0.3">
      <c r="A4" s="1">
        <v>3</v>
      </c>
      <c r="B4" s="3" t="s">
        <v>11</v>
      </c>
      <c r="C4" s="3" t="s">
        <v>12</v>
      </c>
      <c r="D4" s="3" t="s">
        <v>13</v>
      </c>
      <c r="E4" s="6">
        <v>75000</v>
      </c>
      <c r="F4" s="1">
        <v>9</v>
      </c>
      <c r="G4" s="3" t="s">
        <v>24</v>
      </c>
      <c r="H4" s="1"/>
    </row>
    <row r="5" spans="1:8" ht="18.75" x14ac:dyDescent="0.3">
      <c r="A5" s="1">
        <v>4</v>
      </c>
      <c r="B5" s="3" t="s">
        <v>8</v>
      </c>
      <c r="C5" s="3" t="s">
        <v>9</v>
      </c>
      <c r="D5" s="3" t="s">
        <v>10</v>
      </c>
      <c r="E5" s="6">
        <v>20000</v>
      </c>
      <c r="F5" s="1">
        <v>9</v>
      </c>
      <c r="G5" s="3" t="s">
        <v>25</v>
      </c>
      <c r="H5" s="1"/>
    </row>
    <row r="6" spans="1:8" ht="18.75" x14ac:dyDescent="0.3">
      <c r="A6" s="1">
        <v>5</v>
      </c>
      <c r="B6" s="2" t="s">
        <v>5</v>
      </c>
      <c r="C6" s="5" t="s">
        <v>6</v>
      </c>
      <c r="D6" s="3" t="s">
        <v>7</v>
      </c>
      <c r="E6" s="6">
        <v>80000</v>
      </c>
      <c r="F6" s="1">
        <v>2</v>
      </c>
      <c r="G6" s="2" t="s">
        <v>24</v>
      </c>
      <c r="H6" s="1"/>
    </row>
  </sheetData>
  <sortState xmlns:xlrd2="http://schemas.microsoft.com/office/spreadsheetml/2017/richdata2" ref="A2:G6">
    <sortCondition ref="A1:A6"/>
  </sortState>
  <conditionalFormatting sqref="C2:C6">
    <cfRule type="containsText" dxfId="10" priority="16" operator="containsText" text="pr">
      <formula>NOT(ISERROR(SEARCH("pr",C2)))</formula>
    </cfRule>
  </conditionalFormatting>
  <conditionalFormatting sqref="E2:E6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{380D5B57-F204-482E-9ACD-AEAA90D8E77F}</x14:id>
        </ext>
      </extLst>
    </cfRule>
  </conditionalFormatting>
  <conditionalFormatting sqref="F2:F6">
    <cfRule type="aboveAverage" dxfId="9" priority="7" aboveAverage="0"/>
  </conditionalFormatting>
  <conditionalFormatting sqref="F7">
    <cfRule type="aboveAverage" dxfId="8" priority="9"/>
  </conditionalFormatting>
  <conditionalFormatting sqref="G2:G6">
    <cfRule type="timePeriod" dxfId="7" priority="14" timePeriod="yesterday">
      <formula>FLOOR(G2,1)=TODAY()-1</formula>
    </cfRule>
    <cfRule type="timePeriod" dxfId="6" priority="15" timePeriod="yesterday">
      <formula>FLOOR(G2,1)=TODAY()-1</formula>
    </cfRule>
  </conditionalFormatting>
  <conditionalFormatting sqref="G13">
    <cfRule type="timePeriod" dxfId="5" priority="24" timePeriod="yesterday">
      <formula>FLOOR(G13,1)=TODAY()-1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0D5B57-F204-482E-9ACD-AEAA90D8E7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D3D7-C3FD-49E3-8E32-BF395D562C7C}">
  <dimension ref="A1:K15"/>
  <sheetViews>
    <sheetView workbookViewId="0">
      <selection activeCell="D2" sqref="D2:D6"/>
    </sheetView>
  </sheetViews>
  <sheetFormatPr defaultRowHeight="15" x14ac:dyDescent="0.25"/>
  <cols>
    <col min="1" max="1" width="16.85546875" customWidth="1"/>
    <col min="2" max="2" width="23.85546875" customWidth="1"/>
    <col min="3" max="3" width="31.7109375" customWidth="1"/>
    <col min="4" max="4" width="30" customWidth="1"/>
    <col min="5" max="5" width="27.42578125" customWidth="1"/>
    <col min="6" max="6" width="13.85546875" customWidth="1"/>
    <col min="7" max="7" width="18.28515625" customWidth="1"/>
    <col min="9" max="9" width="11" customWidth="1"/>
    <col min="11" max="11" width="11" customWidth="1"/>
  </cols>
  <sheetData>
    <row r="1" spans="1:11" ht="25.5" x14ac:dyDescent="0.5">
      <c r="A1" s="1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4" t="s">
        <v>20</v>
      </c>
      <c r="G1" s="4" t="s">
        <v>21</v>
      </c>
    </row>
    <row r="2" spans="1:11" ht="18.75" x14ac:dyDescent="0.3">
      <c r="A2" s="1">
        <v>5</v>
      </c>
      <c r="B2" s="2" t="s">
        <v>5</v>
      </c>
      <c r="C2" s="5" t="s">
        <v>6</v>
      </c>
      <c r="D2" s="3" t="s">
        <v>7</v>
      </c>
      <c r="E2" s="6">
        <v>80000</v>
      </c>
      <c r="F2" s="1">
        <v>2</v>
      </c>
      <c r="G2" s="2" t="s">
        <v>24</v>
      </c>
    </row>
    <row r="3" spans="1:11" ht="18.75" x14ac:dyDescent="0.3">
      <c r="A3" s="1">
        <v>3</v>
      </c>
      <c r="B3" s="3" t="s">
        <v>11</v>
      </c>
      <c r="C3" s="3" t="s">
        <v>12</v>
      </c>
      <c r="D3" s="3" t="s">
        <v>13</v>
      </c>
      <c r="E3" s="6">
        <v>75000</v>
      </c>
      <c r="F3" s="1">
        <v>9</v>
      </c>
      <c r="G3" s="3" t="s">
        <v>24</v>
      </c>
    </row>
    <row r="4" spans="1:11" ht="18.75" x14ac:dyDescent="0.3">
      <c r="A4" s="1">
        <v>1</v>
      </c>
      <c r="B4" s="3" t="s">
        <v>17</v>
      </c>
      <c r="C4" s="3" t="s">
        <v>18</v>
      </c>
      <c r="D4" s="3" t="s">
        <v>19</v>
      </c>
      <c r="E4" s="6">
        <v>40000</v>
      </c>
      <c r="F4" s="1">
        <v>4</v>
      </c>
      <c r="G4" s="3" t="s">
        <v>23</v>
      </c>
    </row>
    <row r="5" spans="1:11" ht="18.75" x14ac:dyDescent="0.3">
      <c r="A5" s="1">
        <v>2</v>
      </c>
      <c r="B5" s="3" t="s">
        <v>14</v>
      </c>
      <c r="C5" s="3" t="s">
        <v>15</v>
      </c>
      <c r="D5" s="3" t="s">
        <v>13</v>
      </c>
      <c r="E5" s="6">
        <v>35000</v>
      </c>
      <c r="F5" s="1">
        <v>2</v>
      </c>
      <c r="G5" s="3" t="s">
        <v>22</v>
      </c>
    </row>
    <row r="6" spans="1:11" ht="18.75" x14ac:dyDescent="0.3">
      <c r="A6" s="1">
        <v>4</v>
      </c>
      <c r="B6" s="3" t="s">
        <v>8</v>
      </c>
      <c r="C6" s="3" t="s">
        <v>9</v>
      </c>
      <c r="D6" s="3" t="s">
        <v>10</v>
      </c>
      <c r="E6" s="6">
        <v>20000</v>
      </c>
      <c r="F6" s="1">
        <v>9</v>
      </c>
      <c r="G6" s="3" t="s">
        <v>25</v>
      </c>
    </row>
    <row r="11" spans="1:11" x14ac:dyDescent="0.25">
      <c r="K11" t="s">
        <v>26</v>
      </c>
    </row>
    <row r="15" spans="1:11" x14ac:dyDescent="0.25">
      <c r="I15" t="s">
        <v>26</v>
      </c>
    </row>
  </sheetData>
  <phoneticPr fontId="8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57D3-2BBE-495D-8A75-5973240D9EAD}">
  <dimension ref="A1:H15"/>
  <sheetViews>
    <sheetView workbookViewId="0">
      <selection activeCell="H1" sqref="H1:H19"/>
    </sheetView>
  </sheetViews>
  <sheetFormatPr defaultRowHeight="15" x14ac:dyDescent="0.25"/>
  <cols>
    <col min="1" max="1" width="10.7109375" customWidth="1"/>
    <col min="2" max="2" width="20.28515625" customWidth="1"/>
    <col min="3" max="3" width="18.42578125" customWidth="1"/>
    <col min="4" max="5" width="19.28515625" customWidth="1"/>
    <col min="6" max="7" width="20" customWidth="1"/>
    <col min="8" max="9" width="19.85546875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</v>
      </c>
      <c r="H1" s="10" t="s">
        <v>2</v>
      </c>
    </row>
    <row r="2" spans="1:8" x14ac:dyDescent="0.25">
      <c r="A2">
        <v>13</v>
      </c>
      <c r="B2" t="s">
        <v>44</v>
      </c>
      <c r="C2">
        <v>7</v>
      </c>
      <c r="D2">
        <v>50</v>
      </c>
      <c r="F2">
        <v>90</v>
      </c>
      <c r="G2" t="s">
        <v>59</v>
      </c>
      <c r="H2" s="10" t="s">
        <v>57</v>
      </c>
    </row>
    <row r="3" spans="1:8" x14ac:dyDescent="0.25">
      <c r="A3">
        <v>4</v>
      </c>
      <c r="B3" t="s">
        <v>36</v>
      </c>
      <c r="C3">
        <v>2</v>
      </c>
      <c r="D3">
        <v>30</v>
      </c>
      <c r="F3">
        <v>10</v>
      </c>
      <c r="G3" t="s">
        <v>48</v>
      </c>
      <c r="H3" s="10" t="s">
        <v>50</v>
      </c>
    </row>
    <row r="4" spans="1:8" x14ac:dyDescent="0.25">
      <c r="A4">
        <v>5</v>
      </c>
      <c r="B4" t="s">
        <v>19</v>
      </c>
      <c r="C4">
        <v>4</v>
      </c>
      <c r="D4">
        <v>10</v>
      </c>
      <c r="F4">
        <v>70</v>
      </c>
      <c r="G4" t="s">
        <v>49</v>
      </c>
      <c r="H4" s="10" t="s">
        <v>18</v>
      </c>
    </row>
    <row r="5" spans="1:8" x14ac:dyDescent="0.25">
      <c r="A5">
        <v>8</v>
      </c>
      <c r="B5" t="s">
        <v>39</v>
      </c>
      <c r="C5">
        <v>1</v>
      </c>
      <c r="D5">
        <v>60</v>
      </c>
      <c r="F5">
        <v>30</v>
      </c>
      <c r="G5" t="s">
        <v>49</v>
      </c>
      <c r="H5" s="10" t="s">
        <v>52</v>
      </c>
    </row>
    <row r="6" spans="1:8" x14ac:dyDescent="0.25">
      <c r="A6">
        <v>7</v>
      </c>
      <c r="B6" t="s">
        <v>38</v>
      </c>
      <c r="C6">
        <v>9</v>
      </c>
      <c r="D6">
        <v>20</v>
      </c>
      <c r="F6">
        <v>60</v>
      </c>
      <c r="G6" t="s">
        <v>46</v>
      </c>
      <c r="H6" s="10" t="s">
        <v>51</v>
      </c>
    </row>
    <row r="7" spans="1:8" x14ac:dyDescent="0.25">
      <c r="A7">
        <v>10</v>
      </c>
      <c r="B7" t="s">
        <v>41</v>
      </c>
      <c r="C7">
        <v>3</v>
      </c>
      <c r="D7">
        <v>50</v>
      </c>
      <c r="F7">
        <v>10</v>
      </c>
      <c r="G7" t="s">
        <v>46</v>
      </c>
      <c r="H7" s="10" t="s">
        <v>54</v>
      </c>
    </row>
    <row r="8" spans="1:8" x14ac:dyDescent="0.25">
      <c r="A8">
        <v>9</v>
      </c>
      <c r="B8" t="s">
        <v>40</v>
      </c>
      <c r="C8">
        <v>4</v>
      </c>
      <c r="D8">
        <v>80</v>
      </c>
      <c r="F8">
        <v>20</v>
      </c>
      <c r="G8" t="s">
        <v>46</v>
      </c>
      <c r="H8" s="10" t="s">
        <v>53</v>
      </c>
    </row>
    <row r="9" spans="1:8" x14ac:dyDescent="0.25">
      <c r="A9">
        <v>2</v>
      </c>
      <c r="B9" t="s">
        <v>34</v>
      </c>
      <c r="C9">
        <v>8</v>
      </c>
      <c r="D9">
        <v>20</v>
      </c>
      <c r="F9">
        <v>20</v>
      </c>
      <c r="G9" t="s">
        <v>46</v>
      </c>
      <c r="H9" s="10" t="s">
        <v>6</v>
      </c>
    </row>
    <row r="10" spans="1:8" x14ac:dyDescent="0.25">
      <c r="A10">
        <v>6</v>
      </c>
      <c r="B10" t="s">
        <v>37</v>
      </c>
      <c r="C10">
        <v>7</v>
      </c>
      <c r="D10">
        <v>30</v>
      </c>
      <c r="F10">
        <v>60</v>
      </c>
      <c r="G10" t="s">
        <v>47</v>
      </c>
      <c r="H10" s="10" t="s">
        <v>12</v>
      </c>
    </row>
    <row r="11" spans="1:8" x14ac:dyDescent="0.25">
      <c r="A11">
        <v>14</v>
      </c>
      <c r="B11" t="s">
        <v>45</v>
      </c>
      <c r="C11">
        <v>6</v>
      </c>
      <c r="D11">
        <v>90</v>
      </c>
      <c r="F11">
        <v>80</v>
      </c>
      <c r="G11" t="s">
        <v>47</v>
      </c>
      <c r="H11" s="10" t="s">
        <v>58</v>
      </c>
    </row>
    <row r="12" spans="1:8" x14ac:dyDescent="0.25">
      <c r="A12">
        <v>3</v>
      </c>
      <c r="B12" t="s">
        <v>35</v>
      </c>
      <c r="C12">
        <v>3</v>
      </c>
      <c r="D12">
        <v>40</v>
      </c>
      <c r="F12">
        <v>30</v>
      </c>
      <c r="G12" t="s">
        <v>47</v>
      </c>
      <c r="H12" s="10" t="s">
        <v>9</v>
      </c>
    </row>
    <row r="13" spans="1:8" x14ac:dyDescent="0.25">
      <c r="A13">
        <v>12</v>
      </c>
      <c r="B13" t="s">
        <v>43</v>
      </c>
      <c r="C13">
        <v>8</v>
      </c>
      <c r="D13">
        <v>30</v>
      </c>
      <c r="F13">
        <v>20</v>
      </c>
      <c r="G13" t="s">
        <v>47</v>
      </c>
      <c r="H13" s="10" t="s">
        <v>56</v>
      </c>
    </row>
    <row r="14" spans="1:8" x14ac:dyDescent="0.25">
      <c r="A14">
        <v>1</v>
      </c>
      <c r="B14" t="s">
        <v>33</v>
      </c>
      <c r="C14">
        <v>4</v>
      </c>
      <c r="D14">
        <v>30</v>
      </c>
      <c r="F14">
        <v>10</v>
      </c>
      <c r="G14" t="s">
        <v>47</v>
      </c>
      <c r="H14" s="10" t="s">
        <v>15</v>
      </c>
    </row>
    <row r="15" spans="1:8" x14ac:dyDescent="0.25">
      <c r="A15">
        <v>11</v>
      </c>
      <c r="B15" t="s">
        <v>42</v>
      </c>
      <c r="C15">
        <v>2</v>
      </c>
      <c r="D15">
        <v>60</v>
      </c>
      <c r="F15">
        <v>10</v>
      </c>
      <c r="G15" t="s">
        <v>47</v>
      </c>
      <c r="H15" s="10" t="s">
        <v>55</v>
      </c>
    </row>
  </sheetData>
  <sortState xmlns:xlrd2="http://schemas.microsoft.com/office/spreadsheetml/2017/richdata2" ref="A2:H15">
    <sortCondition ref="G2:G15"/>
    <sortCondition ref="H2:H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EF37-503A-4E13-8DF4-5DF738DF4D07}">
  <dimension ref="A1:B31"/>
  <sheetViews>
    <sheetView workbookViewId="0">
      <selection activeCell="C1" sqref="C1"/>
    </sheetView>
  </sheetViews>
  <sheetFormatPr defaultRowHeight="15" x14ac:dyDescent="0.25"/>
  <cols>
    <col min="1" max="1" width="17.7109375" bestFit="1" customWidth="1"/>
    <col min="2" max="2" width="63.85546875" bestFit="1" customWidth="1"/>
  </cols>
  <sheetData>
    <row r="1" spans="1:2" x14ac:dyDescent="0.25">
      <c r="A1" t="s">
        <v>26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65</v>
      </c>
      <c r="B4" t="s">
        <v>66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 t="s">
        <v>70</v>
      </c>
    </row>
    <row r="7" spans="1:2" x14ac:dyDescent="0.25">
      <c r="A7" t="s">
        <v>71</v>
      </c>
      <c r="B7" t="s">
        <v>72</v>
      </c>
    </row>
    <row r="8" spans="1:2" x14ac:dyDescent="0.25">
      <c r="A8" t="s">
        <v>73</v>
      </c>
      <c r="B8" t="s">
        <v>74</v>
      </c>
    </row>
    <row r="9" spans="1:2" x14ac:dyDescent="0.25">
      <c r="B9" t="s">
        <v>66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80</v>
      </c>
    </row>
    <row r="13" spans="1:2" x14ac:dyDescent="0.25">
      <c r="A13" t="s">
        <v>81</v>
      </c>
      <c r="B13" t="s">
        <v>72</v>
      </c>
    </row>
    <row r="14" spans="1:2" x14ac:dyDescent="0.25">
      <c r="A14" t="s">
        <v>82</v>
      </c>
      <c r="B14" t="s">
        <v>64</v>
      </c>
    </row>
    <row r="15" spans="1:2" x14ac:dyDescent="0.25">
      <c r="A15" t="s">
        <v>83</v>
      </c>
      <c r="B15" t="s">
        <v>84</v>
      </c>
    </row>
    <row r="16" spans="1:2" x14ac:dyDescent="0.25">
      <c r="A16" t="s">
        <v>85</v>
      </c>
      <c r="B16" t="s">
        <v>84</v>
      </c>
    </row>
    <row r="17" spans="1:2" x14ac:dyDescent="0.25">
      <c r="A17" t="s">
        <v>86</v>
      </c>
      <c r="B17" t="s">
        <v>76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89</v>
      </c>
      <c r="B19" t="s">
        <v>88</v>
      </c>
    </row>
    <row r="20" spans="1:2" x14ac:dyDescent="0.25">
      <c r="A20" t="s">
        <v>90</v>
      </c>
      <c r="B20" t="s">
        <v>66</v>
      </c>
    </row>
    <row r="21" spans="1:2" x14ac:dyDescent="0.25">
      <c r="A21" t="s">
        <v>91</v>
      </c>
      <c r="B21" t="s">
        <v>92</v>
      </c>
    </row>
    <row r="22" spans="1:2" x14ac:dyDescent="0.25">
      <c r="A22" t="s">
        <v>93</v>
      </c>
      <c r="B22" t="s">
        <v>94</v>
      </c>
    </row>
    <row r="23" spans="1:2" x14ac:dyDescent="0.25">
      <c r="A23" t="s">
        <v>95</v>
      </c>
      <c r="B23" t="s">
        <v>96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100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105</v>
      </c>
      <c r="B28" t="s">
        <v>88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72</v>
      </c>
    </row>
    <row r="31" spans="1:2" x14ac:dyDescent="0.25">
      <c r="A31" t="s">
        <v>109</v>
      </c>
      <c r="B31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445D-C290-4A67-81BA-947946B853A7}">
  <dimension ref="A1:W34"/>
  <sheetViews>
    <sheetView workbookViewId="0">
      <selection activeCell="B4" sqref="B4"/>
    </sheetView>
  </sheetViews>
  <sheetFormatPr defaultRowHeight="21" x14ac:dyDescent="0.35"/>
  <cols>
    <col min="1" max="1" width="14.42578125" customWidth="1"/>
    <col min="2" max="2" width="17.140625" customWidth="1"/>
    <col min="3" max="3" width="16.85546875" customWidth="1"/>
    <col min="4" max="4" width="16.140625" customWidth="1"/>
    <col min="5" max="6" width="28.7109375" customWidth="1"/>
    <col min="7" max="8" width="47.5703125" style="21" customWidth="1"/>
    <col min="9" max="9" width="47.5703125" customWidth="1"/>
    <col min="10" max="10" width="17" style="13" customWidth="1"/>
    <col min="11" max="11" width="18.5703125" customWidth="1"/>
    <col min="12" max="12" width="18" customWidth="1"/>
    <col min="13" max="13" width="11.7109375" customWidth="1"/>
    <col min="14" max="14" width="19.140625" customWidth="1"/>
    <col min="16" max="16" width="31.140625" customWidth="1"/>
    <col min="17" max="17" width="12.85546875" customWidth="1"/>
  </cols>
  <sheetData>
    <row r="1" spans="1:23" ht="21.75" customHeight="1" thickBot="1" x14ac:dyDescent="0.4">
      <c r="A1" s="14" t="s">
        <v>169</v>
      </c>
      <c r="B1" s="14" t="s">
        <v>177</v>
      </c>
      <c r="C1" s="14" t="s">
        <v>121</v>
      </c>
      <c r="D1" s="14" t="s">
        <v>131</v>
      </c>
      <c r="E1" s="14" t="s">
        <v>132</v>
      </c>
      <c r="F1" s="17" t="s">
        <v>133</v>
      </c>
      <c r="G1" s="20" t="s">
        <v>141</v>
      </c>
      <c r="H1" s="20" t="s">
        <v>143</v>
      </c>
      <c r="J1"/>
      <c r="K1" s="13"/>
      <c r="R1" t="s">
        <v>0</v>
      </c>
    </row>
    <row r="2" spans="1:23" ht="27.75" customHeight="1" thickBot="1" x14ac:dyDescent="0.55000000000000004">
      <c r="A2" s="15" t="s">
        <v>122</v>
      </c>
      <c r="B2" s="16">
        <v>40000</v>
      </c>
      <c r="C2" s="16">
        <v>10000</v>
      </c>
      <c r="D2" s="16">
        <v>8000</v>
      </c>
      <c r="E2" s="16">
        <f>B2-(C2+D2)</f>
        <v>22000</v>
      </c>
      <c r="F2" s="18" t="b">
        <f>B2&gt;50000</f>
        <v>0</v>
      </c>
      <c r="G2" s="21" t="str">
        <f>IF(AND(B2&gt;50000,D2&gt;5000),"High_Paid_Employees","Low_Paid_Employees")</f>
        <v>Low_Paid_Employees</v>
      </c>
      <c r="H2" s="21">
        <f>E2-G$14</f>
        <v>7000</v>
      </c>
      <c r="I2" s="12" t="s">
        <v>111</v>
      </c>
      <c r="Q2">
        <v>1</v>
      </c>
      <c r="W2">
        <v>10</v>
      </c>
    </row>
    <row r="3" spans="1:23" ht="24" customHeight="1" thickBot="1" x14ac:dyDescent="0.45">
      <c r="A3" s="15" t="s">
        <v>123</v>
      </c>
      <c r="B3" s="16">
        <v>65000</v>
      </c>
      <c r="C3" s="16">
        <v>8000</v>
      </c>
      <c r="D3" s="16">
        <v>9500</v>
      </c>
      <c r="E3" s="16">
        <f>B3-(C3+D3)</f>
        <v>47500</v>
      </c>
      <c r="F3" s="18" t="b">
        <f>B3&gt;50000</f>
        <v>1</v>
      </c>
      <c r="G3" s="21" t="str">
        <f t="shared" ref="G3:G10" si="0">IF(AND(B3&gt;50000,D3&gt;5000),"High_Paid_Employees","Low_Paid_Employees")</f>
        <v>High_Paid_Employees</v>
      </c>
      <c r="H3" s="21">
        <f t="shared" ref="H3:H10" si="1">E3-G$14</f>
        <v>32500</v>
      </c>
      <c r="I3" s="11" t="s">
        <v>112</v>
      </c>
      <c r="J3" s="13">
        <f>10+20+30</f>
        <v>60</v>
      </c>
      <c r="K3">
        <f>W2+M16+G15</f>
        <v>30</v>
      </c>
      <c r="L3">
        <f>W2+M16+G15</f>
        <v>30</v>
      </c>
      <c r="M3">
        <f>SUM(J3:L3)</f>
        <v>120</v>
      </c>
      <c r="N3">
        <f>SUM(10,20,30)</f>
        <v>60</v>
      </c>
      <c r="O3">
        <f>SUM(W2,M16,G15)</f>
        <v>30</v>
      </c>
      <c r="Q3">
        <v>6</v>
      </c>
    </row>
    <row r="4" spans="1:23" ht="26.25" customHeight="1" thickBot="1" x14ac:dyDescent="0.45">
      <c r="A4" s="15" t="s">
        <v>124</v>
      </c>
      <c r="B4" s="19">
        <v>35000</v>
      </c>
      <c r="C4" s="16">
        <v>5000</v>
      </c>
      <c r="D4" s="16">
        <v>7500</v>
      </c>
      <c r="E4" s="16">
        <f t="shared" ref="E4:E10" si="2">B4-(C4+D4)</f>
        <v>22500</v>
      </c>
      <c r="F4" s="18" t="b">
        <f t="shared" ref="F4:F10" si="3">B4&gt;50000</f>
        <v>0</v>
      </c>
      <c r="G4" s="21" t="str">
        <f t="shared" si="0"/>
        <v>Low_Paid_Employees</v>
      </c>
      <c r="H4" s="21">
        <f t="shared" si="1"/>
        <v>7500</v>
      </c>
      <c r="I4" s="11" t="s">
        <v>113</v>
      </c>
      <c r="J4" s="13">
        <f>SUM(Q3,Q6)</f>
        <v>8</v>
      </c>
      <c r="K4" s="13">
        <f>SUM(Q2:Q10)</f>
        <v>45</v>
      </c>
      <c r="L4">
        <f>COUNT(Q2,Q5)</f>
        <v>2</v>
      </c>
      <c r="M4">
        <f>COUNT(Q2:Q10)</f>
        <v>9</v>
      </c>
      <c r="N4">
        <f>AVERAGE(Q2:Q10)</f>
        <v>5</v>
      </c>
      <c r="O4">
        <f>K4/M4</f>
        <v>5</v>
      </c>
      <c r="P4">
        <f>SUM(Q2:Q10)/COUNT(Q2:Q10)</f>
        <v>5</v>
      </c>
      <c r="Q4">
        <v>4</v>
      </c>
    </row>
    <row r="5" spans="1:23" ht="27.75" customHeight="1" thickBot="1" x14ac:dyDescent="0.45">
      <c r="A5" s="15" t="s">
        <v>125</v>
      </c>
      <c r="B5" s="16">
        <v>19850</v>
      </c>
      <c r="C5" s="16">
        <v>12000</v>
      </c>
      <c r="D5" s="16">
        <v>5900</v>
      </c>
      <c r="E5" s="16">
        <f t="shared" si="2"/>
        <v>1950</v>
      </c>
      <c r="F5" s="18" t="b">
        <f t="shared" si="3"/>
        <v>0</v>
      </c>
      <c r="G5" s="21" t="str">
        <f t="shared" si="0"/>
        <v>Low_Paid_Employees</v>
      </c>
      <c r="H5" s="21">
        <f t="shared" si="1"/>
        <v>-13050</v>
      </c>
      <c r="I5" s="11" t="s">
        <v>114</v>
      </c>
      <c r="J5" s="13">
        <f>MEDIAN(Q2,Q10)</f>
        <v>3</v>
      </c>
      <c r="Q5">
        <v>9</v>
      </c>
    </row>
    <row r="6" spans="1:23" ht="26.25" customHeight="1" thickBot="1" x14ac:dyDescent="0.45">
      <c r="A6" s="15" t="s">
        <v>126</v>
      </c>
      <c r="B6" s="16">
        <v>25000</v>
      </c>
      <c r="C6" s="16">
        <v>15000</v>
      </c>
      <c r="D6" s="16">
        <v>6500</v>
      </c>
      <c r="E6" s="16">
        <f t="shared" si="2"/>
        <v>3500</v>
      </c>
      <c r="F6" s="18" t="b">
        <f t="shared" si="3"/>
        <v>0</v>
      </c>
      <c r="G6" s="21" t="str">
        <f t="shared" si="0"/>
        <v>Low_Paid_Employees</v>
      </c>
      <c r="H6" s="21">
        <f t="shared" si="1"/>
        <v>-11500</v>
      </c>
      <c r="I6" s="11" t="s">
        <v>115</v>
      </c>
      <c r="J6" s="13">
        <f>10+20</f>
        <v>30</v>
      </c>
      <c r="Q6">
        <v>2</v>
      </c>
      <c r="T6">
        <f>SUM(Q6,Q8,Q10)</f>
        <v>15</v>
      </c>
    </row>
    <row r="7" spans="1:23" ht="26.25" customHeight="1" thickBot="1" x14ac:dyDescent="0.45">
      <c r="A7" s="15" t="s">
        <v>127</v>
      </c>
      <c r="B7" s="16">
        <v>90000</v>
      </c>
      <c r="C7" s="16">
        <v>4000</v>
      </c>
      <c r="D7" s="16">
        <v>9000</v>
      </c>
      <c r="E7" s="16">
        <f t="shared" si="2"/>
        <v>77000</v>
      </c>
      <c r="F7" s="18" t="b">
        <f t="shared" si="3"/>
        <v>1</v>
      </c>
      <c r="G7" s="21" t="str">
        <f t="shared" si="0"/>
        <v>High_Paid_Employees</v>
      </c>
      <c r="H7" s="21">
        <f t="shared" si="1"/>
        <v>62000</v>
      </c>
      <c r="I7" s="11" t="s">
        <v>116</v>
      </c>
      <c r="J7" s="13">
        <f>10-20-30</f>
        <v>-40</v>
      </c>
      <c r="Q7">
        <v>3</v>
      </c>
      <c r="V7">
        <f>2+3</f>
        <v>5</v>
      </c>
    </row>
    <row r="8" spans="1:23" ht="27" customHeight="1" thickBot="1" x14ac:dyDescent="0.45">
      <c r="A8" s="15" t="s">
        <v>128</v>
      </c>
      <c r="B8" s="16">
        <v>76000</v>
      </c>
      <c r="C8" s="16">
        <v>9000</v>
      </c>
      <c r="D8" s="16">
        <v>4000</v>
      </c>
      <c r="E8" s="16">
        <f t="shared" si="2"/>
        <v>63000</v>
      </c>
      <c r="F8" s="18" t="b">
        <f t="shared" si="3"/>
        <v>1</v>
      </c>
      <c r="G8" s="21" t="str">
        <f t="shared" si="0"/>
        <v>Low_Paid_Employees</v>
      </c>
      <c r="H8" s="21">
        <f t="shared" si="1"/>
        <v>48000</v>
      </c>
      <c r="I8" s="11" t="s">
        <v>117</v>
      </c>
      <c r="J8" s="13">
        <f>COUNT(10,20,30,40,50,60,70,80)</f>
        <v>8</v>
      </c>
      <c r="K8">
        <f>COUNT(Q2,Q10)</f>
        <v>2</v>
      </c>
      <c r="Q8">
        <v>8</v>
      </c>
    </row>
    <row r="9" spans="1:23" ht="25.5" customHeight="1" thickBot="1" x14ac:dyDescent="0.45">
      <c r="A9" s="15" t="s">
        <v>129</v>
      </c>
      <c r="B9" s="16">
        <v>48000</v>
      </c>
      <c r="C9" s="16">
        <v>16000</v>
      </c>
      <c r="D9" s="16">
        <v>3800</v>
      </c>
      <c r="E9" s="16">
        <f t="shared" si="2"/>
        <v>28200</v>
      </c>
      <c r="F9" s="18" t="b">
        <f t="shared" si="3"/>
        <v>0</v>
      </c>
      <c r="G9" s="21" t="str">
        <f t="shared" si="0"/>
        <v>Low_Paid_Employees</v>
      </c>
      <c r="H9" s="21">
        <f t="shared" si="1"/>
        <v>13200</v>
      </c>
      <c r="I9" s="11" t="s">
        <v>118</v>
      </c>
      <c r="J9" s="13">
        <f ca="1">RAND()</f>
        <v>0.47883116040744766</v>
      </c>
      <c r="K9">
        <f ca="1">RAND()</f>
        <v>0.37312551705301567</v>
      </c>
      <c r="L9">
        <f ca="1">SUM(J9,K9)</f>
        <v>0.85195667746046333</v>
      </c>
      <c r="M9">
        <f ca="1">SUM(RAND(),RAND())</f>
        <v>0.82611978702390931</v>
      </c>
      <c r="N9">
        <f ca="1">RANDBETWEEN(10,100)</f>
        <v>44</v>
      </c>
      <c r="Q9">
        <v>7</v>
      </c>
    </row>
    <row r="10" spans="1:23" ht="25.5" customHeight="1" thickBot="1" x14ac:dyDescent="0.45">
      <c r="A10" s="15" t="s">
        <v>130</v>
      </c>
      <c r="B10" s="16">
        <v>54000</v>
      </c>
      <c r="C10" s="16">
        <v>20000</v>
      </c>
      <c r="D10" s="16">
        <v>3000</v>
      </c>
      <c r="E10" s="16">
        <f t="shared" si="2"/>
        <v>31000</v>
      </c>
      <c r="F10" s="18" t="b">
        <f t="shared" si="3"/>
        <v>1</v>
      </c>
      <c r="G10" s="21" t="str">
        <f t="shared" si="0"/>
        <v>Low_Paid_Employees</v>
      </c>
      <c r="H10" s="21">
        <f t="shared" si="1"/>
        <v>16000</v>
      </c>
      <c r="I10" s="11" t="s">
        <v>119</v>
      </c>
      <c r="Q10">
        <v>5</v>
      </c>
    </row>
    <row r="11" spans="1:23" ht="24" customHeight="1" x14ac:dyDescent="0.35">
      <c r="W11">
        <f>SUM(W2,T6)</f>
        <v>25</v>
      </c>
    </row>
    <row r="12" spans="1:23" x14ac:dyDescent="0.35">
      <c r="P12">
        <f>10+20</f>
        <v>30</v>
      </c>
      <c r="W12">
        <f>SUM(W2+T6)</f>
        <v>25</v>
      </c>
    </row>
    <row r="13" spans="1:23" x14ac:dyDescent="0.35">
      <c r="C13" t="s">
        <v>134</v>
      </c>
      <c r="D13" t="b">
        <f>10&lt;20</f>
        <v>1</v>
      </c>
      <c r="F13" t="s">
        <v>138</v>
      </c>
      <c r="I13" t="b">
        <f>OR(10&lt;2, 3&gt;5)</f>
        <v>0</v>
      </c>
    </row>
    <row r="14" spans="1:23" x14ac:dyDescent="0.35">
      <c r="C14" t="s">
        <v>135</v>
      </c>
      <c r="D14" t="b">
        <f>10&gt;20</f>
        <v>0</v>
      </c>
      <c r="F14" t="s">
        <v>139</v>
      </c>
      <c r="G14" s="21">
        <v>15000</v>
      </c>
    </row>
    <row r="15" spans="1:23" ht="15.75" x14ac:dyDescent="0.25">
      <c r="C15" t="s">
        <v>136</v>
      </c>
      <c r="D15" t="b">
        <f>10&lt;=20</f>
        <v>1</v>
      </c>
      <c r="F15" t="s">
        <v>140</v>
      </c>
      <c r="I15" t="str">
        <f>IF(20&lt;3,"Good","Bad")</f>
        <v>Bad</v>
      </c>
      <c r="J15" t="str">
        <f>IF(20&gt;10,"Bad","Good")</f>
        <v>Bad</v>
      </c>
    </row>
    <row r="16" spans="1:23" x14ac:dyDescent="0.35">
      <c r="C16" t="s">
        <v>137</v>
      </c>
      <c r="D16" t="b">
        <f>10&gt;=20</f>
        <v>0</v>
      </c>
      <c r="M16">
        <v>20</v>
      </c>
    </row>
    <row r="17" spans="3:10" ht="15.75" x14ac:dyDescent="0.25">
      <c r="I17" t="str">
        <f>IF(OR(10&gt;5,3&gt;1),"Good","Bad")</f>
        <v>Good</v>
      </c>
      <c r="J17" t="str">
        <f>IF(OR(10&lt;2,3&gt;5),"Good","Bad")</f>
        <v>Bad</v>
      </c>
    </row>
    <row r="21" spans="3:10" x14ac:dyDescent="0.35">
      <c r="C21">
        <v>10</v>
      </c>
      <c r="D21">
        <v>10</v>
      </c>
    </row>
    <row r="22" spans="3:10" x14ac:dyDescent="0.35">
      <c r="C22">
        <v>20</v>
      </c>
      <c r="D22">
        <v>20</v>
      </c>
      <c r="G22" s="21">
        <v>5</v>
      </c>
    </row>
    <row r="23" spans="3:10" x14ac:dyDescent="0.35">
      <c r="C23">
        <v>20</v>
      </c>
      <c r="D23">
        <v>30</v>
      </c>
      <c r="I23">
        <v>5</v>
      </c>
    </row>
    <row r="24" spans="3:10" x14ac:dyDescent="0.35">
      <c r="C24">
        <v>20</v>
      </c>
      <c r="D24">
        <v>40</v>
      </c>
      <c r="G24" s="21">
        <v>30</v>
      </c>
    </row>
    <row r="25" spans="3:10" x14ac:dyDescent="0.35">
      <c r="C25">
        <v>20</v>
      </c>
      <c r="D25">
        <v>50</v>
      </c>
    </row>
    <row r="26" spans="3:10" x14ac:dyDescent="0.35">
      <c r="C26">
        <v>20</v>
      </c>
      <c r="D26">
        <v>60</v>
      </c>
    </row>
    <row r="27" spans="3:10" x14ac:dyDescent="0.35">
      <c r="D27">
        <v>70</v>
      </c>
    </row>
    <row r="28" spans="3:10" x14ac:dyDescent="0.35">
      <c r="D28">
        <v>80</v>
      </c>
    </row>
    <row r="29" spans="3:10" x14ac:dyDescent="0.35">
      <c r="D29">
        <v>90</v>
      </c>
    </row>
    <row r="30" spans="3:10" x14ac:dyDescent="0.35">
      <c r="D30">
        <v>100</v>
      </c>
    </row>
    <row r="31" spans="3:10" x14ac:dyDescent="0.35">
      <c r="D31">
        <v>110</v>
      </c>
    </row>
    <row r="33" spans="1:4" x14ac:dyDescent="0.35">
      <c r="A33">
        <v>5</v>
      </c>
      <c r="B33">
        <v>5</v>
      </c>
      <c r="C33">
        <v>5</v>
      </c>
    </row>
    <row r="34" spans="1:4" x14ac:dyDescent="0.35">
      <c r="A34">
        <v>15</v>
      </c>
      <c r="B34">
        <v>15</v>
      </c>
      <c r="C34">
        <v>15</v>
      </c>
      <c r="D34">
        <v>15</v>
      </c>
    </row>
  </sheetData>
  <conditionalFormatting sqref="F2:F10">
    <cfRule type="cellIs" dxfId="4" priority="6" operator="equal">
      <formula>TRUE</formula>
    </cfRule>
  </conditionalFormatting>
  <conditionalFormatting sqref="G1:H10">
    <cfRule type="cellIs" dxfId="3" priority="3" operator="equal">
      <formula>"Hi"</formula>
    </cfRule>
    <cfRule type="cellIs" dxfId="2" priority="4" operator="equal">
      <formula>"hi"</formula>
    </cfRule>
  </conditionalFormatting>
  <conditionalFormatting sqref="G1:H1048576">
    <cfRule type="containsText" dxfId="1" priority="1" operator="containsText" text="hi">
      <formula>NOT(ISERROR(SEARCH("hi",G1)))</formula>
    </cfRule>
    <cfRule type="containsText" dxfId="0" priority="2" operator="containsText" text="h">
      <formula>NOT(ISERROR(SEARCH("h",G1)))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33D3-0CBB-45C1-834D-DF1D709433C8}">
  <dimension ref="B5:S20"/>
  <sheetViews>
    <sheetView workbookViewId="0">
      <selection activeCell="K32" sqref="K32"/>
    </sheetView>
  </sheetViews>
  <sheetFormatPr defaultRowHeight="15" x14ac:dyDescent="0.25"/>
  <sheetData>
    <row r="5" spans="2:19" x14ac:dyDescent="0.25">
      <c r="B5">
        <v>10</v>
      </c>
      <c r="D5">
        <v>10</v>
      </c>
      <c r="H5">
        <v>1</v>
      </c>
      <c r="K5">
        <f>H5+F20</f>
        <v>51</v>
      </c>
      <c r="M5">
        <f>F20+H5</f>
        <v>51</v>
      </c>
    </row>
    <row r="6" spans="2:19" x14ac:dyDescent="0.25">
      <c r="B6">
        <v>10</v>
      </c>
      <c r="D6">
        <v>20</v>
      </c>
      <c r="H6">
        <v>2</v>
      </c>
      <c r="K6">
        <f t="shared" ref="K6:K16" si="0">H6+F21</f>
        <v>2</v>
      </c>
      <c r="M6">
        <f t="shared" ref="M6:M20" si="1">F21+H6</f>
        <v>2</v>
      </c>
    </row>
    <row r="7" spans="2:19" x14ac:dyDescent="0.25">
      <c r="B7">
        <v>10</v>
      </c>
      <c r="D7">
        <v>30</v>
      </c>
      <c r="H7">
        <v>3</v>
      </c>
      <c r="K7">
        <f t="shared" si="0"/>
        <v>3</v>
      </c>
      <c r="M7">
        <f t="shared" si="1"/>
        <v>3</v>
      </c>
    </row>
    <row r="8" spans="2:19" x14ac:dyDescent="0.25">
      <c r="B8">
        <v>10</v>
      </c>
      <c r="D8">
        <v>40</v>
      </c>
      <c r="H8">
        <v>4</v>
      </c>
      <c r="K8">
        <f t="shared" si="0"/>
        <v>4</v>
      </c>
      <c r="M8">
        <f t="shared" si="1"/>
        <v>4</v>
      </c>
    </row>
    <row r="9" spans="2:19" x14ac:dyDescent="0.25">
      <c r="B9">
        <v>10</v>
      </c>
      <c r="D9">
        <v>50</v>
      </c>
      <c r="H9">
        <v>5</v>
      </c>
      <c r="K9">
        <f t="shared" si="0"/>
        <v>5</v>
      </c>
      <c r="M9">
        <f t="shared" si="1"/>
        <v>5</v>
      </c>
    </row>
    <row r="10" spans="2:19" x14ac:dyDescent="0.25">
      <c r="B10">
        <v>10</v>
      </c>
      <c r="D10">
        <v>60</v>
      </c>
      <c r="H10">
        <v>6</v>
      </c>
      <c r="K10">
        <f t="shared" si="0"/>
        <v>6</v>
      </c>
      <c r="M10">
        <f t="shared" si="1"/>
        <v>6</v>
      </c>
    </row>
    <row r="11" spans="2:19" x14ac:dyDescent="0.25">
      <c r="B11">
        <v>10</v>
      </c>
      <c r="D11">
        <v>70</v>
      </c>
      <c r="H11">
        <v>7</v>
      </c>
      <c r="K11">
        <f t="shared" si="0"/>
        <v>7</v>
      </c>
      <c r="M11">
        <f t="shared" si="1"/>
        <v>7</v>
      </c>
    </row>
    <row r="12" spans="2:19" x14ac:dyDescent="0.25">
      <c r="B12">
        <v>10</v>
      </c>
      <c r="D12">
        <v>80</v>
      </c>
      <c r="H12">
        <v>8</v>
      </c>
      <c r="K12">
        <f t="shared" si="0"/>
        <v>8</v>
      </c>
      <c r="M12">
        <f t="shared" si="1"/>
        <v>8</v>
      </c>
    </row>
    <row r="13" spans="2:19" x14ac:dyDescent="0.25">
      <c r="B13">
        <v>10</v>
      </c>
      <c r="D13">
        <v>90</v>
      </c>
      <c r="H13">
        <v>9</v>
      </c>
      <c r="K13">
        <f t="shared" si="0"/>
        <v>9</v>
      </c>
      <c r="M13">
        <f t="shared" si="1"/>
        <v>9</v>
      </c>
    </row>
    <row r="14" spans="2:19" x14ac:dyDescent="0.25">
      <c r="B14">
        <v>10</v>
      </c>
      <c r="D14">
        <v>100</v>
      </c>
      <c r="H14">
        <v>10</v>
      </c>
      <c r="K14">
        <f t="shared" si="0"/>
        <v>10</v>
      </c>
      <c r="M14">
        <f t="shared" si="1"/>
        <v>10</v>
      </c>
      <c r="Q14">
        <v>10</v>
      </c>
      <c r="R14">
        <v>20</v>
      </c>
      <c r="S14">
        <f>Q14+R14</f>
        <v>30</v>
      </c>
    </row>
    <row r="15" spans="2:19" x14ac:dyDescent="0.25">
      <c r="H15">
        <v>11</v>
      </c>
      <c r="K15">
        <f t="shared" si="0"/>
        <v>11</v>
      </c>
      <c r="M15">
        <f t="shared" si="1"/>
        <v>11</v>
      </c>
      <c r="S15">
        <f t="shared" ref="S15:S20" si="2">Q15+R15</f>
        <v>0</v>
      </c>
    </row>
    <row r="16" spans="2:19" x14ac:dyDescent="0.25">
      <c r="H16">
        <v>12</v>
      </c>
      <c r="K16">
        <f t="shared" si="0"/>
        <v>12</v>
      </c>
      <c r="M16">
        <f t="shared" si="1"/>
        <v>12</v>
      </c>
      <c r="S16">
        <f t="shared" si="2"/>
        <v>0</v>
      </c>
    </row>
    <row r="17" spans="6:19" x14ac:dyDescent="0.25">
      <c r="H17">
        <v>13</v>
      </c>
      <c r="M17">
        <f t="shared" si="1"/>
        <v>13</v>
      </c>
      <c r="S17">
        <f t="shared" si="2"/>
        <v>0</v>
      </c>
    </row>
    <row r="18" spans="6:19" x14ac:dyDescent="0.25">
      <c r="H18">
        <v>14</v>
      </c>
      <c r="M18">
        <f t="shared" si="1"/>
        <v>14</v>
      </c>
      <c r="S18">
        <f t="shared" si="2"/>
        <v>0</v>
      </c>
    </row>
    <row r="19" spans="6:19" x14ac:dyDescent="0.25">
      <c r="H19">
        <v>15</v>
      </c>
      <c r="M19">
        <f t="shared" si="1"/>
        <v>15</v>
      </c>
      <c r="S19">
        <f t="shared" si="2"/>
        <v>0</v>
      </c>
    </row>
    <row r="20" spans="6:19" x14ac:dyDescent="0.25">
      <c r="F20">
        <v>50</v>
      </c>
      <c r="H20">
        <v>16</v>
      </c>
      <c r="M20">
        <f t="shared" si="1"/>
        <v>16</v>
      </c>
      <c r="S20">
        <f t="shared" si="2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70E-7FE0-44BF-8C31-AE85AB93F8C6}">
  <dimension ref="B1:P23"/>
  <sheetViews>
    <sheetView topLeftCell="E1" zoomScale="141" workbookViewId="0">
      <selection activeCell="H14" sqref="H14"/>
    </sheetView>
  </sheetViews>
  <sheetFormatPr defaultRowHeight="15" x14ac:dyDescent="0.25"/>
  <cols>
    <col min="8" max="8" width="12.85546875" customWidth="1"/>
    <col min="9" max="9" width="32.7109375" style="23" customWidth="1"/>
    <col min="12" max="12" width="12.5703125" customWidth="1"/>
  </cols>
  <sheetData>
    <row r="1" spans="2:16" ht="30" x14ac:dyDescent="0.25">
      <c r="I1" s="22" t="s">
        <v>142</v>
      </c>
    </row>
    <row r="4" spans="2:16" x14ac:dyDescent="0.25">
      <c r="B4">
        <v>10</v>
      </c>
      <c r="C4">
        <v>5</v>
      </c>
      <c r="D4">
        <f>B4+C$4</f>
        <v>15</v>
      </c>
      <c r="K4">
        <v>5</v>
      </c>
      <c r="L4">
        <f>J4+K4</f>
        <v>5</v>
      </c>
      <c r="M4">
        <f>K4+L4</f>
        <v>10</v>
      </c>
      <c r="N4">
        <f>L4+M4</f>
        <v>15</v>
      </c>
      <c r="O4">
        <f>M4+N4</f>
        <v>25</v>
      </c>
      <c r="P4">
        <f>N4+O4</f>
        <v>40</v>
      </c>
    </row>
    <row r="5" spans="2:16" x14ac:dyDescent="0.25">
      <c r="B5">
        <v>20</v>
      </c>
      <c r="D5">
        <f t="shared" ref="D5:D7" si="0">B5+C$4</f>
        <v>25</v>
      </c>
      <c r="K5">
        <v>10</v>
      </c>
      <c r="O5">
        <f t="shared" ref="O5:O8" si="1">M5+N5</f>
        <v>0</v>
      </c>
    </row>
    <row r="6" spans="2:16" x14ac:dyDescent="0.25">
      <c r="B6">
        <v>30</v>
      </c>
      <c r="D6">
        <f t="shared" si="0"/>
        <v>35</v>
      </c>
      <c r="K6">
        <v>30</v>
      </c>
      <c r="L6">
        <f>$K6*L$11</f>
        <v>30</v>
      </c>
      <c r="O6">
        <f t="shared" si="1"/>
        <v>0</v>
      </c>
    </row>
    <row r="7" spans="2:16" x14ac:dyDescent="0.25">
      <c r="B7">
        <v>40</v>
      </c>
      <c r="D7">
        <f t="shared" si="0"/>
        <v>45</v>
      </c>
      <c r="F7">
        <v>10</v>
      </c>
      <c r="G7">
        <v>5</v>
      </c>
      <c r="H7">
        <f>$F7*G$7</f>
        <v>50</v>
      </c>
      <c r="K7">
        <v>40</v>
      </c>
      <c r="O7">
        <f t="shared" si="1"/>
        <v>0</v>
      </c>
    </row>
    <row r="8" spans="2:16" x14ac:dyDescent="0.25">
      <c r="F8">
        <v>20</v>
      </c>
      <c r="H8">
        <f t="shared" ref="H8:H10" si="2">$F8*G$7</f>
        <v>100</v>
      </c>
      <c r="O8">
        <f t="shared" si="1"/>
        <v>0</v>
      </c>
    </row>
    <row r="9" spans="2:16" x14ac:dyDescent="0.25">
      <c r="F9">
        <v>30</v>
      </c>
      <c r="H9">
        <f t="shared" si="2"/>
        <v>150</v>
      </c>
    </row>
    <row r="10" spans="2:16" x14ac:dyDescent="0.25">
      <c r="F10">
        <v>40</v>
      </c>
      <c r="H10">
        <f t="shared" si="2"/>
        <v>200</v>
      </c>
    </row>
    <row r="11" spans="2:16" x14ac:dyDescent="0.25">
      <c r="L11">
        <v>1</v>
      </c>
      <c r="M11">
        <v>2</v>
      </c>
      <c r="N11">
        <v>3</v>
      </c>
      <c r="O11">
        <v>4</v>
      </c>
      <c r="P11">
        <v>5</v>
      </c>
    </row>
    <row r="12" spans="2:16" x14ac:dyDescent="0.25">
      <c r="K12">
        <v>5</v>
      </c>
      <c r="L12">
        <f t="shared" ref="L12:P13" si="3">$K12*L$11</f>
        <v>5</v>
      </c>
      <c r="M12">
        <f t="shared" si="3"/>
        <v>10</v>
      </c>
      <c r="N12">
        <f t="shared" si="3"/>
        <v>15</v>
      </c>
      <c r="O12">
        <f t="shared" si="3"/>
        <v>20</v>
      </c>
      <c r="P12">
        <f t="shared" si="3"/>
        <v>25</v>
      </c>
    </row>
    <row r="13" spans="2:16" x14ac:dyDescent="0.25">
      <c r="K13">
        <v>6</v>
      </c>
      <c r="L13">
        <f t="shared" si="3"/>
        <v>6</v>
      </c>
      <c r="M13">
        <f t="shared" si="3"/>
        <v>12</v>
      </c>
      <c r="N13">
        <f t="shared" si="3"/>
        <v>18</v>
      </c>
      <c r="O13">
        <f t="shared" si="3"/>
        <v>24</v>
      </c>
      <c r="P13">
        <f t="shared" si="3"/>
        <v>30</v>
      </c>
    </row>
    <row r="14" spans="2:16" x14ac:dyDescent="0.25">
      <c r="F14">
        <v>5</v>
      </c>
      <c r="G14">
        <v>1</v>
      </c>
      <c r="H14">
        <f>F$14*$G14</f>
        <v>5</v>
      </c>
      <c r="K14">
        <v>7</v>
      </c>
      <c r="L14">
        <f t="shared" ref="L14:L16" si="4">$K14*L$11</f>
        <v>7</v>
      </c>
      <c r="M14">
        <f t="shared" ref="M14:P16" si="5">$K14*M$11</f>
        <v>14</v>
      </c>
      <c r="N14">
        <f t="shared" si="5"/>
        <v>21</v>
      </c>
      <c r="O14">
        <f t="shared" si="5"/>
        <v>28</v>
      </c>
      <c r="P14">
        <f t="shared" si="5"/>
        <v>35</v>
      </c>
    </row>
    <row r="15" spans="2:16" x14ac:dyDescent="0.25">
      <c r="G15">
        <v>2</v>
      </c>
      <c r="H15">
        <f t="shared" ref="H15:H23" si="6">F$14*$G15</f>
        <v>10</v>
      </c>
      <c r="K15">
        <v>8</v>
      </c>
      <c r="L15">
        <f t="shared" si="4"/>
        <v>8</v>
      </c>
      <c r="M15">
        <f t="shared" si="5"/>
        <v>16</v>
      </c>
      <c r="N15">
        <f t="shared" si="5"/>
        <v>24</v>
      </c>
      <c r="O15">
        <f t="shared" si="5"/>
        <v>32</v>
      </c>
      <c r="P15">
        <f t="shared" si="5"/>
        <v>40</v>
      </c>
    </row>
    <row r="16" spans="2:16" x14ac:dyDescent="0.25">
      <c r="G16">
        <v>3</v>
      </c>
      <c r="H16">
        <f t="shared" si="6"/>
        <v>15</v>
      </c>
      <c r="K16">
        <v>9</v>
      </c>
      <c r="L16">
        <f t="shared" si="4"/>
        <v>9</v>
      </c>
      <c r="M16">
        <f t="shared" si="5"/>
        <v>18</v>
      </c>
      <c r="N16">
        <f t="shared" si="5"/>
        <v>27</v>
      </c>
      <c r="O16">
        <f t="shared" si="5"/>
        <v>36</v>
      </c>
      <c r="P16">
        <f t="shared" si="5"/>
        <v>45</v>
      </c>
    </row>
    <row r="17" spans="7:8" x14ac:dyDescent="0.25">
      <c r="G17">
        <v>4</v>
      </c>
      <c r="H17">
        <f t="shared" si="6"/>
        <v>20</v>
      </c>
    </row>
    <row r="18" spans="7:8" x14ac:dyDescent="0.25">
      <c r="G18">
        <v>5</v>
      </c>
      <c r="H18">
        <f t="shared" si="6"/>
        <v>25</v>
      </c>
    </row>
    <row r="19" spans="7:8" x14ac:dyDescent="0.25">
      <c r="G19">
        <v>6</v>
      </c>
      <c r="H19">
        <f t="shared" si="6"/>
        <v>30</v>
      </c>
    </row>
    <row r="20" spans="7:8" x14ac:dyDescent="0.25">
      <c r="G20">
        <v>7</v>
      </c>
      <c r="H20">
        <f t="shared" si="6"/>
        <v>35</v>
      </c>
    </row>
    <row r="21" spans="7:8" x14ac:dyDescent="0.25">
      <c r="G21">
        <v>8</v>
      </c>
      <c r="H21">
        <f t="shared" si="6"/>
        <v>40</v>
      </c>
    </row>
    <row r="22" spans="7:8" x14ac:dyDescent="0.25">
      <c r="G22">
        <v>9</v>
      </c>
      <c r="H22">
        <f t="shared" si="6"/>
        <v>45</v>
      </c>
    </row>
    <row r="23" spans="7:8" x14ac:dyDescent="0.25">
      <c r="G23">
        <v>10</v>
      </c>
      <c r="H23">
        <f t="shared" si="6"/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E601-D478-43A1-BB1F-638550BBF1D2}">
  <dimension ref="B1:T25"/>
  <sheetViews>
    <sheetView workbookViewId="0">
      <selection activeCell="G1" sqref="G1:G7"/>
    </sheetView>
  </sheetViews>
  <sheetFormatPr defaultRowHeight="15" x14ac:dyDescent="0.25"/>
  <cols>
    <col min="4" max="4" width="9.42578125" customWidth="1"/>
    <col min="5" max="5" width="13.7109375" customWidth="1"/>
    <col min="6" max="6" width="14.42578125" customWidth="1"/>
    <col min="7" max="7" width="16.5703125" customWidth="1"/>
  </cols>
  <sheetData>
    <row r="1" spans="2:20" x14ac:dyDescent="0.25">
      <c r="B1" t="s">
        <v>176</v>
      </c>
      <c r="D1" t="s">
        <v>20</v>
      </c>
      <c r="E1" t="s">
        <v>169</v>
      </c>
      <c r="F1" t="s">
        <v>172</v>
      </c>
      <c r="G1" t="s">
        <v>173</v>
      </c>
      <c r="N1" t="s">
        <v>176</v>
      </c>
      <c r="P1" t="s">
        <v>176</v>
      </c>
      <c r="T1" t="s">
        <v>177</v>
      </c>
    </row>
    <row r="2" spans="2:20" x14ac:dyDescent="0.25">
      <c r="D2">
        <v>21</v>
      </c>
      <c r="E2" t="s">
        <v>170</v>
      </c>
      <c r="T2">
        <v>1000</v>
      </c>
    </row>
    <row r="3" spans="2:20" x14ac:dyDescent="0.25">
      <c r="D3">
        <v>58</v>
      </c>
      <c r="E3" t="s">
        <v>170</v>
      </c>
      <c r="G3" t="s">
        <v>174</v>
      </c>
      <c r="N3">
        <v>1</v>
      </c>
      <c r="T3">
        <v>1500</v>
      </c>
    </row>
    <row r="4" spans="2:20" x14ac:dyDescent="0.25">
      <c r="F4" s="28">
        <v>44927</v>
      </c>
      <c r="G4" t="s">
        <v>46</v>
      </c>
      <c r="N4">
        <v>100</v>
      </c>
      <c r="T4">
        <v>1700</v>
      </c>
    </row>
    <row r="5" spans="2:20" x14ac:dyDescent="0.25">
      <c r="B5">
        <v>200</v>
      </c>
      <c r="E5" t="s">
        <v>170</v>
      </c>
      <c r="G5" t="s">
        <v>47</v>
      </c>
    </row>
    <row r="6" spans="2:20" x14ac:dyDescent="0.25">
      <c r="G6" t="s">
        <v>175</v>
      </c>
    </row>
    <row r="8" spans="2:20" x14ac:dyDescent="0.25">
      <c r="B8">
        <v>100</v>
      </c>
      <c r="E8" t="s">
        <v>171</v>
      </c>
    </row>
    <row r="13" spans="2:20" x14ac:dyDescent="0.25">
      <c r="B13">
        <v>2000</v>
      </c>
    </row>
    <row r="16" spans="2:20" x14ac:dyDescent="0.25">
      <c r="D16">
        <v>59</v>
      </c>
    </row>
    <row r="17" spans="2:14" x14ac:dyDescent="0.25">
      <c r="D17">
        <v>60</v>
      </c>
    </row>
    <row r="19" spans="2:14" x14ac:dyDescent="0.25">
      <c r="G19" t="s">
        <v>174</v>
      </c>
    </row>
    <row r="23" spans="2:14" x14ac:dyDescent="0.25">
      <c r="N23">
        <v>3</v>
      </c>
    </row>
    <row r="24" spans="2:14" x14ac:dyDescent="0.25">
      <c r="B24">
        <v>100</v>
      </c>
      <c r="N24">
        <v>103</v>
      </c>
    </row>
    <row r="25" spans="2:14" x14ac:dyDescent="0.25">
      <c r="N25">
        <v>102</v>
      </c>
    </row>
  </sheetData>
  <dataValidations count="9">
    <dataValidation type="whole" allowBlank="1" showInputMessage="1" showErrorMessage="1" sqref="D1:D15" xr:uid="{2E3C3FC7-B808-4DBE-B4F0-BD5CBC32F385}">
      <formula1>21</formula1>
      <formula2>58</formula2>
    </dataValidation>
    <dataValidation type="textLength" allowBlank="1" showInputMessage="1" showErrorMessage="1" sqref="E1:E15" xr:uid="{CD8991C2-DBF2-426B-8F59-EE914ACD723D}">
      <formula1>5</formula1>
      <formula2>15</formula2>
    </dataValidation>
    <dataValidation type="date" allowBlank="1" showInputMessage="1" showErrorMessage="1" sqref="F1:F15" xr:uid="{55662C1C-F8B5-4966-9A75-3E95E4E2A42B}">
      <formula1>44927</formula1>
      <formula2>45292</formula2>
    </dataValidation>
    <dataValidation type="list" allowBlank="1" showInputMessage="1" showErrorMessage="1" sqref="G8:G15 G1:G7" xr:uid="{F056C60E-BB6E-46CB-A6F2-7B38B1699BB7}">
      <formula1>"usa,uk,canada,paris,mexico"</formula1>
    </dataValidation>
    <dataValidation allowBlank="1" showInputMessage="1" showErrorMessage="1" promptTitle="Note" prompt="Enter the marks between 1 to 100 only_x000a_" sqref="B1:B2 B4:B16 B3" xr:uid="{166B8F74-D239-4656-ADE1-9C39890D83BC}"/>
    <dataValidation type="whole" allowBlank="1" showInputMessage="1" showErrorMessage="1" sqref="N16:N17" xr:uid="{664CBA37-25BD-4D68-A873-A56EFC0D61D0}">
      <formula1>1</formula1>
      <formula2>100</formula2>
    </dataValidation>
    <dataValidation type="whole" allowBlank="1" showInputMessage="1" showErrorMessage="1" promptTitle="text" prompt="enter numbers b/w 1 to 100_x000a__x000a_" sqref="N1:N15" xr:uid="{6F3BD956-2037-45FD-9391-9A808B5E5279}">
      <formula1>1</formula1>
      <formula2>100</formula2>
    </dataValidation>
    <dataValidation type="whole" allowBlank="1" showInputMessage="1" showErrorMessage="1" errorTitle="Issue from user end" error="please check the note in the given cell" promptTitle="Text" prompt="enter numbers between 1 to 100" sqref="P1:P17" xr:uid="{7D78E5C4-D728-4604-B0B2-E5468D04BFCF}">
      <formula1>1</formula1>
      <formula2>100</formula2>
    </dataValidation>
    <dataValidation type="whole" allowBlank="1" showInputMessage="1" showErrorMessage="1" sqref="T1:T16" xr:uid="{C3DBEC3F-AFFD-4298-8C4D-77EFCE411333}">
      <formula1>2000</formula1>
      <formula2>4000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3983-9F95-40E5-9C42-3951D57FECA5}">
  <dimension ref="B1:Q30"/>
  <sheetViews>
    <sheetView topLeftCell="A11" workbookViewId="0">
      <selection activeCell="M27" sqref="M27"/>
    </sheetView>
  </sheetViews>
  <sheetFormatPr defaultRowHeight="15" x14ac:dyDescent="0.25"/>
  <cols>
    <col min="2" max="2" width="21.42578125" customWidth="1"/>
    <col min="3" max="3" width="15.85546875" customWidth="1"/>
    <col min="4" max="4" width="15.5703125" bestFit="1" customWidth="1"/>
    <col min="5" max="5" width="13.28515625" customWidth="1"/>
    <col min="6" max="6" width="26.28515625" customWidth="1"/>
    <col min="7" max="7" width="35.28515625" customWidth="1"/>
    <col min="8" max="8" width="26.5703125" customWidth="1"/>
    <col min="17" max="17" width="14.5703125" customWidth="1"/>
  </cols>
  <sheetData>
    <row r="1" spans="2:13" ht="21" x14ac:dyDescent="0.35">
      <c r="C1" s="24" t="s">
        <v>144</v>
      </c>
      <c r="F1" s="27" t="s">
        <v>152</v>
      </c>
    </row>
    <row r="2" spans="2:13" ht="21.75" customHeight="1" x14ac:dyDescent="0.25">
      <c r="C2" s="25" t="s">
        <v>145</v>
      </c>
      <c r="D2">
        <f ca="1">YEAR(NOW())</f>
        <v>2024</v>
      </c>
      <c r="F2" t="s">
        <v>153</v>
      </c>
      <c r="G2" t="str">
        <f>TEXT(F17,"dd/mm/yy")</f>
        <v>14/12/02</v>
      </c>
    </row>
    <row r="3" spans="2:13" ht="18.75" customHeight="1" x14ac:dyDescent="0.25">
      <c r="C3" t="s">
        <v>146</v>
      </c>
      <c r="D3">
        <f ca="1">MONTH(NOW())</f>
        <v>8</v>
      </c>
      <c r="F3" t="s">
        <v>154</v>
      </c>
      <c r="G3" t="str">
        <f>CONCATENATE("india","usa")</f>
        <v>indiausa</v>
      </c>
      <c r="H3" t="str">
        <f>CONCATENATE("india"," ","usa")</f>
        <v>india usa</v>
      </c>
      <c r="I3" t="str">
        <f>CONCATENATE("india","+","usa")</f>
        <v>india+usa</v>
      </c>
    </row>
    <row r="4" spans="2:13" ht="18" customHeight="1" x14ac:dyDescent="0.25">
      <c r="F4" t="s">
        <v>155</v>
      </c>
      <c r="G4" t="str">
        <f>LEFT(B14,5)</f>
        <v xml:space="preserve">I am </v>
      </c>
    </row>
    <row r="5" spans="2:13" ht="24.75" customHeight="1" x14ac:dyDescent="0.25">
      <c r="C5" t="s">
        <v>147</v>
      </c>
      <c r="D5">
        <f ca="1">DAY(NOW())</f>
        <v>17</v>
      </c>
      <c r="F5" t="s">
        <v>156</v>
      </c>
      <c r="G5" t="str">
        <f>RIGHT(B14,8)</f>
        <v>m canada</v>
      </c>
    </row>
    <row r="6" spans="2:13" ht="23.25" customHeight="1" x14ac:dyDescent="0.25">
      <c r="C6" t="s">
        <v>148</v>
      </c>
      <c r="D6">
        <f ca="1">HOUR(NOW())</f>
        <v>11</v>
      </c>
      <c r="F6" t="s">
        <v>157</v>
      </c>
      <c r="G6">
        <f>FIND("r",B14)</f>
        <v>7</v>
      </c>
      <c r="H6">
        <f>FIND("m",B14,5)</f>
        <v>9</v>
      </c>
    </row>
    <row r="7" spans="2:13" ht="27" customHeight="1" x14ac:dyDescent="0.25">
      <c r="C7" t="s">
        <v>149</v>
      </c>
      <c r="D7">
        <f ca="1">MINUTE(NOW())</f>
        <v>43</v>
      </c>
      <c r="F7" t="s">
        <v>158</v>
      </c>
      <c r="G7" t="str">
        <f>MID(B14,4,6)</f>
        <v>m from</v>
      </c>
    </row>
    <row r="8" spans="2:13" ht="27" customHeight="1" x14ac:dyDescent="0.25">
      <c r="C8" t="s">
        <v>150</v>
      </c>
      <c r="D8">
        <f ca="1">SECOND(NOW())</f>
        <v>45</v>
      </c>
      <c r="F8" t="s">
        <v>159</v>
      </c>
      <c r="G8" t="str">
        <f>TRIM("deepthi")</f>
        <v>deepthi</v>
      </c>
      <c r="H8" t="str">
        <f>TRIM(B19)</f>
        <v>deepthi</v>
      </c>
    </row>
    <row r="9" spans="2:13" ht="19.5" customHeight="1" x14ac:dyDescent="0.25">
      <c r="C9" t="s">
        <v>151</v>
      </c>
      <c r="D9" s="26">
        <f ca="1">NOW()</f>
        <v>45521.488720717593</v>
      </c>
      <c r="E9" s="26"/>
      <c r="F9" t="s">
        <v>160</v>
      </c>
      <c r="G9">
        <f>LEN(N20)</f>
        <v>10</v>
      </c>
    </row>
    <row r="10" spans="2:13" x14ac:dyDescent="0.25">
      <c r="F10" t="s">
        <v>161</v>
      </c>
      <c r="G10" t="str">
        <f>SUBSTITUTE(B14,"f","p")</f>
        <v>I am prom canada</v>
      </c>
      <c r="H10" t="str">
        <f>SUBSTITUTE(B14,"from","at")</f>
        <v>I am at canada</v>
      </c>
    </row>
    <row r="13" spans="2:13" x14ac:dyDescent="0.25">
      <c r="M13" t="e" cm="1">
        <f t="array" ref="M13">TRIM(sai)</f>
        <v>#NAME?</v>
      </c>
    </row>
    <row r="14" spans="2:13" x14ac:dyDescent="0.25">
      <c r="B14" t="s">
        <v>162</v>
      </c>
      <c r="M14" t="str">
        <f>TRIM("sai")</f>
        <v>sai</v>
      </c>
    </row>
    <row r="17" spans="2:17" x14ac:dyDescent="0.25">
      <c r="F17" s="28">
        <v>37604</v>
      </c>
    </row>
    <row r="19" spans="2:17" x14ac:dyDescent="0.25">
      <c r="B19" t="s">
        <v>163</v>
      </c>
    </row>
    <row r="20" spans="2:17" x14ac:dyDescent="0.25">
      <c r="N20" t="s">
        <v>165</v>
      </c>
      <c r="Q20" t="s">
        <v>168</v>
      </c>
    </row>
    <row r="22" spans="2:17" x14ac:dyDescent="0.25">
      <c r="B22" t="s">
        <v>164</v>
      </c>
    </row>
    <row r="26" spans="2:17" x14ac:dyDescent="0.25">
      <c r="E26">
        <v>1</v>
      </c>
      <c r="F26" t="s">
        <v>166</v>
      </c>
      <c r="G26">
        <f>AVERAGE(E26,E30)</f>
        <v>3</v>
      </c>
    </row>
    <row r="27" spans="2:17" x14ac:dyDescent="0.25">
      <c r="E27">
        <v>2</v>
      </c>
      <c r="F27" t="s">
        <v>167</v>
      </c>
      <c r="G27">
        <f>MAX(E26,E30)</f>
        <v>5</v>
      </c>
      <c r="M27">
        <f ca="1">DAY(NOW())</f>
        <v>17</v>
      </c>
    </row>
    <row r="28" spans="2:17" x14ac:dyDescent="0.25">
      <c r="E28">
        <v>3</v>
      </c>
      <c r="F28" t="s">
        <v>157</v>
      </c>
      <c r="G28">
        <f>FIND("h",Q20)</f>
        <v>12</v>
      </c>
      <c r="H28">
        <f>FIND("a",Q20)</f>
        <v>5</v>
      </c>
    </row>
    <row r="29" spans="2:17" x14ac:dyDescent="0.25">
      <c r="E29">
        <v>4</v>
      </c>
    </row>
    <row r="30" spans="2:17" x14ac:dyDescent="0.25">
      <c r="E30">
        <v>5</v>
      </c>
      <c r="I30">
        <f>FIND("a",Q20,6)</f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92ED-017E-4D0A-9A2D-F88A67CBBBDE}">
  <dimension ref="A1:N24"/>
  <sheetViews>
    <sheetView tabSelected="1" workbookViewId="0">
      <selection activeCell="L24" sqref="L24"/>
    </sheetView>
  </sheetViews>
  <sheetFormatPr defaultRowHeight="15" x14ac:dyDescent="0.25"/>
  <cols>
    <col min="1" max="1" width="12.7109375" customWidth="1"/>
    <col min="2" max="2" width="14.7109375" customWidth="1"/>
    <col min="3" max="3" width="15.140625" customWidth="1"/>
    <col min="4" max="4" width="14.85546875" customWidth="1"/>
    <col min="6" max="6" width="32" customWidth="1"/>
    <col min="14" max="15" width="30.85546875" customWidth="1"/>
  </cols>
  <sheetData>
    <row r="1" spans="1:14" ht="29.25" thickBot="1" x14ac:dyDescent="0.3">
      <c r="A1" s="14" t="s">
        <v>120</v>
      </c>
      <c r="B1" s="14" t="s">
        <v>177</v>
      </c>
      <c r="C1" s="14" t="s">
        <v>121</v>
      </c>
      <c r="D1" s="14" t="s">
        <v>131</v>
      </c>
      <c r="F1" s="29" t="s">
        <v>178</v>
      </c>
      <c r="H1" s="17" t="s">
        <v>179</v>
      </c>
      <c r="J1" t="s">
        <v>180</v>
      </c>
    </row>
    <row r="2" spans="1:14" ht="15.75" thickBot="1" x14ac:dyDescent="0.3">
      <c r="A2" s="15" t="s">
        <v>122</v>
      </c>
      <c r="B2" s="16">
        <v>40000</v>
      </c>
      <c r="C2" s="16">
        <v>10000</v>
      </c>
      <c r="D2" s="16">
        <v>8000</v>
      </c>
    </row>
    <row r="3" spans="1:14" ht="15.75" thickBot="1" x14ac:dyDescent="0.3">
      <c r="A3" s="15" t="s">
        <v>123</v>
      </c>
      <c r="B3" s="16">
        <v>65000</v>
      </c>
      <c r="C3" s="16">
        <v>8000</v>
      </c>
      <c r="D3" s="16">
        <v>9500</v>
      </c>
    </row>
    <row r="4" spans="1:14" ht="15.75" thickBot="1" x14ac:dyDescent="0.3">
      <c r="A4" s="15" t="s">
        <v>124</v>
      </c>
      <c r="B4" s="19">
        <v>35000</v>
      </c>
      <c r="C4" s="16">
        <v>5000</v>
      </c>
      <c r="D4" s="16">
        <v>7500</v>
      </c>
    </row>
    <row r="5" spans="1:14" ht="15.75" thickBot="1" x14ac:dyDescent="0.3">
      <c r="A5" s="15" t="s">
        <v>125</v>
      </c>
      <c r="B5" s="16">
        <v>19850</v>
      </c>
      <c r="C5" s="16">
        <v>12000</v>
      </c>
      <c r="D5" s="16">
        <v>5900</v>
      </c>
    </row>
    <row r="6" spans="1:14" ht="15.75" thickBot="1" x14ac:dyDescent="0.3">
      <c r="A6" s="15" t="s">
        <v>126</v>
      </c>
      <c r="B6" s="16">
        <v>25000</v>
      </c>
      <c r="C6" s="16">
        <v>15000</v>
      </c>
      <c r="D6" s="16">
        <v>6500</v>
      </c>
    </row>
    <row r="7" spans="1:14" ht="15.75" thickBot="1" x14ac:dyDescent="0.3">
      <c r="A7" s="15" t="s">
        <v>127</v>
      </c>
      <c r="B7" s="16">
        <v>90000</v>
      </c>
      <c r="C7" s="16">
        <v>4000</v>
      </c>
      <c r="D7" s="16">
        <v>9000</v>
      </c>
    </row>
    <row r="8" spans="1:14" ht="15.75" thickBot="1" x14ac:dyDescent="0.3">
      <c r="A8" s="15" t="s">
        <v>128</v>
      </c>
      <c r="B8" s="16">
        <v>76000</v>
      </c>
      <c r="C8" s="16">
        <v>9000</v>
      </c>
      <c r="D8" s="16">
        <v>4000</v>
      </c>
    </row>
    <row r="9" spans="1:14" ht="15.75" thickBot="1" x14ac:dyDescent="0.3">
      <c r="A9" s="15" t="s">
        <v>129</v>
      </c>
      <c r="B9" s="16">
        <v>48000</v>
      </c>
      <c r="C9" s="16">
        <v>16000</v>
      </c>
      <c r="D9" s="16">
        <v>3800</v>
      </c>
      <c r="M9">
        <f>VLOOKUP(A9,A1:D10,3,0)</f>
        <v>16000</v>
      </c>
      <c r="N9" t="s">
        <v>181</v>
      </c>
    </row>
    <row r="10" spans="1:14" ht="15.75" thickBot="1" x14ac:dyDescent="0.3">
      <c r="A10" s="15" t="s">
        <v>130</v>
      </c>
      <c r="B10" s="16">
        <v>54000</v>
      </c>
      <c r="C10" s="16">
        <v>20000</v>
      </c>
      <c r="D10" s="16">
        <v>3000</v>
      </c>
      <c r="H10">
        <f>VLOOKUP(A6,A1:E10,2,0)</f>
        <v>25000</v>
      </c>
      <c r="J10">
        <f>HLOOKUP(B1,A1:D10,3,0)</f>
        <v>65000</v>
      </c>
    </row>
    <row r="12" spans="1:14" x14ac:dyDescent="0.25">
      <c r="M12">
        <f>HLOOKUP(C1,A1:D10,9,0)</f>
        <v>16000</v>
      </c>
      <c r="N12" t="s">
        <v>182</v>
      </c>
    </row>
    <row r="14" spans="1:14" x14ac:dyDescent="0.25">
      <c r="H14">
        <f>VLOOKUP(A9,A1:D10,3)</f>
        <v>16000</v>
      </c>
      <c r="I14" t="e">
        <f>VLOOKUP(C9,A1:D10,3,0)</f>
        <v>#N/A</v>
      </c>
    </row>
    <row r="16" spans="1:14" x14ac:dyDescent="0.25">
      <c r="H16" t="str">
        <f>VLOOKUP(A8,A1:D10,1,0)</f>
        <v>brad</v>
      </c>
    </row>
    <row r="18" spans="2:14" x14ac:dyDescent="0.25">
      <c r="F18">
        <f>INDEX(A1:D10,10,2)</f>
        <v>54000</v>
      </c>
      <c r="H18" t="e">
        <f>VLOOKUP(A8,A1:D10,1)</f>
        <v>#N/A</v>
      </c>
    </row>
    <row r="21" spans="2:14" x14ac:dyDescent="0.25">
      <c r="B21" t="s">
        <v>183</v>
      </c>
      <c r="C21">
        <f>MATCH(B9,B1:B10,0)</f>
        <v>9</v>
      </c>
      <c r="D21" t="s">
        <v>185</v>
      </c>
    </row>
    <row r="22" spans="2:14" x14ac:dyDescent="0.25">
      <c r="C22">
        <f>MATCH(B1,A1:D1,0)</f>
        <v>2</v>
      </c>
      <c r="D22" t="s">
        <v>187</v>
      </c>
    </row>
    <row r="23" spans="2:14" x14ac:dyDescent="0.25">
      <c r="K23" t="s">
        <v>188</v>
      </c>
      <c r="L23">
        <f>MATCH(C9,C1:C10)</f>
        <v>9</v>
      </c>
      <c r="N23">
        <f>INDEX(A1:D10,9,3)</f>
        <v>16000</v>
      </c>
    </row>
    <row r="24" spans="2:14" x14ac:dyDescent="0.25">
      <c r="B24" t="s">
        <v>184</v>
      </c>
      <c r="C24">
        <f>INDEX(A1:D10,9,2)</f>
        <v>48000</v>
      </c>
      <c r="K24" t="s">
        <v>186</v>
      </c>
      <c r="L24">
        <f>MATCH(C1,A1:D1,0)</f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C703A-1B15-46F5-9436-BB01B837B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Table 1</vt:lpstr>
      <vt:lpstr>math operations</vt:lpstr>
      <vt:lpstr>mathematical part2</vt:lpstr>
      <vt:lpstr>Sheet5</vt:lpstr>
      <vt:lpstr>Data Validation</vt:lpstr>
      <vt:lpstr>datetime</vt:lpstr>
      <vt:lpstr>look_ups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EMANI</dc:creator>
  <cp:lastModifiedBy>DEEPTHI EMANI</cp:lastModifiedBy>
  <dcterms:created xsi:type="dcterms:W3CDTF">2024-08-07T13:12:13Z</dcterms:created>
  <dcterms:modified xsi:type="dcterms:W3CDTF">2024-08-17T06:13:58Z</dcterms:modified>
</cp:coreProperties>
</file>