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b29c7741a66317/Desktop/"/>
    </mc:Choice>
  </mc:AlternateContent>
  <xr:revisionPtr revIDLastSave="49" documentId="14_{073E52BC-9D18-41EC-B585-AAEC71452522}" xr6:coauthVersionLast="47" xr6:coauthVersionMax="47" xr10:uidLastSave="{1AA2C1DC-1130-4FA6-A37B-DF52828FF1F3}"/>
  <bookViews>
    <workbookView xWindow="-120" yWindow="-120" windowWidth="20730" windowHeight="11160" xr2:uid="{195CCF07-C20F-F249-8D90-C8588B412704}"/>
  </bookViews>
  <sheets>
    <sheet name="Excercise-4" sheetId="1" r:id="rId1"/>
    <sheet name="Excercise-10" sheetId="2" r:id="rId2"/>
    <sheet name="Excercise-10 (d)" sheetId="6" r:id="rId3"/>
    <sheet name="Excercise-10 (e)" sheetId="7" r:id="rId4"/>
  </sheets>
  <definedNames>
    <definedName name="_xlchart.v1.0" hidden="1">'Excercise-4'!$A$26:$A$30</definedName>
    <definedName name="_xlchart.v1.1" hidden="1">'Excercise-4'!$B$26:$B$30</definedName>
    <definedName name="solver_adj" localSheetId="1" hidden="1">'Excercise-10'!$B$11:$D$14</definedName>
    <definedName name="solver_adj" localSheetId="0" hidden="1">'Excercise-4'!$B$13:$B$17</definedName>
    <definedName name="solver_adj_ob" localSheetId="1" hidden="1">1</definedName>
    <definedName name="solver_adj_ob" localSheetId="0" hidden="1">1</definedName>
    <definedName name="solver_chc1" localSheetId="1" hidden="1">0</definedName>
    <definedName name="solver_chc1" localSheetId="0" hidden="1">0</definedName>
    <definedName name="solver_chc2" localSheetId="1" hidden="1">0</definedName>
    <definedName name="solver_chc2" localSheetId="0" hidden="1">0</definedName>
    <definedName name="solver_chc3" localSheetId="1" hidden="1">0</definedName>
    <definedName name="solver_chc3" localSheetId="0" hidden="1">0</definedName>
    <definedName name="solver_chc4" localSheetId="1" hidden="1">0</definedName>
    <definedName name="solver_chc4" localSheetId="0" hidden="1">0</definedName>
    <definedName name="solver_chc5" localSheetId="1" hidden="1">0</definedName>
    <definedName name="solver_chc5" localSheetId="0" hidden="1">0</definedName>
    <definedName name="solver_chp1" localSheetId="1" hidden="1">0</definedName>
    <definedName name="solver_chp1" localSheetId="0" hidden="1">0</definedName>
    <definedName name="solver_chp2" localSheetId="1" hidden="1">0</definedName>
    <definedName name="solver_chp2" localSheetId="0" hidden="1">0</definedName>
    <definedName name="solver_chp3" localSheetId="1" hidden="1">0</definedName>
    <definedName name="solver_chp3" localSheetId="0" hidden="1">0</definedName>
    <definedName name="solver_chp4" localSheetId="1" hidden="1">0</definedName>
    <definedName name="solver_chp4" localSheetId="0" hidden="1">0</definedName>
    <definedName name="solver_chp5" localSheetId="1" hidden="1">0</definedName>
    <definedName name="solver_chp5" localSheetId="0" hidden="1">0</definedName>
    <definedName name="solver_cir1" localSheetId="1" hidden="1">1</definedName>
    <definedName name="solver_cir1" localSheetId="0" hidden="1">1</definedName>
    <definedName name="solver_cir2" localSheetId="1" hidden="1">1</definedName>
    <definedName name="solver_cir2" localSheetId="0" hidden="1">1</definedName>
    <definedName name="solver_cir3" localSheetId="1" hidden="1">1</definedName>
    <definedName name="solver_cir3" localSheetId="0" hidden="1">1</definedName>
    <definedName name="solver_cir4" localSheetId="1" hidden="1">1</definedName>
    <definedName name="solver_cir4" localSheetId="0" hidden="1">1</definedName>
    <definedName name="solver_cir5" localSheetId="1" hidden="1">1</definedName>
    <definedName name="solver_cir5" localSheetId="0" hidden="1">1</definedName>
    <definedName name="solver_con" localSheetId="1" hidden="1">" "</definedName>
    <definedName name="solver_con" localSheetId="0" hidden="1">" "</definedName>
    <definedName name="solver_con1" localSheetId="1" hidden="1">" "</definedName>
    <definedName name="solver_con1" localSheetId="0" hidden="1">" "</definedName>
    <definedName name="solver_con2" localSheetId="1" hidden="1">" "</definedName>
    <definedName name="solver_con2" localSheetId="0" hidden="1">" "</definedName>
    <definedName name="solver_con3" localSheetId="1" hidden="1">" "</definedName>
    <definedName name="solver_con3" localSheetId="0" hidden="1">" "</definedName>
    <definedName name="solver_con4" localSheetId="1" hidden="1">" "</definedName>
    <definedName name="solver_con4" localSheetId="0" hidden="1">" "</definedName>
    <definedName name="solver_con5" localSheetId="1" hidden="1">" "</definedName>
    <definedName name="solver_con5" localSheetId="0" hidden="1">" "</definedName>
    <definedName name="solver_cvg" localSheetId="1" hidden="1">0.0001</definedName>
    <definedName name="solver_cvg" localSheetId="0" hidden="1">0.0001</definedName>
    <definedName name="solver_dia" localSheetId="1" hidden="1">5</definedName>
    <definedName name="solver_dia" localSheetId="0" hidden="1">5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nt" localSheetId="1" hidden="1">0</definedName>
    <definedName name="solver_int" localSheetId="0" hidden="1">0</definedName>
    <definedName name="solver_itr" localSheetId="1" hidden="1">2147483647</definedName>
    <definedName name="solver_itr" localSheetId="0" hidden="1">2147483647</definedName>
    <definedName name="solver_lhs_ob1" localSheetId="1" hidden="1">0</definedName>
    <definedName name="solver_lhs_ob1" localSheetId="0" hidden="1">0</definedName>
    <definedName name="solver_lhs_ob2" localSheetId="1" hidden="1">0</definedName>
    <definedName name="solver_lhs_ob2" localSheetId="0" hidden="1">0</definedName>
    <definedName name="solver_lhs_ob3" localSheetId="1" hidden="1">0</definedName>
    <definedName name="solver_lhs_ob3" localSheetId="0" hidden="1">0</definedName>
    <definedName name="solver_lhs_ob4" localSheetId="1" hidden="1">0</definedName>
    <definedName name="solver_lhs_ob4" localSheetId="0" hidden="1">0</definedName>
    <definedName name="solver_lhs_ob5" localSheetId="1" hidden="1">0</definedName>
    <definedName name="solver_lhs_ob5" localSheetId="0" hidden="1">0</definedName>
    <definedName name="solver_lhs1" localSheetId="1" hidden="1">'Excercise-10'!$E$29:$E$31</definedName>
    <definedName name="solver_lhs1" localSheetId="0" hidden="1">'Excercise-4'!$B$13:$B$17</definedName>
    <definedName name="solver_lhs2" localSheetId="1" hidden="1">'Excercise-10'!$E$24:$E$28</definedName>
    <definedName name="solver_lhs2" localSheetId="0" hidden="1">'Excercise-4'!$C$22</definedName>
    <definedName name="solver_lhs3" localSheetId="1" hidden="1">'Excercise-10'!$B$39:$E$39</definedName>
    <definedName name="solver_lhs3" localSheetId="0" hidden="1">'Excercise-4'!$C$23</definedName>
    <definedName name="solver_lhs4" localSheetId="1" hidden="1">'Excercise-10'!$B$49:$E$49</definedName>
    <definedName name="solver_lhs4" localSheetId="0" hidden="1">'Excercise-4'!$B$26:$B$30</definedName>
    <definedName name="solver_lhs5" localSheetId="1" hidden="1">'Excercise-10'!$B$59:$E$59</definedName>
    <definedName name="solver_lhs5" localSheetId="0" hidden="1">'Excercise-4'!$B$18</definedName>
    <definedName name="solver_mda" localSheetId="1" hidden="1">4</definedName>
    <definedName name="solver_mda" localSheetId="0" hidden="1">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od" localSheetId="1" hidden="1">3</definedName>
    <definedName name="solver_mod" localSheetId="0" hidden="1">3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tr" localSheetId="1" hidden="1">0</definedName>
    <definedName name="solver_ntr" localSheetId="0" hidden="1">0</definedName>
    <definedName name="solver_num" localSheetId="1" hidden="1">5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bc" localSheetId="1" hidden="1">0</definedName>
    <definedName name="solver_obc" localSheetId="0" hidden="1">0</definedName>
    <definedName name="solver_obp" localSheetId="1" hidden="1">0</definedName>
    <definedName name="solver_obp" localSheetId="0" hidden="1">0</definedName>
    <definedName name="solver_opt" localSheetId="1" hidden="1">'Excercise-10'!$B$20</definedName>
    <definedName name="solver_opt" localSheetId="0" hidden="1">'Excercise-4'!$B$19</definedName>
    <definedName name="solver_opt_ob" localSheetId="1" hidden="1">1</definedName>
    <definedName name="solver_opt_ob" localSheetId="0" hidden="1">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co1" localSheetId="1" hidden="1">0</definedName>
    <definedName name="solver_reco1" localSheetId="0" hidden="1">0</definedName>
    <definedName name="solver_reco2" localSheetId="1" hidden="1">0</definedName>
    <definedName name="solver_reco2" localSheetId="0" hidden="1">0</definedName>
    <definedName name="solver_reco3" localSheetId="1" hidden="1">0</definedName>
    <definedName name="solver_reco3" localSheetId="0" hidden="1">0</definedName>
    <definedName name="solver_reco4" localSheetId="1" hidden="1">0</definedName>
    <definedName name="solver_reco4" localSheetId="0" hidden="1">0</definedName>
    <definedName name="solver_reco5" localSheetId="1" hidden="1">0</definedName>
    <definedName name="solver_reco5" localSheetId="0" hidden="1">0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3</definedName>
    <definedName name="solver_rel3" localSheetId="1" hidden="1">2</definedName>
    <definedName name="solver_rel3" localSheetId="0" hidden="1">1</definedName>
    <definedName name="solver_rel4" localSheetId="1" hidden="1">2</definedName>
    <definedName name="solver_rel4" localSheetId="0" hidden="1">1</definedName>
    <definedName name="solver_rel5" localSheetId="1" hidden="1">2</definedName>
    <definedName name="solver_rel5" localSheetId="0" hidden="1">1</definedName>
    <definedName name="solver_rhs1" localSheetId="1" hidden="1">'Excercise-10'!$G$29:$G$31</definedName>
    <definedName name="solver_rhs1" localSheetId="0" hidden="1">0</definedName>
    <definedName name="solver_rhs2" localSheetId="1" hidden="1">'Excercise-10'!$G$24:$G$28</definedName>
    <definedName name="solver_rhs2" localSheetId="0" hidden="1">'Excercise-4'!$E$22</definedName>
    <definedName name="solver_rhs3" localSheetId="1" hidden="1">'Excercise-10'!$B$41:$E$41</definedName>
    <definedName name="solver_rhs3" localSheetId="0" hidden="1">'Excercise-4'!$E$23</definedName>
    <definedName name="solver_rhs4" localSheetId="1" hidden="1">'Excercise-10'!$B$51:$E$51</definedName>
    <definedName name="solver_rhs4" localSheetId="0" hidden="1">'Excercise-4'!$D$26:$D$30</definedName>
    <definedName name="solver_rhs5" localSheetId="1" hidden="1">'Excercise-10'!$B$61:$E$61</definedName>
    <definedName name="solver_rhs5" localSheetId="0" hidden="1">'Excercise-4'!$D$18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rxc1" localSheetId="1" hidden="1">1</definedName>
    <definedName name="solver_rxc1" localSheetId="0" hidden="1">1</definedName>
    <definedName name="solver_rxc2" localSheetId="1" hidden="1">1</definedName>
    <definedName name="solver_rxc2" localSheetId="0" hidden="1">1</definedName>
    <definedName name="solver_rxc3" localSheetId="1" hidden="1">1</definedName>
    <definedName name="solver_rxc3" localSheetId="0" hidden="1">1</definedName>
    <definedName name="solver_rxc4" localSheetId="1" hidden="1">1</definedName>
    <definedName name="solver_rxc4" localSheetId="0" hidden="1">1</definedName>
    <definedName name="solver_rxc5" localSheetId="1" hidden="1">1</definedName>
    <definedName name="solver_rxc5" localSheetId="0" hidden="1">1</definedName>
    <definedName name="solver_rxv" localSheetId="1" hidden="1">1</definedName>
    <definedName name="solver_rxv" localSheetId="0" hidden="1">1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lv" localSheetId="1" hidden="1">0</definedName>
    <definedName name="solver_slv" localSheetId="0" hidden="1">0</definedName>
    <definedName name="solver_slvu" localSheetId="1" hidden="1">0</definedName>
    <definedName name="solver_slvu" localSheetId="0" hidden="1">0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urs" localSheetId="1" hidden="1">0</definedName>
    <definedName name="solver_urs" localSheetId="0" hidden="1">0</definedName>
    <definedName name="solver_userid" localSheetId="1" hidden="1">538017</definedName>
    <definedName name="solver_userid" localSheetId="0" hidden="1">538017</definedName>
    <definedName name="solver_val" localSheetId="1" hidden="1">0</definedName>
    <definedName name="solver_val" localSheetId="0" hidden="1">0</definedName>
    <definedName name="solver_var" localSheetId="1" hidden="1">" "</definedName>
    <definedName name="solver_var" localSheetId="0" hidden="1">" "</definedName>
    <definedName name="solver_ver" localSheetId="1" hidden="1">17</definedName>
    <definedName name="solver_ver" localSheetId="0" hidden="1">17</definedName>
    <definedName name="solver_vir" localSheetId="1" hidden="1">1</definedName>
    <definedName name="solver_vir" localSheetId="0" hidden="1">1</definedName>
    <definedName name="solver_vst" localSheetId="1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5" i="2"/>
  <c r="B16" i="2"/>
  <c r="B18" i="2"/>
  <c r="E59" i="2"/>
  <c r="D59" i="2"/>
  <c r="C59" i="2"/>
  <c r="B59" i="2"/>
  <c r="E49" i="2"/>
  <c r="D49" i="2"/>
  <c r="C49" i="2"/>
  <c r="B49" i="2"/>
  <c r="E39" i="2"/>
  <c r="D39" i="2"/>
  <c r="C39" i="2"/>
  <c r="B39" i="2"/>
  <c r="E14" i="2"/>
  <c r="E13" i="2"/>
  <c r="E12" i="2"/>
  <c r="F17" i="2"/>
  <c r="C17" i="2"/>
  <c r="D17" i="2"/>
  <c r="E17" i="2"/>
  <c r="E16" i="2"/>
  <c r="D16" i="2"/>
  <c r="C16" i="2"/>
  <c r="E11" i="2"/>
  <c r="C23" i="1"/>
  <c r="C22" i="1"/>
  <c r="B19" i="1"/>
  <c r="B29" i="1"/>
  <c r="J11" i="2"/>
  <c r="J12" i="2"/>
  <c r="C15" i="2" l="1"/>
  <c r="D27" i="1"/>
  <c r="D28" i="1"/>
  <c r="D29" i="1"/>
  <c r="D30" i="1"/>
  <c r="D26" i="1"/>
  <c r="B30" i="1"/>
  <c r="B28" i="1"/>
  <c r="B27" i="1"/>
  <c r="B26" i="1"/>
  <c r="E23" i="1"/>
  <c r="E22" i="1"/>
  <c r="D15" i="2" l="1"/>
  <c r="B19" i="2" s="1"/>
  <c r="B20" i="2" s="1"/>
  <c r="E26" i="2" l="1"/>
  <c r="E24" i="2"/>
  <c r="E31" i="2"/>
  <c r="E25" i="2"/>
  <c r="E27" i="2"/>
  <c r="E30" i="2"/>
  <c r="E29" i="2"/>
  <c r="E28" i="2"/>
</calcChain>
</file>

<file path=xl/sharedStrings.xml><?xml version="1.0" encoding="utf-8"?>
<sst xmlns="http://schemas.openxmlformats.org/spreadsheetml/2006/main" count="140" uniqueCount="71">
  <si>
    <t xml:space="preserve">Managing a Portfolio </t>
  </si>
  <si>
    <t>Expected Return</t>
  </si>
  <si>
    <t>Worst Case Return</t>
  </si>
  <si>
    <t>Duration</t>
  </si>
  <si>
    <t>Bond 1</t>
  </si>
  <si>
    <t>Bond 2</t>
  </si>
  <si>
    <t>Bond 3</t>
  </si>
  <si>
    <t>Bond 4</t>
  </si>
  <si>
    <t>Bond 5</t>
  </si>
  <si>
    <t>Decision Variables</t>
  </si>
  <si>
    <t>Total Investment</t>
  </si>
  <si>
    <t>Distribution of Bond Rate</t>
  </si>
  <si>
    <t>Constraints</t>
  </si>
  <si>
    <t>Average Worst Case Return</t>
  </si>
  <si>
    <t>Average Duration</t>
  </si>
  <si>
    <t>&gt;=</t>
  </si>
  <si>
    <t>&lt;=</t>
  </si>
  <si>
    <t>Optimal Bond Outcome</t>
  </si>
  <si>
    <t>Coffee Blending and Sales</t>
  </si>
  <si>
    <t>Component</t>
  </si>
  <si>
    <t>Hotel</t>
  </si>
  <si>
    <t>Restaurant</t>
  </si>
  <si>
    <t>Market</t>
  </si>
  <si>
    <t xml:space="preserve">Max Weekly Availability </t>
  </si>
  <si>
    <t>Robusta</t>
  </si>
  <si>
    <t>Javan Arabica</t>
  </si>
  <si>
    <t>Liberica</t>
  </si>
  <si>
    <t>Brazilian Arabica</t>
  </si>
  <si>
    <t>Wholesale Price per pound</t>
  </si>
  <si>
    <t>Cost per bond</t>
  </si>
  <si>
    <t>Decisions</t>
  </si>
  <si>
    <t xml:space="preserve">Hotel </t>
  </si>
  <si>
    <t>Total Purchase</t>
  </si>
  <si>
    <t>Economic purchase value/pound</t>
  </si>
  <si>
    <t>Total Cost</t>
  </si>
  <si>
    <t>Total Revenue</t>
  </si>
  <si>
    <t>Total Sale</t>
  </si>
  <si>
    <t>Profit</t>
  </si>
  <si>
    <t>C-R</t>
  </si>
  <si>
    <t>P-Blend</t>
  </si>
  <si>
    <t>Capacity</t>
  </si>
  <si>
    <t>Rob Supply</t>
  </si>
  <si>
    <t>Lib Supply</t>
  </si>
  <si>
    <t>Brazi Supply</t>
  </si>
  <si>
    <t>Jav Supply</t>
  </si>
  <si>
    <t>Hotel Demand</t>
  </si>
  <si>
    <t>Rest. Demand</t>
  </si>
  <si>
    <t>Market Demand</t>
  </si>
  <si>
    <t>Maximum Profits (components/pounds)</t>
  </si>
  <si>
    <t>=</t>
  </si>
  <si>
    <t>Maximum Returns</t>
  </si>
  <si>
    <t xml:space="preserve">c) For increase in investment for every dollar, we can see that there is an increase in the maximum investment.  </t>
  </si>
  <si>
    <t xml:space="preserve">In addition to that, we can see that the highest contributions are for the bond 1 and bond 2 since they have the highest returns </t>
  </si>
  <si>
    <t xml:space="preserve">The remaining is distributed to bond 5 and it might vary with the significance of the bond. </t>
  </si>
  <si>
    <r>
      <t>a) The Maximum return on $1 million investment is $</t>
    </r>
    <r>
      <rPr>
        <b/>
        <sz val="12"/>
        <color theme="1"/>
        <rFont val="Calibri"/>
        <family val="2"/>
        <scheme val="minor"/>
      </rPr>
      <t>10800</t>
    </r>
    <r>
      <rPr>
        <sz val="12"/>
        <color theme="1"/>
        <rFont val="Calibri"/>
        <family val="2"/>
        <scheme val="minor"/>
      </rPr>
      <t xml:space="preserve">. Also, the investment distribution among the bonds is as follows:  </t>
    </r>
  </si>
  <si>
    <t>Minimum Weekly Production</t>
  </si>
  <si>
    <t>Unit Cost</t>
  </si>
  <si>
    <t>Optimal Profit</t>
  </si>
  <si>
    <t>Exercise-4</t>
  </si>
  <si>
    <t>Exercise-10</t>
  </si>
  <si>
    <t>a) Inorder to maximize the weekly product, the number of pounds each component should be purchased is as follows:</t>
  </si>
  <si>
    <t>Quantity (Pounds)</t>
  </si>
  <si>
    <t>b) The economic value of an additional pound's worth of plant capacity is as follows:</t>
  </si>
  <si>
    <t xml:space="preserve"> Economic value of an additional pound's worth</t>
  </si>
  <si>
    <r>
      <t xml:space="preserve">c) In order to raise the total profit for the additional pounds of Liberica is </t>
    </r>
    <r>
      <rPr>
        <b/>
        <sz val="12"/>
        <color theme="1"/>
        <rFont val="Calibri"/>
        <family val="2"/>
        <scheme val="minor"/>
      </rPr>
      <t>$200000</t>
    </r>
  </si>
  <si>
    <t>e) Refer the Sheet (Exercise-10(e))</t>
  </si>
  <si>
    <t>d) Refer the Next Sheet (Exercise- 10(d))</t>
  </si>
  <si>
    <t>For Sensitivity Analysis</t>
  </si>
  <si>
    <t>NOTE: For ncrease in the Minimum weekly production, it can be observed that the Profit is also Increasing for the Hotel Blend</t>
  </si>
  <si>
    <t>NOTE: It can be observed that when there is an increase in the Unit cost, the optimal Profit value is decreasing for the Robusta Beans</t>
  </si>
  <si>
    <t>Economic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</si>
</sst>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0" fontId="0" fillId="2" borderId="0" xfId="0" applyNumberFormat="1" applyFill="1" applyBorder="1"/>
    <xf numFmtId="9" fontId="0" fillId="2" borderId="0" xfId="0" applyNumberFormat="1" applyFill="1" applyBorder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applyBorder="1" applyAlignment="1"/>
    <xf numFmtId="0" fontId="0" fillId="4" borderId="0" xfId="0" applyFill="1"/>
    <xf numFmtId="164" fontId="0" fillId="2" borderId="0" xfId="0" applyNumberFormat="1" applyFill="1"/>
    <xf numFmtId="3" fontId="0" fillId="2" borderId="0" xfId="0" applyNumberFormat="1" applyFill="1"/>
    <xf numFmtId="164" fontId="0" fillId="3" borderId="0" xfId="0" applyNumberFormat="1" applyFill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Profit vs Minimum Weekly Production</a:t>
            </a:r>
          </a:p>
        </c:rich>
      </c:tx>
      <c:layout>
        <c:manualLayout>
          <c:xMode val="edge"/>
          <c:yMode val="edge"/>
          <c:x val="0.4100242075048266"/>
          <c:y val="2.7420734465452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'Excercise-10 (d)'!$A$2:$A$12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</c:numCache>
            </c:numRef>
          </c:xVal>
          <c:yVal>
            <c:numRef>
              <c:f>'Excercise-10 (d)'!$B$2:$B$12</c:f>
              <c:numCache>
                <c:formatCode>General</c:formatCode>
                <c:ptCount val="11"/>
                <c:pt idx="0">
                  <c:v>42700</c:v>
                </c:pt>
                <c:pt idx="1">
                  <c:v>45200</c:v>
                </c:pt>
                <c:pt idx="2">
                  <c:v>47700</c:v>
                </c:pt>
                <c:pt idx="3">
                  <c:v>50200</c:v>
                </c:pt>
                <c:pt idx="4">
                  <c:v>52700</c:v>
                </c:pt>
                <c:pt idx="5">
                  <c:v>55200</c:v>
                </c:pt>
                <c:pt idx="6">
                  <c:v>57700</c:v>
                </c:pt>
                <c:pt idx="7">
                  <c:v>60200</c:v>
                </c:pt>
                <c:pt idx="8">
                  <c:v>62700</c:v>
                </c:pt>
                <c:pt idx="9">
                  <c:v>65200</c:v>
                </c:pt>
                <c:pt idx="10">
                  <c:v>67700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5-4C02-96B2-281CDF90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99839"/>
        <c:axId val="907604831"/>
      </c:scatterChart>
      <c:valAx>
        <c:axId val="9075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Weekly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04831"/>
        <c:crosses val="autoZero"/>
        <c:crossBetween val="midCat"/>
      </c:valAx>
      <c:valAx>
        <c:axId val="907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Profit vs Unit</a:t>
            </a:r>
            <a:r>
              <a:rPr lang="en-US" baseline="0"/>
              <a:t>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'Excercise-10 (e)'!$A$2:$A$12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'Excercise-10 (e)'!$B$2:$B$12</c:f>
              <c:numCache>
                <c:formatCode>General</c:formatCode>
                <c:ptCount val="11"/>
                <c:pt idx="0">
                  <c:v>65025</c:v>
                </c:pt>
                <c:pt idx="1">
                  <c:v>58475</c:v>
                </c:pt>
                <c:pt idx="2">
                  <c:v>51925</c:v>
                </c:pt>
                <c:pt idx="3">
                  <c:v>45375</c:v>
                </c:pt>
                <c:pt idx="4">
                  <c:v>38825</c:v>
                </c:pt>
                <c:pt idx="5">
                  <c:v>32275</c:v>
                </c:pt>
                <c:pt idx="6">
                  <c:v>25725</c:v>
                </c:pt>
                <c:pt idx="7">
                  <c:v>19175</c:v>
                </c:pt>
                <c:pt idx="8">
                  <c:v>12625</c:v>
                </c:pt>
                <c:pt idx="9">
                  <c:v>6075</c:v>
                </c:pt>
                <c:pt idx="10">
                  <c:v>-475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3-4693-A466-1AEDBEB8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6239"/>
        <c:axId val="267414159"/>
      </c:scatterChart>
      <c:valAx>
        <c:axId val="2674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Cost</a:t>
                </a:r>
              </a:p>
            </c:rich>
          </c:tx>
          <c:layout>
            <c:manualLayout>
              <c:xMode val="edge"/>
              <c:yMode val="edge"/>
              <c:x val="0.46271373972990221"/>
              <c:y val="0.88666647438300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4159"/>
        <c:crosses val="autoZero"/>
        <c:crossBetween val="midCat"/>
      </c:valAx>
      <c:valAx>
        <c:axId val="2674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Optimal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Allocation of Bonds for 1M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Allocation of Bonds for 1M</a:t>
          </a:r>
        </a:p>
      </cx:txPr>
    </cx:title>
    <cx:plotArea>
      <cx:plotAreaRegion>
        <cx:series layoutId="clusteredColumn" uniqueId="{01BD7B84-3A73-4064-B0FE-E33E196F21F7}">
          <cx:dataId val="0"/>
          <cx:layoutPr>
            <cx:aggregation/>
          </cx:layoutPr>
          <cx:axisId val="1"/>
        </cx:series>
        <cx:series layoutId="paretoLine" ownerIdx="0" uniqueId="{813588AB-0C78-4253-A6B6-C957578E01C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783167</xdr:colOff>
      <xdr:row>14</xdr:row>
      <xdr:rowOff>4232</xdr:rowOff>
    </xdr:from>
    <xdr:to>
      <xdr:col>11</xdr:col>
      <xdr:colOff>338667</xdr:colOff>
      <xdr:row>27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2F2B60-44F1-4887-A677-36E587500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0967" y="2804582"/>
              <a:ext cx="4584700" cy="27294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357452</xdr:colOff>
      <xdr:row>1</xdr:row>
      <xdr:rowOff>108480</xdr:rowOff>
    </xdr:from>
    <xdr:to>
      <xdr:col>9</xdr:col>
      <xdr:colOff>122501</xdr:colOff>
      <xdr:row>15</xdr:row>
      <xdr:rowOff>41805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67EF9-942A-4363-BA9C-123EB9660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0</xdr:row>
      <xdr:rowOff>104774</xdr:rowOff>
    </xdr:from>
    <xdr:to>
      <xdr:col>8</xdr:col>
      <xdr:colOff>295275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FAFCC-5A25-4CCF-9AB9-4F03C2E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A1D-6941-A644-A954-9C442AC060B7}">
  <dimension ref="A1:I52"/>
  <sheetViews>
    <sheetView tabSelected="1" zoomScale="90" zoomScaleNormal="90" workbookViewId="0">
      <selection activeCell="A40" sqref="A40:I44"/>
    </sheetView>
  </sheetViews>
  <sheetFormatPr defaultColWidth="11" defaultRowHeight="15.75" x14ac:dyDescent="0.25"/>
  <cols>
    <col min="1" max="1" width="15.875" customWidth="1"/>
    <col min="2" max="2" width="14.625" customWidth="1"/>
    <col min="3" max="3" width="16.5" customWidth="1"/>
  </cols>
  <sheetData>
    <row r="1" spans="1:5" x14ac:dyDescent="0.25">
      <c r="A1" s="30" t="s">
        <v>0</v>
      </c>
      <c r="B1" s="30"/>
    </row>
    <row r="2" spans="1:5" x14ac:dyDescent="0.25">
      <c r="A2" s="8"/>
      <c r="B2" s="8" t="s">
        <v>1</v>
      </c>
      <c r="C2" s="8" t="s">
        <v>2</v>
      </c>
      <c r="D2" s="8" t="s">
        <v>3</v>
      </c>
    </row>
    <row r="3" spans="1:5" x14ac:dyDescent="0.25">
      <c r="A3" s="8" t="s">
        <v>4</v>
      </c>
      <c r="B3" s="9">
        <v>0.125</v>
      </c>
      <c r="C3" s="10">
        <v>0.08</v>
      </c>
      <c r="D3" s="11">
        <v>8</v>
      </c>
    </row>
    <row r="4" spans="1:5" x14ac:dyDescent="0.25">
      <c r="A4" s="8" t="s">
        <v>5</v>
      </c>
      <c r="B4" s="9">
        <v>0.115</v>
      </c>
      <c r="C4" s="9">
        <v>7.4999999999999997E-2</v>
      </c>
      <c r="D4" s="11">
        <v>7</v>
      </c>
    </row>
    <row r="5" spans="1:5" x14ac:dyDescent="0.25">
      <c r="A5" s="8" t="s">
        <v>6</v>
      </c>
      <c r="B5" s="9">
        <v>0.105</v>
      </c>
      <c r="C5" s="9">
        <v>6.8000000000000005E-2</v>
      </c>
      <c r="D5" s="11">
        <v>6</v>
      </c>
    </row>
    <row r="6" spans="1:5" x14ac:dyDescent="0.25">
      <c r="A6" s="8" t="s">
        <v>7</v>
      </c>
      <c r="B6" s="9">
        <v>9.5000000000000001E-2</v>
      </c>
      <c r="C6" s="9">
        <v>7.0000000000000007E-2</v>
      </c>
      <c r="D6" s="11">
        <v>5</v>
      </c>
    </row>
    <row r="7" spans="1:5" x14ac:dyDescent="0.25">
      <c r="A7" s="8" t="s">
        <v>8</v>
      </c>
      <c r="B7" s="9">
        <v>8.5000000000000006E-2</v>
      </c>
      <c r="C7" s="9">
        <v>7.3999999999999996E-2</v>
      </c>
      <c r="D7" s="11">
        <v>3</v>
      </c>
    </row>
    <row r="9" spans="1:5" x14ac:dyDescent="0.25">
      <c r="A9" s="28" t="s">
        <v>9</v>
      </c>
    </row>
    <row r="10" spans="1:5" x14ac:dyDescent="0.25">
      <c r="A10" s="29" t="s">
        <v>10</v>
      </c>
      <c r="B10" s="29"/>
      <c r="C10">
        <f>SUM(B13:B17)</f>
        <v>1000000</v>
      </c>
      <c r="D10" s="27" t="s">
        <v>16</v>
      </c>
      <c r="E10">
        <v>1000000</v>
      </c>
    </row>
    <row r="12" spans="1:5" x14ac:dyDescent="0.25">
      <c r="A12" t="s">
        <v>11</v>
      </c>
    </row>
    <row r="13" spans="1:5" x14ac:dyDescent="0.25">
      <c r="A13" t="s">
        <v>4</v>
      </c>
      <c r="B13" s="11">
        <v>400000</v>
      </c>
    </row>
    <row r="14" spans="1:5" x14ac:dyDescent="0.25">
      <c r="A14" t="s">
        <v>5</v>
      </c>
      <c r="B14" s="11">
        <v>250000</v>
      </c>
    </row>
    <row r="15" spans="1:5" x14ac:dyDescent="0.25">
      <c r="A15" t="s">
        <v>6</v>
      </c>
      <c r="B15" s="11">
        <v>0</v>
      </c>
    </row>
    <row r="16" spans="1:5" x14ac:dyDescent="0.25">
      <c r="A16" t="s">
        <v>7</v>
      </c>
      <c r="B16" s="11">
        <v>0</v>
      </c>
    </row>
    <row r="17" spans="1:5" x14ac:dyDescent="0.25">
      <c r="A17" t="s">
        <v>8</v>
      </c>
      <c r="B17" s="11">
        <v>350000</v>
      </c>
    </row>
    <row r="18" spans="1:5" x14ac:dyDescent="0.25">
      <c r="C18" s="7"/>
    </row>
    <row r="19" spans="1:5" x14ac:dyDescent="0.25">
      <c r="A19" s="12" t="s">
        <v>50</v>
      </c>
      <c r="B19" s="12">
        <f>SUMPRODUCT(B13:B17,B3:B7)</f>
        <v>108500</v>
      </c>
    </row>
    <row r="21" spans="1:5" x14ac:dyDescent="0.25">
      <c r="A21" s="28" t="s">
        <v>12</v>
      </c>
    </row>
    <row r="22" spans="1:5" x14ac:dyDescent="0.25">
      <c r="A22" s="29" t="s">
        <v>13</v>
      </c>
      <c r="B22" s="29"/>
      <c r="C22">
        <f>SUMPRODUCT(B13:B17,C3:C7)</f>
        <v>76650</v>
      </c>
      <c r="D22" s="2" t="s">
        <v>15</v>
      </c>
      <c r="E22">
        <f>0.072*1000000</f>
        <v>72000</v>
      </c>
    </row>
    <row r="23" spans="1:5" x14ac:dyDescent="0.25">
      <c r="A23" s="29" t="s">
        <v>14</v>
      </c>
      <c r="B23" s="29"/>
      <c r="C23">
        <f>SUMPRODUCT(B13:B17,D3:D7)</f>
        <v>6000000</v>
      </c>
      <c r="D23" s="2" t="s">
        <v>16</v>
      </c>
      <c r="E23">
        <f>6*1000000</f>
        <v>6000000</v>
      </c>
    </row>
    <row r="25" spans="1:5" x14ac:dyDescent="0.25">
      <c r="A25" t="s">
        <v>17</v>
      </c>
    </row>
    <row r="26" spans="1:5" x14ac:dyDescent="0.25">
      <c r="A26" t="s">
        <v>4</v>
      </c>
      <c r="B26" s="12">
        <f>B13</f>
        <v>400000</v>
      </c>
      <c r="C26" s="2" t="s">
        <v>16</v>
      </c>
      <c r="D26">
        <f>0.4*1000000</f>
        <v>400000</v>
      </c>
    </row>
    <row r="27" spans="1:5" x14ac:dyDescent="0.25">
      <c r="A27" t="s">
        <v>5</v>
      </c>
      <c r="B27" s="12">
        <f>B14</f>
        <v>250000</v>
      </c>
      <c r="C27" s="2" t="s">
        <v>16</v>
      </c>
      <c r="D27">
        <f t="shared" ref="D27:D30" si="0">0.4*1000000</f>
        <v>400000</v>
      </c>
    </row>
    <row r="28" spans="1:5" x14ac:dyDescent="0.25">
      <c r="A28" t="s">
        <v>6</v>
      </c>
      <c r="B28" s="12">
        <f>B15</f>
        <v>0</v>
      </c>
      <c r="C28" s="2" t="s">
        <v>16</v>
      </c>
      <c r="D28">
        <f t="shared" si="0"/>
        <v>400000</v>
      </c>
    </row>
    <row r="29" spans="1:5" x14ac:dyDescent="0.25">
      <c r="A29" t="s">
        <v>7</v>
      </c>
      <c r="B29" s="12">
        <f>B16</f>
        <v>0</v>
      </c>
      <c r="C29" s="2" t="s">
        <v>16</v>
      </c>
      <c r="D29">
        <f t="shared" si="0"/>
        <v>400000</v>
      </c>
    </row>
    <row r="30" spans="1:5" x14ac:dyDescent="0.25">
      <c r="A30" t="s">
        <v>8</v>
      </c>
      <c r="B30" s="12">
        <f>B17</f>
        <v>350000</v>
      </c>
      <c r="C30" s="2" t="s">
        <v>16</v>
      </c>
      <c r="D30">
        <f t="shared" si="0"/>
        <v>400000</v>
      </c>
    </row>
    <row r="32" spans="1:5" x14ac:dyDescent="0.25">
      <c r="A32" s="28" t="s">
        <v>58</v>
      </c>
    </row>
    <row r="34" spans="1:9" x14ac:dyDescent="0.25">
      <c r="A34" s="29" t="s">
        <v>54</v>
      </c>
      <c r="B34" s="29"/>
      <c r="C34" s="29"/>
      <c r="D34" s="29"/>
      <c r="E34" s="29"/>
      <c r="F34" s="29"/>
      <c r="G34" s="29"/>
      <c r="H34" s="29"/>
    </row>
    <row r="35" spans="1:9" x14ac:dyDescent="0.25">
      <c r="A35" t="s">
        <v>4</v>
      </c>
      <c r="B35" s="14">
        <v>400000</v>
      </c>
    </row>
    <row r="36" spans="1:9" x14ac:dyDescent="0.25">
      <c r="A36" t="s">
        <v>5</v>
      </c>
      <c r="B36" s="14">
        <v>250000</v>
      </c>
    </row>
    <row r="37" spans="1:9" x14ac:dyDescent="0.25">
      <c r="A37" t="s">
        <v>6</v>
      </c>
      <c r="B37" s="14">
        <v>0</v>
      </c>
    </row>
    <row r="38" spans="1:9" x14ac:dyDescent="0.25">
      <c r="A38" t="s">
        <v>7</v>
      </c>
      <c r="B38" s="14">
        <v>0</v>
      </c>
    </row>
    <row r="39" spans="1:9" x14ac:dyDescent="0.25">
      <c r="A39" t="s">
        <v>8</v>
      </c>
      <c r="B39" s="14">
        <v>350000</v>
      </c>
    </row>
    <row r="41" spans="1:9" x14ac:dyDescent="0.25">
      <c r="A41" s="29"/>
      <c r="B41" s="29"/>
      <c r="C41" s="29"/>
      <c r="D41" s="29"/>
      <c r="E41" s="29"/>
      <c r="F41" s="29"/>
      <c r="G41" s="29"/>
      <c r="H41" s="29"/>
      <c r="I41" s="29"/>
    </row>
    <row r="42" spans="1:9" x14ac:dyDescent="0.25">
      <c r="A42" s="29"/>
      <c r="B42" s="29"/>
      <c r="C42" s="29"/>
      <c r="D42" s="29"/>
      <c r="E42" s="29"/>
      <c r="F42" s="29"/>
      <c r="G42" s="29"/>
    </row>
    <row r="43" spans="1:9" x14ac:dyDescent="0.25">
      <c r="A43" s="29"/>
      <c r="B43" s="29"/>
      <c r="C43" s="29"/>
      <c r="D43" s="29"/>
      <c r="E43" s="29"/>
    </row>
    <row r="45" spans="1:9" x14ac:dyDescent="0.25">
      <c r="A45" s="29" t="s">
        <v>51</v>
      </c>
      <c r="B45" s="29"/>
      <c r="C45" s="29"/>
      <c r="D45" s="29"/>
      <c r="E45" s="29"/>
      <c r="F45" s="29"/>
      <c r="G45" s="29"/>
    </row>
    <row r="46" spans="1:9" x14ac:dyDescent="0.25">
      <c r="A46" s="29" t="s">
        <v>52</v>
      </c>
      <c r="B46" s="29"/>
      <c r="C46" s="29"/>
      <c r="D46" s="29"/>
      <c r="E46" s="29"/>
      <c r="F46" s="29"/>
      <c r="G46" s="29"/>
      <c r="H46" s="29"/>
    </row>
    <row r="47" spans="1:9" x14ac:dyDescent="0.25">
      <c r="A47" s="29" t="s">
        <v>53</v>
      </c>
      <c r="B47" s="29"/>
      <c r="C47" s="29"/>
      <c r="D47" s="29"/>
      <c r="E47" s="29"/>
      <c r="F47" s="29"/>
    </row>
    <row r="48" spans="1:9" x14ac:dyDescent="0.25">
      <c r="A48" s="16"/>
      <c r="B48" s="16"/>
      <c r="C48" s="16"/>
      <c r="D48" s="16"/>
      <c r="E48" s="16"/>
      <c r="F48" s="16"/>
      <c r="G48" s="16"/>
    </row>
    <row r="49" spans="1:7" x14ac:dyDescent="0.25">
      <c r="A49" s="16"/>
      <c r="B49" s="16"/>
      <c r="C49" s="16"/>
      <c r="D49" s="16"/>
      <c r="E49" s="16"/>
      <c r="F49" s="16"/>
      <c r="G49" s="16"/>
    </row>
    <row r="50" spans="1:7" x14ac:dyDescent="0.25">
      <c r="A50" s="16"/>
      <c r="B50" s="16"/>
      <c r="C50" s="16"/>
      <c r="D50" s="16"/>
      <c r="E50" s="16"/>
      <c r="F50" s="16"/>
      <c r="G50" s="16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</sheetData>
  <mergeCells count="11">
    <mergeCell ref="A45:G45"/>
    <mergeCell ref="A46:H46"/>
    <mergeCell ref="A47:F47"/>
    <mergeCell ref="A41:I41"/>
    <mergeCell ref="A42:G42"/>
    <mergeCell ref="A43:E43"/>
    <mergeCell ref="A10:B10"/>
    <mergeCell ref="A1:B1"/>
    <mergeCell ref="A22:B22"/>
    <mergeCell ref="A23:B23"/>
    <mergeCell ref="A34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408E-604B-4692-BA13-0A361887B018}">
  <dimension ref="A1:IU65534"/>
  <sheetViews>
    <sheetView workbookViewId="0">
      <selection activeCell="B82" sqref="B82"/>
    </sheetView>
  </sheetViews>
  <sheetFormatPr defaultRowHeight="15.75" x14ac:dyDescent="0.25"/>
  <cols>
    <col min="1" max="1" width="14.75" customWidth="1"/>
    <col min="2" max="2" width="13.5" customWidth="1"/>
    <col min="3" max="3" width="12.5" customWidth="1"/>
    <col min="4" max="4" width="11.875" bestFit="1" customWidth="1"/>
    <col min="5" max="5" width="13" customWidth="1"/>
    <col min="6" max="6" width="11.125" bestFit="1" customWidth="1"/>
  </cols>
  <sheetData>
    <row r="1" spans="1:10" x14ac:dyDescent="0.25">
      <c r="A1" s="30" t="s">
        <v>18</v>
      </c>
      <c r="B1" s="30"/>
    </row>
    <row r="2" spans="1:10" x14ac:dyDescent="0.25">
      <c r="A2" t="s">
        <v>19</v>
      </c>
      <c r="B2" t="s">
        <v>20</v>
      </c>
      <c r="C2" t="s">
        <v>21</v>
      </c>
      <c r="D2" t="s">
        <v>22</v>
      </c>
      <c r="E2" t="s">
        <v>29</v>
      </c>
      <c r="F2" t="s">
        <v>23</v>
      </c>
    </row>
    <row r="3" spans="1:10" x14ac:dyDescent="0.25">
      <c r="A3" t="s">
        <v>24</v>
      </c>
      <c r="B3" s="10">
        <v>0.2</v>
      </c>
      <c r="C3" s="10">
        <v>0.35</v>
      </c>
      <c r="D3" s="10">
        <v>0.1</v>
      </c>
      <c r="E3" s="18">
        <v>0.6</v>
      </c>
      <c r="F3" s="19">
        <v>40000</v>
      </c>
    </row>
    <row r="4" spans="1:10" x14ac:dyDescent="0.25">
      <c r="A4" t="s">
        <v>25</v>
      </c>
      <c r="B4" s="10">
        <v>0.4</v>
      </c>
      <c r="C4" s="10">
        <v>0.15</v>
      </c>
      <c r="D4" s="10">
        <v>0.35</v>
      </c>
      <c r="E4" s="18">
        <v>0.8</v>
      </c>
      <c r="F4" s="19">
        <v>25000</v>
      </c>
    </row>
    <row r="5" spans="1:10" x14ac:dyDescent="0.25">
      <c r="A5" t="s">
        <v>26</v>
      </c>
      <c r="B5" s="10">
        <v>0.15</v>
      </c>
      <c r="C5" s="10">
        <v>0.2</v>
      </c>
      <c r="D5" s="10">
        <v>0.4</v>
      </c>
      <c r="E5" s="18">
        <v>0.55000000000000004</v>
      </c>
      <c r="F5" s="19">
        <v>20000</v>
      </c>
    </row>
    <row r="6" spans="1:10" x14ac:dyDescent="0.25">
      <c r="A6" t="s">
        <v>27</v>
      </c>
      <c r="B6" s="10">
        <v>0.25</v>
      </c>
      <c r="C6" s="10">
        <v>0.3</v>
      </c>
      <c r="D6" s="10">
        <v>0.15</v>
      </c>
      <c r="E6" s="18">
        <v>0.7</v>
      </c>
      <c r="F6" s="19">
        <v>45000</v>
      </c>
    </row>
    <row r="7" spans="1:10" x14ac:dyDescent="0.25">
      <c r="A7" t="s">
        <v>28</v>
      </c>
      <c r="C7" s="18">
        <v>1.25</v>
      </c>
      <c r="D7" s="18">
        <v>1.5</v>
      </c>
      <c r="E7" s="18">
        <v>1.4</v>
      </c>
    </row>
    <row r="9" spans="1:10" x14ac:dyDescent="0.25">
      <c r="A9" s="17" t="s">
        <v>30</v>
      </c>
    </row>
    <row r="10" spans="1:10" x14ac:dyDescent="0.25">
      <c r="B10" t="s">
        <v>31</v>
      </c>
      <c r="C10" t="s">
        <v>21</v>
      </c>
      <c r="D10" t="s">
        <v>22</v>
      </c>
      <c r="E10" t="s">
        <v>32</v>
      </c>
      <c r="I10" t="s">
        <v>67</v>
      </c>
    </row>
    <row r="11" spans="1:10" x14ac:dyDescent="0.25">
      <c r="A11" t="s">
        <v>24</v>
      </c>
      <c r="B11" s="1">
        <v>2000</v>
      </c>
      <c r="C11" s="1">
        <v>11374.999999999998</v>
      </c>
      <c r="D11" s="1">
        <v>3000</v>
      </c>
      <c r="E11">
        <f>SUM(B11:D11)</f>
        <v>16374.999999999998</v>
      </c>
      <c r="I11" t="s">
        <v>39</v>
      </c>
      <c r="J11">
        <f ca="1">_xll.PsiSenParam(0,20000,10000)</f>
        <v>10000</v>
      </c>
    </row>
    <row r="12" spans="1:10" x14ac:dyDescent="0.25">
      <c r="A12" t="s">
        <v>25</v>
      </c>
      <c r="B12" s="1">
        <v>4000</v>
      </c>
      <c r="C12" s="1">
        <v>4875</v>
      </c>
      <c r="D12" s="1">
        <v>10499.999999999998</v>
      </c>
      <c r="E12">
        <f>SUM(B12:D12)</f>
        <v>19375</v>
      </c>
      <c r="I12" t="s">
        <v>38</v>
      </c>
      <c r="J12">
        <f ca="1">_xll.PsiSenParam(0,4,0.6)</f>
        <v>0.6</v>
      </c>
    </row>
    <row r="13" spans="1:10" x14ac:dyDescent="0.25">
      <c r="A13" t="s">
        <v>26</v>
      </c>
      <c r="B13" s="1">
        <v>1500</v>
      </c>
      <c r="C13" s="1">
        <v>6500</v>
      </c>
      <c r="D13" s="1">
        <v>12000</v>
      </c>
      <c r="E13">
        <f>SUM(B13:D13)</f>
        <v>20000</v>
      </c>
    </row>
    <row r="14" spans="1:10" x14ac:dyDescent="0.25">
      <c r="A14" t="s">
        <v>27</v>
      </c>
      <c r="B14" s="1">
        <v>2500</v>
      </c>
      <c r="C14" s="1">
        <v>9750.0000000000018</v>
      </c>
      <c r="D14" s="1">
        <v>4500</v>
      </c>
      <c r="E14">
        <f>SUM(B14:D14)</f>
        <v>16750</v>
      </c>
    </row>
    <row r="15" spans="1:10" x14ac:dyDescent="0.25">
      <c r="A15" t="s">
        <v>36</v>
      </c>
      <c r="B15" s="13">
        <f>SUM(B11:B14)</f>
        <v>10000</v>
      </c>
      <c r="C15" s="13">
        <f>SUM(C11:C14)</f>
        <v>32500</v>
      </c>
      <c r="D15" s="13">
        <f>SUM(D11:D14)</f>
        <v>30000</v>
      </c>
    </row>
    <row r="16" spans="1:10" x14ac:dyDescent="0.25">
      <c r="A16" t="s">
        <v>32</v>
      </c>
      <c r="B16" s="12">
        <f>SUM(B11:D11)</f>
        <v>16374.999999999998</v>
      </c>
      <c r="C16" s="12">
        <f>SUM(B12:D12)</f>
        <v>19375</v>
      </c>
      <c r="D16" s="12">
        <f>SUM(B13:D13)</f>
        <v>20000</v>
      </c>
      <c r="E16" s="12">
        <f>SUM(B14:D14)</f>
        <v>16750</v>
      </c>
    </row>
    <row r="17" spans="1:7" x14ac:dyDescent="0.25">
      <c r="A17" t="s">
        <v>33</v>
      </c>
      <c r="C17" s="20">
        <f>B16*E3</f>
        <v>9824.9999999999982</v>
      </c>
      <c r="D17" s="20">
        <f>C16*E4</f>
        <v>15500</v>
      </c>
      <c r="E17" s="20">
        <f>D16*E5</f>
        <v>11000</v>
      </c>
      <c r="F17" s="20">
        <f>E16*E6</f>
        <v>11725</v>
      </c>
    </row>
    <row r="18" spans="1:7" x14ac:dyDescent="0.25">
      <c r="A18" t="s">
        <v>34</v>
      </c>
      <c r="B18">
        <f>SUMPRODUCT(E11:E14,E3:E6)</f>
        <v>48050</v>
      </c>
    </row>
    <row r="19" spans="1:7" x14ac:dyDescent="0.25">
      <c r="A19" t="s">
        <v>35</v>
      </c>
      <c r="B19">
        <f>SUMPRODUCT(B15:D15,C7:E7)</f>
        <v>103250</v>
      </c>
    </row>
    <row r="20" spans="1:7" x14ac:dyDescent="0.25">
      <c r="A20" t="s">
        <v>37</v>
      </c>
      <c r="B20" s="12">
        <f>B19-B18</f>
        <v>55200</v>
      </c>
    </row>
    <row r="22" spans="1:7" x14ac:dyDescent="0.25">
      <c r="A22" s="17" t="s">
        <v>12</v>
      </c>
    </row>
    <row r="23" spans="1:7" x14ac:dyDescent="0.25">
      <c r="E23" s="29" t="s">
        <v>48</v>
      </c>
      <c r="F23" s="29"/>
      <c r="G23" s="29"/>
    </row>
    <row r="24" spans="1:7" x14ac:dyDescent="0.25">
      <c r="A24" t="s">
        <v>40</v>
      </c>
      <c r="B24" s="1">
        <v>1</v>
      </c>
      <c r="C24" s="1">
        <v>1</v>
      </c>
      <c r="D24" s="1">
        <v>1</v>
      </c>
      <c r="E24" s="1">
        <f>SUMPRODUCT(B24:D24,B15:D15)</f>
        <v>72500</v>
      </c>
      <c r="F24" t="s">
        <v>16</v>
      </c>
      <c r="G24">
        <v>1000000</v>
      </c>
    </row>
    <row r="25" spans="1:7" x14ac:dyDescent="0.25">
      <c r="A25" t="s">
        <v>41</v>
      </c>
      <c r="B25" s="1">
        <v>0.2</v>
      </c>
      <c r="C25" s="1">
        <v>0.35</v>
      </c>
      <c r="D25" s="1">
        <v>0.1</v>
      </c>
      <c r="E25" s="1">
        <f>SUMPRODUCT(B25:D25,B15:D15)</f>
        <v>16375</v>
      </c>
      <c r="F25" t="s">
        <v>16</v>
      </c>
      <c r="G25">
        <v>40000</v>
      </c>
    </row>
    <row r="26" spans="1:7" x14ac:dyDescent="0.25">
      <c r="A26" t="s">
        <v>44</v>
      </c>
      <c r="B26" s="1">
        <v>0.4</v>
      </c>
      <c r="C26" s="1">
        <v>0.15</v>
      </c>
      <c r="D26" s="1">
        <v>0.35</v>
      </c>
      <c r="E26" s="1">
        <f>SUMPRODUCT(B26:D26,B15:D15)</f>
        <v>19375</v>
      </c>
      <c r="F26" t="s">
        <v>16</v>
      </c>
      <c r="G26">
        <v>25000</v>
      </c>
    </row>
    <row r="27" spans="1:7" x14ac:dyDescent="0.25">
      <c r="A27" t="s">
        <v>42</v>
      </c>
      <c r="B27" s="1">
        <v>0.15</v>
      </c>
      <c r="C27" s="1">
        <v>0.2</v>
      </c>
      <c r="D27" s="1">
        <v>0.4</v>
      </c>
      <c r="E27" s="1">
        <f>SUMPRODUCT(B15:D15,B27:D27)</f>
        <v>20000</v>
      </c>
      <c r="F27" t="s">
        <v>16</v>
      </c>
      <c r="G27">
        <v>20000</v>
      </c>
    </row>
    <row r="28" spans="1:7" x14ac:dyDescent="0.25">
      <c r="A28" t="s">
        <v>43</v>
      </c>
      <c r="B28" s="1">
        <v>0.25</v>
      </c>
      <c r="C28" s="1">
        <v>0.3</v>
      </c>
      <c r="D28" s="1">
        <v>0.15</v>
      </c>
      <c r="E28" s="1">
        <f>SUMPRODUCT(B15:D15,B28:D28)</f>
        <v>16750</v>
      </c>
      <c r="F28" t="s">
        <v>16</v>
      </c>
      <c r="G28">
        <v>45000</v>
      </c>
    </row>
    <row r="29" spans="1:7" x14ac:dyDescent="0.25">
      <c r="A29" t="s">
        <v>45</v>
      </c>
      <c r="B29" s="3">
        <v>1</v>
      </c>
      <c r="C29" s="3">
        <v>0</v>
      </c>
      <c r="D29" s="3">
        <v>0</v>
      </c>
      <c r="E29" s="1">
        <f>SUMPRODUCT(B15:D15,B29:D29)</f>
        <v>10000</v>
      </c>
      <c r="F29" t="s">
        <v>15</v>
      </c>
      <c r="G29">
        <v>10000</v>
      </c>
    </row>
    <row r="30" spans="1:7" x14ac:dyDescent="0.25">
      <c r="A30" t="s">
        <v>46</v>
      </c>
      <c r="B30" s="3">
        <v>0</v>
      </c>
      <c r="C30" s="3">
        <v>1</v>
      </c>
      <c r="D30" s="3">
        <v>0</v>
      </c>
      <c r="E30" s="1">
        <f>SUMPRODUCT(B15:D15,B30:D30)</f>
        <v>32500</v>
      </c>
      <c r="F30" t="s">
        <v>15</v>
      </c>
      <c r="G30">
        <v>25000</v>
      </c>
    </row>
    <row r="31" spans="1:7" x14ac:dyDescent="0.25">
      <c r="A31" t="s">
        <v>47</v>
      </c>
      <c r="B31" s="3">
        <v>0</v>
      </c>
      <c r="C31" s="3">
        <v>0</v>
      </c>
      <c r="D31" s="3">
        <v>1</v>
      </c>
      <c r="E31" s="1">
        <f>SUMPRODUCT(B15:D15,B31:D31)</f>
        <v>30000</v>
      </c>
      <c r="F31" t="s">
        <v>15</v>
      </c>
      <c r="G31">
        <v>30000</v>
      </c>
    </row>
    <row r="33" spans="1:5" x14ac:dyDescent="0.25">
      <c r="A33" s="17" t="s">
        <v>20</v>
      </c>
    </row>
    <row r="34" spans="1:5" x14ac:dyDescent="0.25">
      <c r="B34" t="s">
        <v>24</v>
      </c>
      <c r="C34" t="s">
        <v>25</v>
      </c>
      <c r="D34" t="s">
        <v>26</v>
      </c>
      <c r="E34" t="s">
        <v>27</v>
      </c>
    </row>
    <row r="35" spans="1:5" x14ac:dyDescent="0.25">
      <c r="B35" s="5">
        <v>0.8</v>
      </c>
      <c r="C35" s="5">
        <v>-0.4</v>
      </c>
      <c r="D35" s="5">
        <v>-0.15</v>
      </c>
      <c r="E35" s="5">
        <v>-0.25</v>
      </c>
    </row>
    <row r="36" spans="1:5" x14ac:dyDescent="0.25">
      <c r="B36" s="5">
        <v>-0.2</v>
      </c>
      <c r="C36" s="5">
        <v>0.6</v>
      </c>
      <c r="D36" s="5">
        <v>-0.15</v>
      </c>
      <c r="E36" s="5">
        <v>-0.25</v>
      </c>
    </row>
    <row r="37" spans="1:5" x14ac:dyDescent="0.25">
      <c r="B37" s="5">
        <v>-0.2</v>
      </c>
      <c r="C37" s="5">
        <v>-0.4</v>
      </c>
      <c r="D37" s="5">
        <v>0.85</v>
      </c>
      <c r="E37" s="5">
        <v>-0.25</v>
      </c>
    </row>
    <row r="38" spans="1:5" x14ac:dyDescent="0.25">
      <c r="B38" s="5">
        <v>-0.2</v>
      </c>
      <c r="C38" s="5">
        <v>-0.4</v>
      </c>
      <c r="D38" s="5">
        <v>-0.15</v>
      </c>
      <c r="E38" s="5">
        <v>0.75</v>
      </c>
    </row>
    <row r="39" spans="1:5" x14ac:dyDescent="0.25">
      <c r="B39">
        <f>SUMPRODUCT(B11:B14,B35:B38)</f>
        <v>0</v>
      </c>
      <c r="C39">
        <f>SUMPRODUCT(B11:B14,C35:C38)</f>
        <v>0</v>
      </c>
      <c r="D39">
        <f>SUMPRODUCT(B11:B14,D35:D38)</f>
        <v>0</v>
      </c>
      <c r="E39">
        <f>SUMPRODUCT(B11:B14,E35:E38)</f>
        <v>0</v>
      </c>
    </row>
    <row r="40" spans="1:5" x14ac:dyDescent="0.25">
      <c r="B40" s="4" t="s">
        <v>49</v>
      </c>
      <c r="C40" s="4" t="s">
        <v>49</v>
      </c>
      <c r="D40" s="4" t="s">
        <v>49</v>
      </c>
      <c r="E40" s="4" t="s">
        <v>49</v>
      </c>
    </row>
    <row r="41" spans="1:5" x14ac:dyDescent="0.25">
      <c r="B41" s="4">
        <v>0</v>
      </c>
      <c r="C41" s="4">
        <v>0</v>
      </c>
      <c r="D41" s="4">
        <v>0</v>
      </c>
      <c r="E41" s="4">
        <v>0</v>
      </c>
    </row>
    <row r="42" spans="1:5" x14ac:dyDescent="0.25">
      <c r="B42" s="4"/>
      <c r="C42" s="4"/>
      <c r="D42" s="4"/>
      <c r="E42" s="4"/>
    </row>
    <row r="43" spans="1:5" x14ac:dyDescent="0.25">
      <c r="A43" s="17" t="s">
        <v>21</v>
      </c>
    </row>
    <row r="44" spans="1:5" x14ac:dyDescent="0.25">
      <c r="B44" t="s">
        <v>24</v>
      </c>
      <c r="C44" t="s">
        <v>25</v>
      </c>
      <c r="D44" t="s">
        <v>26</v>
      </c>
      <c r="E44" t="s">
        <v>27</v>
      </c>
    </row>
    <row r="45" spans="1:5" x14ac:dyDescent="0.25">
      <c r="B45" s="4">
        <v>0.65</v>
      </c>
      <c r="C45" s="4">
        <v>-0.15</v>
      </c>
      <c r="D45" s="4">
        <v>-0.2</v>
      </c>
      <c r="E45" s="4">
        <v>-0.3</v>
      </c>
    </row>
    <row r="46" spans="1:5" x14ac:dyDescent="0.25">
      <c r="B46" s="4">
        <v>-0.35</v>
      </c>
      <c r="C46" s="4">
        <v>0.85</v>
      </c>
      <c r="D46" s="4">
        <v>-0.2</v>
      </c>
      <c r="E46" s="4">
        <v>-0.3</v>
      </c>
    </row>
    <row r="47" spans="1:5" x14ac:dyDescent="0.25">
      <c r="B47" s="4">
        <v>-0.35</v>
      </c>
      <c r="C47" s="6">
        <v>-0.15</v>
      </c>
      <c r="D47" s="6">
        <v>0.8</v>
      </c>
      <c r="E47" s="4">
        <v>-0.3</v>
      </c>
    </row>
    <row r="48" spans="1:5" x14ac:dyDescent="0.25">
      <c r="B48" s="4">
        <v>-0.35</v>
      </c>
      <c r="C48" s="6">
        <v>-0.15</v>
      </c>
      <c r="D48" s="4">
        <v>-0.2</v>
      </c>
      <c r="E48" s="6">
        <v>0.7</v>
      </c>
    </row>
    <row r="49" spans="1:5" x14ac:dyDescent="0.25">
      <c r="B49">
        <f>SUMPRODUCT(C11:C14,B45:B48)</f>
        <v>-1.3642420526593924E-12</v>
      </c>
      <c r="C49">
        <f>SUMPRODUCT(C11:C14,C45:C48)</f>
        <v>-2.2737367544323206E-13</v>
      </c>
      <c r="D49">
        <f>SUMPRODUCT(C11:C14,D45:D48)</f>
        <v>0</v>
      </c>
      <c r="E49">
        <f>SUMPRODUCT(C11:C14,E45:E48)</f>
        <v>9.0949470177292824E-13</v>
      </c>
    </row>
    <row r="50" spans="1:5" x14ac:dyDescent="0.25">
      <c r="B50" s="4" t="s">
        <v>49</v>
      </c>
      <c r="C50" s="4" t="s">
        <v>49</v>
      </c>
      <c r="D50" s="4" t="s">
        <v>49</v>
      </c>
      <c r="E50" s="4" t="s">
        <v>49</v>
      </c>
    </row>
    <row r="51" spans="1:5" x14ac:dyDescent="0.25">
      <c r="B51" s="4">
        <v>0</v>
      </c>
      <c r="C51" s="4">
        <v>0</v>
      </c>
      <c r="D51" s="4">
        <v>0</v>
      </c>
      <c r="E51" s="4">
        <v>0</v>
      </c>
    </row>
    <row r="53" spans="1:5" x14ac:dyDescent="0.25">
      <c r="A53" s="17" t="s">
        <v>22</v>
      </c>
    </row>
    <row r="54" spans="1:5" x14ac:dyDescent="0.25">
      <c r="B54" t="s">
        <v>24</v>
      </c>
      <c r="C54" t="s">
        <v>25</v>
      </c>
      <c r="D54" t="s">
        <v>26</v>
      </c>
      <c r="E54" t="s">
        <v>27</v>
      </c>
    </row>
    <row r="55" spans="1:5" x14ac:dyDescent="0.25">
      <c r="B55" s="4">
        <v>0.9</v>
      </c>
      <c r="C55" s="4">
        <v>-0.35</v>
      </c>
      <c r="D55" s="4">
        <v>-0.4</v>
      </c>
      <c r="E55" s="4">
        <v>-0.15</v>
      </c>
    </row>
    <row r="56" spans="1:5" x14ac:dyDescent="0.25">
      <c r="B56" s="4">
        <v>-0.1</v>
      </c>
      <c r="C56" s="4">
        <v>0.65</v>
      </c>
      <c r="D56" s="4">
        <v>-0.4</v>
      </c>
      <c r="E56" s="4">
        <v>-0.15</v>
      </c>
    </row>
    <row r="57" spans="1:5" x14ac:dyDescent="0.25">
      <c r="B57" s="4">
        <v>-0.1</v>
      </c>
      <c r="C57" s="4">
        <v>-0.35</v>
      </c>
      <c r="D57" s="6">
        <v>0.6</v>
      </c>
      <c r="E57" s="6">
        <v>-0.15</v>
      </c>
    </row>
    <row r="58" spans="1:5" x14ac:dyDescent="0.25">
      <c r="B58" s="4">
        <v>-0.1</v>
      </c>
      <c r="C58" s="4">
        <v>-0.35</v>
      </c>
      <c r="D58" s="4">
        <v>-0.4</v>
      </c>
      <c r="E58" s="6">
        <v>0.85</v>
      </c>
    </row>
    <row r="59" spans="1:5" x14ac:dyDescent="0.25">
      <c r="B59">
        <f>SUMPRODUCT(D11:D14,B55:B58)</f>
        <v>2.2737367544323206E-13</v>
      </c>
      <c r="C59">
        <f>SUMPRODUCT(D11:D14,C55:C58)</f>
        <v>-9.0949470177292824E-13</v>
      </c>
      <c r="D59">
        <f>SUMPRODUCT(D11:D14,D55:D58)</f>
        <v>9.0949470177292824E-13</v>
      </c>
      <c r="E59">
        <f>SUMPRODUCT(D11:D14,E55:E58)</f>
        <v>0</v>
      </c>
    </row>
    <row r="60" spans="1:5" x14ac:dyDescent="0.25">
      <c r="B60" s="4" t="s">
        <v>49</v>
      </c>
      <c r="C60" s="4" t="s">
        <v>49</v>
      </c>
      <c r="D60" s="4" t="s">
        <v>49</v>
      </c>
      <c r="E60" s="4" t="s">
        <v>49</v>
      </c>
    </row>
    <row r="61" spans="1:5" x14ac:dyDescent="0.25">
      <c r="B61" s="4">
        <v>0</v>
      </c>
      <c r="C61" s="4">
        <v>0</v>
      </c>
      <c r="D61" s="4">
        <v>0</v>
      </c>
      <c r="E61" s="4">
        <v>0</v>
      </c>
    </row>
    <row r="63" spans="1:5" x14ac:dyDescent="0.25">
      <c r="A63" s="17" t="s">
        <v>59</v>
      </c>
    </row>
    <row r="65" spans="1:9" x14ac:dyDescent="0.25">
      <c r="A65" s="29" t="s">
        <v>60</v>
      </c>
      <c r="B65" s="29"/>
      <c r="C65" s="29"/>
      <c r="D65" s="29"/>
      <c r="E65" s="29"/>
      <c r="F65" s="29"/>
      <c r="G65" s="29"/>
      <c r="H65" s="29"/>
      <c r="I65" s="29"/>
    </row>
    <row r="66" spans="1:9" x14ac:dyDescent="0.25">
      <c r="A66" s="17" t="s">
        <v>19</v>
      </c>
      <c r="B66" s="31" t="s">
        <v>61</v>
      </c>
      <c r="C66" s="31"/>
    </row>
    <row r="67" spans="1:9" x14ac:dyDescent="0.25">
      <c r="A67" t="s">
        <v>24</v>
      </c>
      <c r="B67">
        <v>16375</v>
      </c>
    </row>
    <row r="68" spans="1:9" x14ac:dyDescent="0.25">
      <c r="A68" t="s">
        <v>25</v>
      </c>
      <c r="B68">
        <v>19375</v>
      </c>
    </row>
    <row r="69" spans="1:9" x14ac:dyDescent="0.25">
      <c r="A69" t="s">
        <v>26</v>
      </c>
      <c r="B69">
        <v>20000</v>
      </c>
    </row>
    <row r="70" spans="1:9" x14ac:dyDescent="0.25">
      <c r="A70" t="s">
        <v>27</v>
      </c>
      <c r="B70">
        <v>16750</v>
      </c>
    </row>
    <row r="72" spans="1:9" x14ac:dyDescent="0.25">
      <c r="A72" s="29" t="s">
        <v>62</v>
      </c>
      <c r="B72" s="29"/>
      <c r="C72" s="29"/>
      <c r="D72" s="29"/>
      <c r="E72" s="29"/>
      <c r="F72" s="29"/>
    </row>
    <row r="73" spans="1:9" x14ac:dyDescent="0.25">
      <c r="A73" s="31" t="s">
        <v>63</v>
      </c>
      <c r="B73" s="31"/>
      <c r="C73" s="31"/>
    </row>
    <row r="74" spans="1:9" x14ac:dyDescent="0.25">
      <c r="A74" s="15" t="s">
        <v>70</v>
      </c>
      <c r="B74" s="15">
        <v>9825</v>
      </c>
      <c r="C74" s="15">
        <v>15500</v>
      </c>
      <c r="D74" s="15">
        <v>11000</v>
      </c>
      <c r="E74" s="15">
        <v>11725</v>
      </c>
    </row>
    <row r="76" spans="1:9" x14ac:dyDescent="0.25">
      <c r="A76" s="29" t="s">
        <v>64</v>
      </c>
      <c r="B76" s="29"/>
      <c r="C76" s="29"/>
      <c r="D76" s="29"/>
      <c r="E76" s="29"/>
      <c r="F76" s="29"/>
    </row>
    <row r="78" spans="1:9" x14ac:dyDescent="0.25">
      <c r="A78" s="29" t="s">
        <v>66</v>
      </c>
      <c r="B78" s="29"/>
      <c r="C78" s="29"/>
    </row>
    <row r="80" spans="1:9" x14ac:dyDescent="0.25">
      <c r="A80" s="29" t="s">
        <v>65</v>
      </c>
      <c r="B80" s="29"/>
      <c r="C80" s="29"/>
    </row>
    <row r="84" spans="3:8" x14ac:dyDescent="0.25">
      <c r="C84" s="14"/>
      <c r="D84" s="15"/>
      <c r="E84" s="15"/>
      <c r="F84" s="15"/>
      <c r="G84" s="15"/>
      <c r="H84" s="14"/>
    </row>
    <row r="65534" spans="255:255" x14ac:dyDescent="0.25">
      <c r="IU65534">
        <v>0</v>
      </c>
    </row>
  </sheetData>
  <mergeCells count="9">
    <mergeCell ref="A73:C73"/>
    <mergeCell ref="A78:C78"/>
    <mergeCell ref="A80:C80"/>
    <mergeCell ref="A76:F76"/>
    <mergeCell ref="A1:B1"/>
    <mergeCell ref="E23:G23"/>
    <mergeCell ref="B66:C66"/>
    <mergeCell ref="A65:I65"/>
    <mergeCell ref="A72:F7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F1FD-1C0B-4FCB-B457-4A45836B1163}">
  <dimension ref="A1:F18"/>
  <sheetViews>
    <sheetView zoomScaleNormal="100" workbookViewId="0">
      <selection activeCell="A18" sqref="A18:F18"/>
    </sheetView>
  </sheetViews>
  <sheetFormatPr defaultRowHeight="15.75" x14ac:dyDescent="0.25"/>
  <cols>
    <col min="1" max="1" width="27.625" customWidth="1"/>
    <col min="2" max="2" width="42.25" bestFit="1" customWidth="1"/>
  </cols>
  <sheetData>
    <row r="1" spans="1:2" ht="16.5" thickBot="1" x14ac:dyDescent="0.3">
      <c r="A1" s="23" t="s">
        <v>55</v>
      </c>
      <c r="B1" s="24" t="s">
        <v>57</v>
      </c>
    </row>
    <row r="2" spans="1:2" x14ac:dyDescent="0.25">
      <c r="A2" s="21">
        <v>0</v>
      </c>
      <c r="B2" s="25">
        <v>42700</v>
      </c>
    </row>
    <row r="3" spans="1:2" x14ac:dyDescent="0.25">
      <c r="A3" s="21">
        <v>2000</v>
      </c>
      <c r="B3" s="25">
        <v>45200</v>
      </c>
    </row>
    <row r="4" spans="1:2" x14ac:dyDescent="0.25">
      <c r="A4" s="21">
        <v>4000</v>
      </c>
      <c r="B4" s="25">
        <v>47700</v>
      </c>
    </row>
    <row r="5" spans="1:2" x14ac:dyDescent="0.25">
      <c r="A5" s="21">
        <v>6000</v>
      </c>
      <c r="B5" s="25">
        <v>50200</v>
      </c>
    </row>
    <row r="6" spans="1:2" x14ac:dyDescent="0.25">
      <c r="A6" s="21">
        <v>8000</v>
      </c>
      <c r="B6" s="25">
        <v>52700</v>
      </c>
    </row>
    <row r="7" spans="1:2" x14ac:dyDescent="0.25">
      <c r="A7" s="21">
        <v>10000</v>
      </c>
      <c r="B7" s="25">
        <v>55200</v>
      </c>
    </row>
    <row r="8" spans="1:2" x14ac:dyDescent="0.25">
      <c r="A8" s="21">
        <v>12000</v>
      </c>
      <c r="B8" s="25">
        <v>57700</v>
      </c>
    </row>
    <row r="9" spans="1:2" x14ac:dyDescent="0.25">
      <c r="A9" s="21">
        <v>14000</v>
      </c>
      <c r="B9" s="25">
        <v>60200</v>
      </c>
    </row>
    <row r="10" spans="1:2" x14ac:dyDescent="0.25">
      <c r="A10" s="21">
        <v>16000</v>
      </c>
      <c r="B10" s="25">
        <v>62700</v>
      </c>
    </row>
    <row r="11" spans="1:2" x14ac:dyDescent="0.25">
      <c r="A11" s="21">
        <v>18000</v>
      </c>
      <c r="B11" s="25">
        <v>65200</v>
      </c>
    </row>
    <row r="12" spans="1:2" ht="16.5" thickBot="1" x14ac:dyDescent="0.3">
      <c r="A12" s="22">
        <v>20000</v>
      </c>
      <c r="B12" s="26">
        <v>67700</v>
      </c>
    </row>
    <row r="18" spans="1:6" x14ac:dyDescent="0.25">
      <c r="A18" s="29" t="s">
        <v>68</v>
      </c>
      <c r="B18" s="29"/>
      <c r="C18" s="29"/>
      <c r="D18" s="29"/>
      <c r="E18" s="29"/>
      <c r="F18" s="29"/>
    </row>
  </sheetData>
  <mergeCells count="1">
    <mergeCell ref="A18:F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2C4A-A38F-451C-A119-1D1ECD9069FA}">
  <dimension ref="A1:I16"/>
  <sheetViews>
    <sheetView workbookViewId="0">
      <selection activeCell="B21" sqref="B21"/>
    </sheetView>
  </sheetViews>
  <sheetFormatPr defaultRowHeight="15.75" x14ac:dyDescent="0.25"/>
  <cols>
    <col min="1" max="1" width="10" customWidth="1"/>
    <col min="2" max="2" width="40.375" customWidth="1"/>
  </cols>
  <sheetData>
    <row r="1" spans="1:9" ht="16.5" thickBot="1" x14ac:dyDescent="0.3">
      <c r="A1" s="23" t="s">
        <v>56</v>
      </c>
      <c r="B1" s="24" t="s">
        <v>57</v>
      </c>
    </row>
    <row r="2" spans="1:9" x14ac:dyDescent="0.25">
      <c r="A2" s="21">
        <v>0</v>
      </c>
      <c r="B2" s="25">
        <v>65025</v>
      </c>
    </row>
    <row r="3" spans="1:9" x14ac:dyDescent="0.25">
      <c r="A3" s="21">
        <v>0.4</v>
      </c>
      <c r="B3" s="25">
        <v>58475</v>
      </c>
    </row>
    <row r="4" spans="1:9" x14ac:dyDescent="0.25">
      <c r="A4" s="21">
        <v>0.8</v>
      </c>
      <c r="B4" s="25">
        <v>51925</v>
      </c>
    </row>
    <row r="5" spans="1:9" x14ac:dyDescent="0.25">
      <c r="A5" s="21">
        <v>1.2000000000000002</v>
      </c>
      <c r="B5" s="25">
        <v>45375</v>
      </c>
    </row>
    <row r="6" spans="1:9" x14ac:dyDescent="0.25">
      <c r="A6" s="21">
        <v>1.6</v>
      </c>
      <c r="B6" s="25">
        <v>38825</v>
      </c>
    </row>
    <row r="7" spans="1:9" x14ac:dyDescent="0.25">
      <c r="A7" s="21">
        <v>2</v>
      </c>
      <c r="B7" s="25">
        <v>32275</v>
      </c>
    </row>
    <row r="8" spans="1:9" x14ac:dyDescent="0.25">
      <c r="A8" s="21">
        <v>2.4</v>
      </c>
      <c r="B8" s="25">
        <v>25725</v>
      </c>
    </row>
    <row r="9" spans="1:9" x14ac:dyDescent="0.25">
      <c r="A9" s="21">
        <v>2.8</v>
      </c>
      <c r="B9" s="25">
        <v>19175</v>
      </c>
    </row>
    <row r="10" spans="1:9" x14ac:dyDescent="0.25">
      <c r="A10" s="21">
        <v>3.1999999999999997</v>
      </c>
      <c r="B10" s="25">
        <v>12625</v>
      </c>
    </row>
    <row r="11" spans="1:9" x14ac:dyDescent="0.25">
      <c r="A11" s="21">
        <v>3.5999999999999996</v>
      </c>
      <c r="B11" s="25">
        <v>6075</v>
      </c>
    </row>
    <row r="12" spans="1:9" ht="16.5" thickBot="1" x14ac:dyDescent="0.3">
      <c r="A12" s="22">
        <v>3.9999999999999996</v>
      </c>
      <c r="B12" s="26">
        <v>-475</v>
      </c>
    </row>
    <row r="16" spans="1:9" x14ac:dyDescent="0.25">
      <c r="A16" s="29" t="s">
        <v>69</v>
      </c>
      <c r="B16" s="29"/>
      <c r="C16" s="29"/>
      <c r="D16" s="29"/>
      <c r="E16" s="29"/>
      <c r="F16" s="29"/>
      <c r="G16" s="29"/>
      <c r="H16" s="29"/>
      <c r="I16" s="29"/>
    </row>
  </sheetData>
  <mergeCells count="1">
    <mergeCell ref="A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Excercise-4</vt:lpstr>
      <vt:lpstr>Excercise-10</vt:lpstr>
      <vt:lpstr>Excercise-10 (d)</vt:lpstr>
      <vt:lpstr>Excercise-10 (e)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srihasa131@outlook.com</cp:lastModifiedBy>
  <dcterms:created xsi:type="dcterms:W3CDTF">2021-09-21T15:51:39Z</dcterms:created>
  <dcterms:modified xsi:type="dcterms:W3CDTF">2021-09-27T23:34:40Z</dcterms:modified>
</cp:coreProperties>
</file>