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tamma/Desktop/OR531/"/>
    </mc:Choice>
  </mc:AlternateContent>
  <xr:revisionPtr revIDLastSave="0" documentId="13_ncr:1_{3BBF86B5-F373-044C-89C4-AB8FEB2E22D0}" xr6:coauthVersionLast="47" xr6:coauthVersionMax="47" xr10:uidLastSave="{00000000-0000-0000-0000-000000000000}"/>
  <bookViews>
    <workbookView xWindow="0" yWindow="0" windowWidth="28800" windowHeight="18000" xr2:uid="{F8FA0322-9E18-4AE4-BE0E-81F8161EFD24}"/>
  </bookViews>
  <sheets>
    <sheet name="Sheet-1" sheetId="6" r:id="rId1"/>
  </sheets>
  <definedNames>
    <definedName name="discRate">#REF!</definedName>
    <definedName name="solver_typ" localSheetId="0" hidden="1">2</definedName>
    <definedName name="solver_ver" localSheetId="0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6" l="1"/>
  <c r="B10" i="6"/>
  <c r="E11" i="6" l="1"/>
  <c r="A10" i="6"/>
  <c r="I3" i="6"/>
  <c r="F24" i="6" l="1"/>
  <c r="F10" i="6"/>
  <c r="F26" i="6" l="1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G10" i="6" l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5" i="6"/>
  <c r="E10" i="6"/>
  <c r="I10" i="6"/>
  <c r="I11" i="6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G11" i="6" l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C10" i="6"/>
  <c r="D10" i="6" s="1"/>
  <c r="J10" i="6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H11" i="6"/>
  <c r="I12" i="6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E12" i="6" l="1"/>
  <c r="E13" i="6" s="1"/>
  <c r="C11" i="6"/>
  <c r="D11" i="6" s="1"/>
  <c r="J11" i="6" s="1"/>
  <c r="H12" i="6" l="1"/>
  <c r="E14" i="6"/>
  <c r="H13" i="6"/>
  <c r="C12" i="6"/>
  <c r="D12" i="6" s="1"/>
  <c r="J12" i="6" l="1"/>
  <c r="H14" i="6"/>
  <c r="E15" i="6"/>
  <c r="C13" i="6"/>
  <c r="D13" i="6" s="1"/>
  <c r="J13" i="6" s="1"/>
  <c r="E16" i="6" l="1"/>
  <c r="H15" i="6"/>
  <c r="C14" i="6"/>
  <c r="D14" i="6" s="1"/>
  <c r="J14" i="6" s="1"/>
  <c r="E17" i="6" l="1"/>
  <c r="H16" i="6"/>
  <c r="C15" i="6"/>
  <c r="D15" i="6" s="1"/>
  <c r="J15" i="6" s="1"/>
  <c r="H17" i="6" l="1"/>
  <c r="E18" i="6"/>
  <c r="C16" i="6"/>
  <c r="D16" i="6" s="1"/>
  <c r="J16" i="6" s="1"/>
  <c r="H18" i="6" l="1"/>
  <c r="E19" i="6"/>
  <c r="C17" i="6"/>
  <c r="D17" i="6" s="1"/>
  <c r="J17" i="6" s="1"/>
  <c r="H19" i="6" l="1"/>
  <c r="E20" i="6"/>
  <c r="C18" i="6"/>
  <c r="D18" i="6" s="1"/>
  <c r="J18" i="6" s="1"/>
  <c r="E21" i="6" l="1"/>
  <c r="H20" i="6"/>
  <c r="C19" i="6"/>
  <c r="D19" i="6" s="1"/>
  <c r="J19" i="6" s="1"/>
  <c r="H21" i="6" l="1"/>
  <c r="E22" i="6"/>
  <c r="C20" i="6"/>
  <c r="D20" i="6" s="1"/>
  <c r="J20" i="6" s="1"/>
  <c r="H22" i="6" l="1"/>
  <c r="E23" i="6"/>
  <c r="C21" i="6"/>
  <c r="D21" i="6" s="1"/>
  <c r="J21" i="6" s="1"/>
  <c r="E24" i="6" l="1"/>
  <c r="H23" i="6"/>
  <c r="C22" i="6"/>
  <c r="D22" i="6" s="1"/>
  <c r="J22" i="6" s="1"/>
  <c r="E25" i="6" l="1"/>
  <c r="H24" i="6"/>
  <c r="C23" i="6"/>
  <c r="D23" i="6" s="1"/>
  <c r="J23" i="6" s="1"/>
  <c r="H25" i="6" l="1"/>
  <c r="E26" i="6"/>
  <c r="C24" i="6"/>
  <c r="D24" i="6" s="1"/>
  <c r="J24" i="6" s="1"/>
  <c r="E27" i="6" l="1"/>
  <c r="H26" i="6"/>
  <c r="C25" i="6"/>
  <c r="D25" i="6" s="1"/>
  <c r="J25" i="6" s="1"/>
  <c r="E28" i="6" l="1"/>
  <c r="H27" i="6"/>
  <c r="C26" i="6"/>
  <c r="D26" i="6" s="1"/>
  <c r="J26" i="6" s="1"/>
  <c r="E29" i="6" l="1"/>
  <c r="H28" i="6"/>
  <c r="C27" i="6"/>
  <c r="D27" i="6" s="1"/>
  <c r="J27" i="6" s="1"/>
  <c r="E30" i="6" l="1"/>
  <c r="H29" i="6"/>
  <c r="C28" i="6"/>
  <c r="D28" i="6" s="1"/>
  <c r="J28" i="6" s="1"/>
  <c r="E31" i="6" l="1"/>
  <c r="H30" i="6"/>
  <c r="C29" i="6"/>
  <c r="D29" i="6" s="1"/>
  <c r="J29" i="6" s="1"/>
  <c r="E32" i="6" l="1"/>
  <c r="H31" i="6"/>
  <c r="C30" i="6"/>
  <c r="D30" i="6" s="1"/>
  <c r="J30" i="6" s="1"/>
  <c r="E33" i="6" l="1"/>
  <c r="H32" i="6"/>
  <c r="C31" i="6"/>
  <c r="D31" i="6" s="1"/>
  <c r="J31" i="6" s="1"/>
  <c r="E34" i="6" l="1"/>
  <c r="H33" i="6"/>
  <c r="C32" i="6"/>
  <c r="D32" i="6" s="1"/>
  <c r="J32" i="6" s="1"/>
  <c r="E35" i="6" l="1"/>
  <c r="H34" i="6"/>
  <c r="C33" i="6"/>
  <c r="D33" i="6" s="1"/>
  <c r="J33" i="6" s="1"/>
  <c r="E36" i="6" l="1"/>
  <c r="H35" i="6"/>
  <c r="C34" i="6"/>
  <c r="D34" i="6" s="1"/>
  <c r="J34" i="6" s="1"/>
  <c r="E37" i="6" l="1"/>
  <c r="H36" i="6"/>
  <c r="C35" i="6"/>
  <c r="D35" i="6" s="1"/>
  <c r="J35" i="6" s="1"/>
  <c r="E38" i="6" l="1"/>
  <c r="H37" i="6"/>
  <c r="C36" i="6"/>
  <c r="D36" i="6" s="1"/>
  <c r="J36" i="6" s="1"/>
  <c r="E39" i="6" l="1"/>
  <c r="H38" i="6"/>
  <c r="C37" i="6"/>
  <c r="D37" i="6" s="1"/>
  <c r="J37" i="6" s="1"/>
  <c r="E40" i="6" l="1"/>
  <c r="H40" i="6" s="1"/>
  <c r="H39" i="6"/>
  <c r="C38" i="6"/>
  <c r="D38" i="6" s="1"/>
  <c r="J38" i="6" s="1"/>
  <c r="C39" i="6" l="1"/>
  <c r="D39" i="6" s="1"/>
  <c r="J39" i="6" s="1"/>
  <c r="C40" i="6" l="1"/>
  <c r="D40" i="6" s="1"/>
  <c r="J40" i="6" l="1"/>
  <c r="I43" i="6" s="1"/>
  <c r="G6" i="6" l="1"/>
</calcChain>
</file>

<file path=xl/sharedStrings.xml><?xml version="1.0" encoding="utf-8"?>
<sst xmlns="http://schemas.openxmlformats.org/spreadsheetml/2006/main" count="26" uniqueCount="20">
  <si>
    <t>Age</t>
  </si>
  <si>
    <t>Education</t>
  </si>
  <si>
    <t>Assumptions:</t>
  </si>
  <si>
    <t>Initial Pay</t>
  </si>
  <si>
    <t>% rise in expenses (yearly)</t>
  </si>
  <si>
    <t>% rise in pay (yearly)</t>
  </si>
  <si>
    <t>Income Tax</t>
  </si>
  <si>
    <t>Total Salary</t>
  </si>
  <si>
    <t>Salry after tax</t>
  </si>
  <si>
    <t>Expenditures (Liv Exp+ Edu)</t>
  </si>
  <si>
    <t>Assets's Worth</t>
  </si>
  <si>
    <t>% Raise (yearly)</t>
  </si>
  <si>
    <t xml:space="preserve">Assets </t>
  </si>
  <si>
    <t>Final  retirement Amount</t>
  </si>
  <si>
    <t>RETIREMENT PLAN</t>
  </si>
  <si>
    <t>Car EMI</t>
  </si>
  <si>
    <t>Total Saving Every Year</t>
  </si>
  <si>
    <t>Retirement Age</t>
  </si>
  <si>
    <t>House Expenses</t>
  </si>
  <si>
    <t>Final Retirement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</si>
</sst>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2" borderId="0" xfId="0" applyNumberFormat="1" applyFill="1"/>
    <xf numFmtId="0" fontId="0" fillId="0" borderId="0" xfId="0" applyFill="1"/>
    <xf numFmtId="9" fontId="0" fillId="2" borderId="0" xfId="2" applyFont="1" applyFill="1"/>
    <xf numFmtId="44" fontId="0" fillId="2" borderId="0" xfId="1" applyFont="1" applyFill="1"/>
    <xf numFmtId="44" fontId="0" fillId="0" borderId="0" xfId="1" applyFont="1" applyFill="1"/>
    <xf numFmtId="44" fontId="0" fillId="0" borderId="0" xfId="1" applyFont="1"/>
    <xf numFmtId="0" fontId="0" fillId="2" borderId="0" xfId="1" applyNumberFormat="1" applyFont="1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44" fontId="0" fillId="5" borderId="0" xfId="1" applyFont="1" applyFill="1"/>
    <xf numFmtId="44" fontId="2" fillId="6" borderId="0" xfId="1" applyFont="1" applyFill="1"/>
    <xf numFmtId="44" fontId="0" fillId="6" borderId="0" xfId="1" applyFont="1" applyFill="1"/>
    <xf numFmtId="0" fontId="2" fillId="6" borderId="0" xfId="0" applyFont="1" applyFill="1"/>
    <xf numFmtId="0" fontId="0" fillId="5" borderId="0" xfId="0" applyFont="1" applyFill="1"/>
    <xf numFmtId="0" fontId="3" fillId="7" borderId="0" xfId="0" applyFont="1" applyFill="1" applyAlignment="1">
      <alignment horizontal="center" vertical="center"/>
    </xf>
    <xf numFmtId="0" fontId="0" fillId="2" borderId="0" xfId="2" applyNumberFormat="1" applyFont="1" applyFill="1"/>
    <xf numFmtId="44" fontId="1" fillId="6" borderId="0" xfId="1" applyFont="1" applyFill="1"/>
    <xf numFmtId="0" fontId="3" fillId="7" borderId="0" xfId="0" applyFont="1" applyFill="1" applyAlignment="1">
      <alignment horizontal="center" vertical="center"/>
    </xf>
    <xf numFmtId="44" fontId="0" fillId="0" borderId="0" xfId="1" applyFont="1" applyFill="1" applyAlignment="1">
      <alignment horizontal="left"/>
    </xf>
    <xf numFmtId="44" fontId="0" fillId="5" borderId="0" xfId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6EBE-B41E-4B25-B658-024721D2EE3D}">
  <dimension ref="A1:J43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H4" sqref="H4"/>
    </sheetView>
  </sheetViews>
  <sheetFormatPr baseColWidth="10" defaultColWidth="8.83203125" defaultRowHeight="15" x14ac:dyDescent="0.2"/>
  <cols>
    <col min="1" max="1" width="12" customWidth="1"/>
    <col min="2" max="2" width="14.5" style="6" customWidth="1"/>
    <col min="3" max="3" width="12.83203125" style="6" customWidth="1"/>
    <col min="4" max="4" width="14.5" style="6" customWidth="1"/>
    <col min="5" max="5" width="22.1640625" style="6" customWidth="1"/>
    <col min="6" max="6" width="14.5" style="6" customWidth="1"/>
    <col min="7" max="7" width="19" style="6" customWidth="1"/>
    <col min="8" max="8" width="19.6640625" style="6" customWidth="1"/>
    <col min="9" max="9" width="24.33203125" style="6" customWidth="1"/>
    <col min="10" max="10" width="24.5" style="6" customWidth="1"/>
    <col min="11" max="11" width="14.6640625" customWidth="1"/>
  </cols>
  <sheetData>
    <row r="1" spans="1:10" ht="32.5" customHeight="1" x14ac:dyDescent="0.2">
      <c r="A1" s="20" t="s">
        <v>14</v>
      </c>
      <c r="B1" s="20"/>
      <c r="C1" s="20"/>
      <c r="D1" s="20"/>
      <c r="E1" s="17"/>
      <c r="F1" s="17"/>
    </row>
    <row r="2" spans="1:10" x14ac:dyDescent="0.2">
      <c r="A2" s="16" t="s">
        <v>2</v>
      </c>
      <c r="B2" s="13" t="s">
        <v>3</v>
      </c>
      <c r="C2" s="14" t="s">
        <v>0</v>
      </c>
      <c r="D2" s="13" t="s">
        <v>6</v>
      </c>
      <c r="E2" s="15" t="s">
        <v>5</v>
      </c>
      <c r="F2" s="13" t="s">
        <v>15</v>
      </c>
      <c r="G2" s="13" t="s">
        <v>18</v>
      </c>
      <c r="H2" s="13" t="s">
        <v>1</v>
      </c>
      <c r="I2" s="13" t="s">
        <v>9</v>
      </c>
      <c r="J2" s="13" t="s">
        <v>4</v>
      </c>
    </row>
    <row r="3" spans="1:10" x14ac:dyDescent="0.2">
      <c r="B3" s="4">
        <v>100000</v>
      </c>
      <c r="C3" s="7">
        <v>25</v>
      </c>
      <c r="D3" s="3">
        <v>0.18</v>
      </c>
      <c r="E3" s="1">
        <v>0.1</v>
      </c>
      <c r="F3" s="4">
        <v>900</v>
      </c>
      <c r="G3" s="4">
        <v>20000</v>
      </c>
      <c r="H3" s="4">
        <v>10000</v>
      </c>
      <c r="I3" s="4">
        <f>G3+H3</f>
        <v>30000</v>
      </c>
      <c r="J3" s="18">
        <v>0.09</v>
      </c>
    </row>
    <row r="4" spans="1:10" x14ac:dyDescent="0.2">
      <c r="B4" s="5"/>
      <c r="C4" s="5"/>
      <c r="D4" s="5"/>
      <c r="E4" s="5"/>
      <c r="F4" s="5"/>
      <c r="G4" s="5"/>
      <c r="H4" s="5"/>
      <c r="I4" s="5"/>
      <c r="J4" s="5"/>
    </row>
    <row r="5" spans="1:10" x14ac:dyDescent="0.2">
      <c r="B5" s="14" t="s">
        <v>10</v>
      </c>
      <c r="C5" s="14" t="s">
        <v>11</v>
      </c>
      <c r="D5" s="14" t="s">
        <v>17</v>
      </c>
      <c r="E5" s="5"/>
      <c r="F5" s="5"/>
      <c r="G5" s="21" t="s">
        <v>13</v>
      </c>
      <c r="H5" s="21"/>
      <c r="I5" s="5"/>
      <c r="J5" s="5"/>
    </row>
    <row r="6" spans="1:10" x14ac:dyDescent="0.2">
      <c r="B6" s="4">
        <v>500000</v>
      </c>
      <c r="C6" s="3">
        <v>1.4999999999999999E-2</v>
      </c>
      <c r="D6" s="7">
        <v>55</v>
      </c>
      <c r="E6" s="5"/>
      <c r="F6" s="5"/>
      <c r="G6" s="22">
        <f>I43</f>
        <v>1813460.7422201752</v>
      </c>
      <c r="H6" s="22"/>
      <c r="I6" s="5"/>
      <c r="J6" s="5"/>
    </row>
    <row r="7" spans="1:10" x14ac:dyDescent="0.2">
      <c r="B7" s="5"/>
      <c r="C7" s="5"/>
      <c r="D7" s="5"/>
      <c r="E7" s="5"/>
      <c r="F7" s="5"/>
      <c r="G7" s="5"/>
      <c r="H7" s="5"/>
      <c r="I7" s="5"/>
      <c r="J7" s="5"/>
    </row>
    <row r="9" spans="1:10" x14ac:dyDescent="0.2">
      <c r="A9" s="8" t="s">
        <v>0</v>
      </c>
      <c r="B9" s="9" t="s">
        <v>7</v>
      </c>
      <c r="C9" s="9" t="s">
        <v>6</v>
      </c>
      <c r="D9" s="9" t="s">
        <v>8</v>
      </c>
      <c r="E9" s="9" t="s">
        <v>18</v>
      </c>
      <c r="F9" s="9" t="s">
        <v>15</v>
      </c>
      <c r="G9" s="9" t="s">
        <v>1</v>
      </c>
      <c r="H9" s="19" t="s">
        <v>9</v>
      </c>
      <c r="I9" s="9" t="s">
        <v>12</v>
      </c>
      <c r="J9" s="9" t="s">
        <v>16</v>
      </c>
    </row>
    <row r="10" spans="1:10" x14ac:dyDescent="0.2">
      <c r="A10" s="2">
        <f>C3</f>
        <v>25</v>
      </c>
      <c r="B10" s="5">
        <f>B3</f>
        <v>100000</v>
      </c>
      <c r="C10" s="5">
        <f>$D$3*B10</f>
        <v>18000</v>
      </c>
      <c r="D10" s="6">
        <f>B10-C10</f>
        <v>82000</v>
      </c>
      <c r="E10" s="6">
        <f>G3</f>
        <v>20000</v>
      </c>
      <c r="F10" s="6">
        <f>$F$3</f>
        <v>900</v>
      </c>
      <c r="G10" s="6">
        <f>H3</f>
        <v>10000</v>
      </c>
      <c r="H10" s="6">
        <f>E10+F10+G10</f>
        <v>30900</v>
      </c>
      <c r="I10" s="6">
        <f>B6</f>
        <v>500000</v>
      </c>
      <c r="J10" s="6">
        <f>((D10+I10)-(H10))</f>
        <v>551100</v>
      </c>
    </row>
    <row r="11" spans="1:10" x14ac:dyDescent="0.2">
      <c r="A11" s="10">
        <f>A10+1</f>
        <v>26</v>
      </c>
      <c r="B11" s="11">
        <f>B10+$E$3*B10</f>
        <v>110000</v>
      </c>
      <c r="C11" s="11">
        <f t="shared" ref="C11:C40" si="0">$D$3*B11</f>
        <v>19800</v>
      </c>
      <c r="D11" s="11">
        <f t="shared" ref="D11:D40" si="1">B11-C11</f>
        <v>90200</v>
      </c>
      <c r="E11" s="11">
        <f>E10*(1+J3)</f>
        <v>21800</v>
      </c>
      <c r="F11" s="6">
        <f t="shared" ref="F11:F40" si="2">$F$3</f>
        <v>900</v>
      </c>
      <c r="G11" s="11">
        <f>G10*(1+$J$3)</f>
        <v>10900</v>
      </c>
      <c r="H11" s="6">
        <f t="shared" ref="H10:H40" si="3">E11+F11+G11</f>
        <v>33600</v>
      </c>
      <c r="I11" s="11">
        <f>I10+$C$6*I10</f>
        <v>507500</v>
      </c>
      <c r="J11" s="6">
        <f>((D11+I11)-(H11))</f>
        <v>564100</v>
      </c>
    </row>
    <row r="12" spans="1:10" x14ac:dyDescent="0.2">
      <c r="A12" s="2">
        <f t="shared" ref="A12:A40" si="4">A11+1</f>
        <v>27</v>
      </c>
      <c r="B12" s="11">
        <f t="shared" ref="B12:B40" si="5">B11+$E$3*B11</f>
        <v>121000</v>
      </c>
      <c r="C12" s="5">
        <f t="shared" si="0"/>
        <v>21780</v>
      </c>
      <c r="D12" s="6">
        <f t="shared" si="1"/>
        <v>99220</v>
      </c>
      <c r="E12" s="6">
        <f>E11*(1+J3)</f>
        <v>23762</v>
      </c>
      <c r="F12" s="6">
        <f t="shared" si="2"/>
        <v>900</v>
      </c>
      <c r="G12" s="11">
        <f t="shared" ref="G12:G40" si="6">G11*(1+$J$3)</f>
        <v>11881</v>
      </c>
      <c r="H12" s="6">
        <f t="shared" si="3"/>
        <v>36543</v>
      </c>
      <c r="I12" s="6">
        <f t="shared" ref="I12:I40" si="7">I11+$C$6*I11</f>
        <v>515112.5</v>
      </c>
      <c r="J12" s="6">
        <f t="shared" ref="J11:J40" si="8">((D12+I12)-(H12))</f>
        <v>577789.5</v>
      </c>
    </row>
    <row r="13" spans="1:10" x14ac:dyDescent="0.2">
      <c r="A13" s="10">
        <f t="shared" si="4"/>
        <v>28</v>
      </c>
      <c r="B13" s="11">
        <f t="shared" si="5"/>
        <v>133100</v>
      </c>
      <c r="C13" s="11">
        <f t="shared" si="0"/>
        <v>23958</v>
      </c>
      <c r="D13" s="11">
        <f t="shared" si="1"/>
        <v>109142</v>
      </c>
      <c r="E13" s="11">
        <f>E12*(1+J3)</f>
        <v>25900.58</v>
      </c>
      <c r="F13" s="6">
        <f t="shared" si="2"/>
        <v>900</v>
      </c>
      <c r="G13" s="11">
        <f t="shared" si="6"/>
        <v>12950.29</v>
      </c>
      <c r="H13" s="6">
        <f t="shared" si="3"/>
        <v>39750.870000000003</v>
      </c>
      <c r="I13" s="11">
        <f t="shared" si="7"/>
        <v>522839.1875</v>
      </c>
      <c r="J13" s="6">
        <f t="shared" si="8"/>
        <v>592230.3175</v>
      </c>
    </row>
    <row r="14" spans="1:10" x14ac:dyDescent="0.2">
      <c r="A14" s="2">
        <f t="shared" si="4"/>
        <v>29</v>
      </c>
      <c r="B14" s="11">
        <f t="shared" si="5"/>
        <v>146410</v>
      </c>
      <c r="C14" s="5">
        <f t="shared" si="0"/>
        <v>26353.8</v>
      </c>
      <c r="D14" s="6">
        <f t="shared" si="1"/>
        <v>120056.2</v>
      </c>
      <c r="E14" s="6">
        <f>E13*(1+J3)</f>
        <v>28231.632200000004</v>
      </c>
      <c r="F14" s="6">
        <f t="shared" si="2"/>
        <v>900</v>
      </c>
      <c r="G14" s="11">
        <f t="shared" si="6"/>
        <v>14115.816100000002</v>
      </c>
      <c r="H14" s="6">
        <f t="shared" si="3"/>
        <v>43247.448300000004</v>
      </c>
      <c r="I14" s="6">
        <f t="shared" si="7"/>
        <v>530681.77531249996</v>
      </c>
      <c r="J14" s="6">
        <f t="shared" si="8"/>
        <v>607490.52701249986</v>
      </c>
    </row>
    <row r="15" spans="1:10" x14ac:dyDescent="0.2">
      <c r="A15" s="10">
        <f t="shared" si="4"/>
        <v>30</v>
      </c>
      <c r="B15" s="11">
        <f t="shared" si="5"/>
        <v>161051</v>
      </c>
      <c r="C15" s="11">
        <f t="shared" si="0"/>
        <v>28989.18</v>
      </c>
      <c r="D15" s="11">
        <f t="shared" si="1"/>
        <v>132061.82</v>
      </c>
      <c r="E15" s="11">
        <f>E14*(1+J3)</f>
        <v>30772.479098000007</v>
      </c>
      <c r="F15" s="6">
        <f t="shared" si="2"/>
        <v>900</v>
      </c>
      <c r="G15" s="11">
        <f t="shared" si="6"/>
        <v>15386.239549000004</v>
      </c>
      <c r="H15" s="6">
        <f t="shared" si="3"/>
        <v>47058.718647000009</v>
      </c>
      <c r="I15" s="11">
        <f t="shared" si="7"/>
        <v>538642.00194218743</v>
      </c>
      <c r="J15" s="6">
        <f t="shared" si="8"/>
        <v>623645.10329518735</v>
      </c>
    </row>
    <row r="16" spans="1:10" x14ac:dyDescent="0.2">
      <c r="A16" s="2">
        <f t="shared" si="4"/>
        <v>31</v>
      </c>
      <c r="B16" s="11">
        <f t="shared" si="5"/>
        <v>177156.1</v>
      </c>
      <c r="C16" s="5">
        <f t="shared" si="0"/>
        <v>31888.097999999998</v>
      </c>
      <c r="D16" s="6">
        <f t="shared" si="1"/>
        <v>145268.00200000001</v>
      </c>
      <c r="E16" s="6">
        <f>E15*(1+J3)</f>
        <v>33542.002216820008</v>
      </c>
      <c r="F16" s="6">
        <f t="shared" si="2"/>
        <v>900</v>
      </c>
      <c r="G16" s="11">
        <f t="shared" si="6"/>
        <v>16771.001108410004</v>
      </c>
      <c r="H16" s="6">
        <f t="shared" si="3"/>
        <v>51213.003325230013</v>
      </c>
      <c r="I16" s="6">
        <f t="shared" si="7"/>
        <v>546721.63197132025</v>
      </c>
      <c r="J16" s="6">
        <f t="shared" si="8"/>
        <v>640776.63064609026</v>
      </c>
    </row>
    <row r="17" spans="1:10" x14ac:dyDescent="0.2">
      <c r="A17" s="10">
        <f t="shared" si="4"/>
        <v>32</v>
      </c>
      <c r="B17" s="11">
        <f t="shared" si="5"/>
        <v>194871.71000000002</v>
      </c>
      <c r="C17" s="11">
        <f t="shared" si="0"/>
        <v>35076.907800000001</v>
      </c>
      <c r="D17" s="11">
        <f t="shared" si="1"/>
        <v>159794.80220000003</v>
      </c>
      <c r="E17" s="11">
        <f>E16*(1+J3)</f>
        <v>36560.782416333815</v>
      </c>
      <c r="F17" s="6">
        <f t="shared" si="2"/>
        <v>900</v>
      </c>
      <c r="G17" s="11">
        <f t="shared" si="6"/>
        <v>18280.391208166908</v>
      </c>
      <c r="H17" s="6">
        <f t="shared" si="3"/>
        <v>55741.17362450072</v>
      </c>
      <c r="I17" s="11">
        <f t="shared" si="7"/>
        <v>554922.45645089005</v>
      </c>
      <c r="J17" s="6">
        <f t="shared" si="8"/>
        <v>658976.08502638934</v>
      </c>
    </row>
    <row r="18" spans="1:10" x14ac:dyDescent="0.2">
      <c r="A18" s="2">
        <f t="shared" si="4"/>
        <v>33</v>
      </c>
      <c r="B18" s="11">
        <f t="shared" si="5"/>
        <v>214358.88100000002</v>
      </c>
      <c r="C18" s="5">
        <f t="shared" si="0"/>
        <v>38584.598580000005</v>
      </c>
      <c r="D18" s="6">
        <f t="shared" si="1"/>
        <v>175774.28242</v>
      </c>
      <c r="E18" s="6">
        <f>E17*(1+J3)</f>
        <v>39851.252833803861</v>
      </c>
      <c r="F18" s="6">
        <f t="shared" si="2"/>
        <v>900</v>
      </c>
      <c r="G18" s="11">
        <f t="shared" si="6"/>
        <v>19925.62641690193</v>
      </c>
      <c r="H18" s="6">
        <f t="shared" si="3"/>
        <v>60676.879250705795</v>
      </c>
      <c r="I18" s="6">
        <f t="shared" si="7"/>
        <v>563246.29329765344</v>
      </c>
      <c r="J18" s="6">
        <f t="shared" si="8"/>
        <v>678343.69646694756</v>
      </c>
    </row>
    <row r="19" spans="1:10" x14ac:dyDescent="0.2">
      <c r="A19" s="10">
        <f t="shared" si="4"/>
        <v>34</v>
      </c>
      <c r="B19" s="11">
        <f t="shared" si="5"/>
        <v>235794.76910000003</v>
      </c>
      <c r="C19" s="11">
        <f t="shared" si="0"/>
        <v>42443.058438000007</v>
      </c>
      <c r="D19" s="11">
        <f t="shared" si="1"/>
        <v>193351.71066200003</v>
      </c>
      <c r="E19" s="11">
        <f>E18*(1+J3)</f>
        <v>43437.865588846209</v>
      </c>
      <c r="F19" s="6">
        <f t="shared" si="2"/>
        <v>900</v>
      </c>
      <c r="G19" s="11">
        <f t="shared" si="6"/>
        <v>21718.932794423104</v>
      </c>
      <c r="H19" s="6">
        <f t="shared" si="3"/>
        <v>66056.798383269313</v>
      </c>
      <c r="I19" s="11">
        <f t="shared" si="7"/>
        <v>571694.98769711819</v>
      </c>
      <c r="J19" s="6">
        <f t="shared" si="8"/>
        <v>698989.89997584885</v>
      </c>
    </row>
    <row r="20" spans="1:10" x14ac:dyDescent="0.2">
      <c r="A20" s="2">
        <f t="shared" si="4"/>
        <v>35</v>
      </c>
      <c r="B20" s="11">
        <f t="shared" si="5"/>
        <v>259374.24601000003</v>
      </c>
      <c r="C20" s="5">
        <f t="shared" si="0"/>
        <v>46687.364281800001</v>
      </c>
      <c r="D20" s="6">
        <f t="shared" si="1"/>
        <v>212686.88172820004</v>
      </c>
      <c r="E20" s="6">
        <f>E19*(1+J3)</f>
        <v>47347.273491842374</v>
      </c>
      <c r="F20" s="6">
        <f t="shared" si="2"/>
        <v>900</v>
      </c>
      <c r="G20" s="11">
        <f t="shared" si="6"/>
        <v>23673.636745921187</v>
      </c>
      <c r="H20" s="6">
        <f t="shared" si="3"/>
        <v>71920.910237763557</v>
      </c>
      <c r="I20" s="6">
        <f t="shared" si="7"/>
        <v>580270.41251257493</v>
      </c>
      <c r="J20" s="6">
        <f t="shared" si="8"/>
        <v>721036.38400301139</v>
      </c>
    </row>
    <row r="21" spans="1:10" x14ac:dyDescent="0.2">
      <c r="A21" s="10">
        <f t="shared" si="4"/>
        <v>36</v>
      </c>
      <c r="B21" s="11">
        <f t="shared" si="5"/>
        <v>285311.67061100004</v>
      </c>
      <c r="C21" s="11">
        <f t="shared" si="0"/>
        <v>51356.100709980004</v>
      </c>
      <c r="D21" s="11">
        <f t="shared" si="1"/>
        <v>233955.56990102003</v>
      </c>
      <c r="E21" s="11">
        <f>E20*(1+J3)</f>
        <v>51608.528106108191</v>
      </c>
      <c r="F21" s="6">
        <f t="shared" si="2"/>
        <v>900</v>
      </c>
      <c r="G21" s="11">
        <f t="shared" si="6"/>
        <v>25804.264053054096</v>
      </c>
      <c r="H21" s="6">
        <f t="shared" si="3"/>
        <v>78312.792159162287</v>
      </c>
      <c r="I21" s="11">
        <f t="shared" si="7"/>
        <v>588974.46870026353</v>
      </c>
      <c r="J21" s="6">
        <f t="shared" si="8"/>
        <v>744617.24644212122</v>
      </c>
    </row>
    <row r="22" spans="1:10" x14ac:dyDescent="0.2">
      <c r="A22" s="2">
        <f t="shared" si="4"/>
        <v>37</v>
      </c>
      <c r="B22" s="11">
        <f t="shared" si="5"/>
        <v>313842.83767210005</v>
      </c>
      <c r="C22" s="5">
        <f t="shared" si="0"/>
        <v>56491.710780978006</v>
      </c>
      <c r="D22" s="6">
        <f t="shared" si="1"/>
        <v>257351.12689112205</v>
      </c>
      <c r="E22" s="6">
        <f>E21*(1+J3)</f>
        <v>56253.295635657931</v>
      </c>
      <c r="F22" s="6">
        <f t="shared" si="2"/>
        <v>900</v>
      </c>
      <c r="G22" s="11">
        <f t="shared" si="6"/>
        <v>28126.647817828965</v>
      </c>
      <c r="H22" s="6">
        <f t="shared" si="3"/>
        <v>85279.943453486892</v>
      </c>
      <c r="I22" s="6">
        <f t="shared" si="7"/>
        <v>597809.08573076746</v>
      </c>
      <c r="J22" s="6">
        <f t="shared" si="8"/>
        <v>769880.26916840265</v>
      </c>
    </row>
    <row r="23" spans="1:10" x14ac:dyDescent="0.2">
      <c r="A23" s="10">
        <f t="shared" si="4"/>
        <v>38</v>
      </c>
      <c r="B23" s="11">
        <f t="shared" si="5"/>
        <v>345227.12143931008</v>
      </c>
      <c r="C23" s="11">
        <f t="shared" si="0"/>
        <v>62140.881859075809</v>
      </c>
      <c r="D23" s="11">
        <f t="shared" si="1"/>
        <v>283086.23958023428</v>
      </c>
      <c r="E23" s="11">
        <f>E22*(1+J3)</f>
        <v>61316.092242867147</v>
      </c>
      <c r="F23" s="6">
        <f t="shared" si="2"/>
        <v>900</v>
      </c>
      <c r="G23" s="11">
        <f t="shared" si="6"/>
        <v>30658.046121433574</v>
      </c>
      <c r="H23" s="6">
        <f t="shared" si="3"/>
        <v>92874.138364300714</v>
      </c>
      <c r="I23" s="11">
        <f t="shared" si="7"/>
        <v>606776.22201672895</v>
      </c>
      <c r="J23" s="6">
        <f t="shared" si="8"/>
        <v>796988.32323266251</v>
      </c>
    </row>
    <row r="24" spans="1:10" x14ac:dyDescent="0.2">
      <c r="A24" s="2">
        <f t="shared" si="4"/>
        <v>39</v>
      </c>
      <c r="B24" s="11">
        <f t="shared" si="5"/>
        <v>379749.8335832411</v>
      </c>
      <c r="C24" s="5">
        <f t="shared" si="0"/>
        <v>68354.970044983391</v>
      </c>
      <c r="D24" s="6">
        <f t="shared" si="1"/>
        <v>311394.86353825772</v>
      </c>
      <c r="E24" s="6">
        <f>E23*(1+$J$3)</f>
        <v>66834.540544725198</v>
      </c>
      <c r="F24" s="6">
        <f>$F$3</f>
        <v>900</v>
      </c>
      <c r="G24" s="11">
        <f t="shared" si="6"/>
        <v>33417.270272362599</v>
      </c>
      <c r="H24" s="6">
        <f t="shared" si="3"/>
        <v>101151.8108170878</v>
      </c>
      <c r="I24" s="6">
        <f t="shared" si="7"/>
        <v>615877.86534697993</v>
      </c>
      <c r="J24" s="6">
        <f t="shared" si="8"/>
        <v>826120.91806814983</v>
      </c>
    </row>
    <row r="25" spans="1:10" x14ac:dyDescent="0.2">
      <c r="A25" s="10">
        <f t="shared" si="4"/>
        <v>40</v>
      </c>
      <c r="B25" s="11">
        <f t="shared" si="5"/>
        <v>417724.81694156519</v>
      </c>
      <c r="C25" s="11">
        <f t="shared" si="0"/>
        <v>75190.467049481726</v>
      </c>
      <c r="D25" s="11">
        <f t="shared" si="1"/>
        <v>342534.34989208344</v>
      </c>
      <c r="E25" s="11">
        <f>E24*(1+$J$3)</f>
        <v>72849.649193750476</v>
      </c>
      <c r="F25" s="6">
        <f t="shared" si="2"/>
        <v>900</v>
      </c>
      <c r="G25" s="11">
        <f t="shared" si="6"/>
        <v>36424.824596875238</v>
      </c>
      <c r="H25" s="6">
        <f t="shared" si="3"/>
        <v>110174.47379062572</v>
      </c>
      <c r="I25" s="11">
        <f t="shared" si="7"/>
        <v>625116.03332718462</v>
      </c>
      <c r="J25" s="6">
        <f t="shared" si="8"/>
        <v>857475.90942864236</v>
      </c>
    </row>
    <row r="26" spans="1:10" x14ac:dyDescent="0.2">
      <c r="A26" s="2">
        <f t="shared" si="4"/>
        <v>41</v>
      </c>
      <c r="B26" s="11">
        <f t="shared" si="5"/>
        <v>459497.29863572173</v>
      </c>
      <c r="C26" s="5">
        <f t="shared" si="0"/>
        <v>82709.513754429907</v>
      </c>
      <c r="D26" s="6">
        <f t="shared" si="1"/>
        <v>376787.78488129179</v>
      </c>
      <c r="E26" s="6">
        <f t="shared" ref="E26:E38" si="9">E25*(1+$J$3)</f>
        <v>79406.117621188023</v>
      </c>
      <c r="F26" s="6">
        <f t="shared" si="2"/>
        <v>900</v>
      </c>
      <c r="G26" s="11">
        <f t="shared" si="6"/>
        <v>39703.058810594011</v>
      </c>
      <c r="H26" s="6">
        <f t="shared" si="3"/>
        <v>120009.17643178203</v>
      </c>
      <c r="I26" s="6">
        <f t="shared" si="7"/>
        <v>634492.77382709237</v>
      </c>
      <c r="J26" s="6">
        <f t="shared" si="8"/>
        <v>891271.38227660209</v>
      </c>
    </row>
    <row r="27" spans="1:10" x14ac:dyDescent="0.2">
      <c r="A27" s="10">
        <f t="shared" si="4"/>
        <v>42</v>
      </c>
      <c r="B27" s="11">
        <f t="shared" si="5"/>
        <v>505447.0284992939</v>
      </c>
      <c r="C27" s="11">
        <f t="shared" si="0"/>
        <v>90980.4651298729</v>
      </c>
      <c r="D27" s="11">
        <f t="shared" si="1"/>
        <v>414466.563369421</v>
      </c>
      <c r="E27" s="11">
        <f t="shared" si="9"/>
        <v>86552.668207094946</v>
      </c>
      <c r="F27" s="6">
        <f t="shared" si="2"/>
        <v>900</v>
      </c>
      <c r="G27" s="11">
        <f t="shared" si="6"/>
        <v>43276.334103547473</v>
      </c>
      <c r="H27" s="6">
        <f t="shared" si="3"/>
        <v>130729.00231064242</v>
      </c>
      <c r="I27" s="11">
        <f t="shared" si="7"/>
        <v>644010.16543449881</v>
      </c>
      <c r="J27" s="6">
        <f t="shared" si="8"/>
        <v>927747.72649327747</v>
      </c>
    </row>
    <row r="28" spans="1:10" x14ac:dyDescent="0.2">
      <c r="A28" s="2">
        <f t="shared" si="4"/>
        <v>43</v>
      </c>
      <c r="B28" s="11">
        <f t="shared" si="5"/>
        <v>555991.73134922329</v>
      </c>
      <c r="C28" s="5">
        <f t="shared" si="0"/>
        <v>100078.51164286019</v>
      </c>
      <c r="D28" s="6">
        <f t="shared" si="1"/>
        <v>455913.2197063631</v>
      </c>
      <c r="E28" s="6">
        <f t="shared" si="9"/>
        <v>94342.408345733493</v>
      </c>
      <c r="F28" s="6">
        <f t="shared" si="2"/>
        <v>900</v>
      </c>
      <c r="G28" s="11">
        <f t="shared" si="6"/>
        <v>47171.204172866746</v>
      </c>
      <c r="H28" s="6">
        <f t="shared" si="3"/>
        <v>142413.61251860025</v>
      </c>
      <c r="I28" s="6">
        <f t="shared" si="7"/>
        <v>653670.31791601633</v>
      </c>
      <c r="J28" s="6">
        <f t="shared" si="8"/>
        <v>967169.92510377918</v>
      </c>
    </row>
    <row r="29" spans="1:10" x14ac:dyDescent="0.2">
      <c r="A29" s="10">
        <f t="shared" si="4"/>
        <v>44</v>
      </c>
      <c r="B29" s="11">
        <f t="shared" si="5"/>
        <v>611590.90448414558</v>
      </c>
      <c r="C29" s="11">
        <f t="shared" si="0"/>
        <v>110086.3628071462</v>
      </c>
      <c r="D29" s="11">
        <f t="shared" si="1"/>
        <v>501504.54167699936</v>
      </c>
      <c r="E29" s="11">
        <f t="shared" si="9"/>
        <v>102833.22509684952</v>
      </c>
      <c r="F29" s="6">
        <f t="shared" si="2"/>
        <v>900</v>
      </c>
      <c r="G29" s="11">
        <f t="shared" si="6"/>
        <v>51416.61254842476</v>
      </c>
      <c r="H29" s="6">
        <f t="shared" si="3"/>
        <v>155149.8376452743</v>
      </c>
      <c r="I29" s="11">
        <f t="shared" si="7"/>
        <v>663475.37268475653</v>
      </c>
      <c r="J29" s="6">
        <f t="shared" si="8"/>
        <v>1009830.0767164815</v>
      </c>
    </row>
    <row r="30" spans="1:10" x14ac:dyDescent="0.2">
      <c r="A30" s="2">
        <f t="shared" si="4"/>
        <v>45</v>
      </c>
      <c r="B30" s="11">
        <f t="shared" si="5"/>
        <v>672749.99493256013</v>
      </c>
      <c r="C30" s="5">
        <f t="shared" si="0"/>
        <v>121094.99908786082</v>
      </c>
      <c r="D30" s="6">
        <f t="shared" si="1"/>
        <v>551654.99584469933</v>
      </c>
      <c r="E30" s="6">
        <f t="shared" si="9"/>
        <v>112088.21535556599</v>
      </c>
      <c r="F30" s="6">
        <f t="shared" si="2"/>
        <v>900</v>
      </c>
      <c r="G30" s="11">
        <f t="shared" si="6"/>
        <v>56044.107677782995</v>
      </c>
      <c r="H30" s="6">
        <f t="shared" si="3"/>
        <v>169032.32303334898</v>
      </c>
      <c r="I30" s="6">
        <f t="shared" si="7"/>
        <v>673427.50327502785</v>
      </c>
      <c r="J30" s="6">
        <f t="shared" si="8"/>
        <v>1056050.1760863783</v>
      </c>
    </row>
    <row r="31" spans="1:10" x14ac:dyDescent="0.2">
      <c r="A31" s="10">
        <f t="shared" si="4"/>
        <v>46</v>
      </c>
      <c r="B31" s="11">
        <f t="shared" si="5"/>
        <v>740024.99442581611</v>
      </c>
      <c r="C31" s="11">
        <f t="shared" si="0"/>
        <v>133204.4989966469</v>
      </c>
      <c r="D31" s="11">
        <f t="shared" si="1"/>
        <v>606820.49542916915</v>
      </c>
      <c r="E31" s="11">
        <f t="shared" si="9"/>
        <v>122176.15473756693</v>
      </c>
      <c r="F31" s="6">
        <f t="shared" si="2"/>
        <v>900</v>
      </c>
      <c r="G31" s="11">
        <f t="shared" si="6"/>
        <v>61088.077368783466</v>
      </c>
      <c r="H31" s="6">
        <f t="shared" si="3"/>
        <v>184164.23210635039</v>
      </c>
      <c r="I31" s="11">
        <f t="shared" si="7"/>
        <v>683528.91582415323</v>
      </c>
      <c r="J31" s="6">
        <f t="shared" si="8"/>
        <v>1106185.179146972</v>
      </c>
    </row>
    <row r="32" spans="1:10" x14ac:dyDescent="0.2">
      <c r="A32" s="2">
        <f t="shared" si="4"/>
        <v>47</v>
      </c>
      <c r="B32" s="11">
        <f t="shared" si="5"/>
        <v>814027.49386839778</v>
      </c>
      <c r="C32" s="5">
        <f t="shared" si="0"/>
        <v>146524.9488963116</v>
      </c>
      <c r="D32" s="6">
        <f t="shared" si="1"/>
        <v>667502.54497208621</v>
      </c>
      <c r="E32" s="6">
        <f t="shared" si="9"/>
        <v>133172.00866394796</v>
      </c>
      <c r="F32" s="6">
        <f t="shared" si="2"/>
        <v>900</v>
      </c>
      <c r="G32" s="11">
        <f t="shared" si="6"/>
        <v>66586.004331973978</v>
      </c>
      <c r="H32" s="6">
        <f t="shared" si="3"/>
        <v>200658.01299592195</v>
      </c>
      <c r="I32" s="6">
        <f t="shared" si="7"/>
        <v>693781.8495615155</v>
      </c>
      <c r="J32" s="6">
        <f t="shared" si="8"/>
        <v>1160626.3815376796</v>
      </c>
    </row>
    <row r="33" spans="1:10" x14ac:dyDescent="0.2">
      <c r="A33" s="10">
        <f t="shared" si="4"/>
        <v>48</v>
      </c>
      <c r="B33" s="11">
        <f t="shared" si="5"/>
        <v>895430.24325523758</v>
      </c>
      <c r="C33" s="11">
        <f t="shared" si="0"/>
        <v>161177.44378594277</v>
      </c>
      <c r="D33" s="11">
        <f t="shared" si="1"/>
        <v>734252.79946929484</v>
      </c>
      <c r="E33" s="11">
        <f t="shared" si="9"/>
        <v>145157.48944370329</v>
      </c>
      <c r="F33" s="6">
        <f t="shared" si="2"/>
        <v>900</v>
      </c>
      <c r="G33" s="11">
        <f t="shared" si="6"/>
        <v>72578.744721851646</v>
      </c>
      <c r="H33" s="6">
        <f t="shared" si="3"/>
        <v>218636.23416555492</v>
      </c>
      <c r="I33" s="11">
        <f t="shared" si="7"/>
        <v>704188.57730493823</v>
      </c>
      <c r="J33" s="6">
        <f t="shared" si="8"/>
        <v>1219805.1426086782</v>
      </c>
    </row>
    <row r="34" spans="1:10" x14ac:dyDescent="0.2">
      <c r="A34" s="2">
        <f t="shared" si="4"/>
        <v>49</v>
      </c>
      <c r="B34" s="11">
        <f t="shared" si="5"/>
        <v>984973.26758076134</v>
      </c>
      <c r="C34" s="5">
        <f t="shared" si="0"/>
        <v>177295.18816453704</v>
      </c>
      <c r="D34" s="6">
        <f t="shared" si="1"/>
        <v>807678.07941622427</v>
      </c>
      <c r="E34" s="6">
        <f t="shared" si="9"/>
        <v>158221.66349363659</v>
      </c>
      <c r="F34" s="6">
        <f t="shared" si="2"/>
        <v>900</v>
      </c>
      <c r="G34" s="11">
        <f t="shared" si="6"/>
        <v>79110.831746818294</v>
      </c>
      <c r="H34" s="6">
        <f t="shared" si="3"/>
        <v>238232.49524045488</v>
      </c>
      <c r="I34" s="6">
        <f t="shared" si="7"/>
        <v>714751.40596451226</v>
      </c>
      <c r="J34" s="6">
        <f t="shared" si="8"/>
        <v>1284196.9901402819</v>
      </c>
    </row>
    <row r="35" spans="1:10" x14ac:dyDescent="0.2">
      <c r="A35" s="10">
        <f t="shared" si="4"/>
        <v>50</v>
      </c>
      <c r="B35" s="11">
        <f t="shared" si="5"/>
        <v>1083470.5943388375</v>
      </c>
      <c r="C35" s="11">
        <f t="shared" si="0"/>
        <v>195024.70698099074</v>
      </c>
      <c r="D35" s="11">
        <f t="shared" si="1"/>
        <v>888445.88735784683</v>
      </c>
      <c r="E35" s="11">
        <f t="shared" si="9"/>
        <v>172461.61320806391</v>
      </c>
      <c r="F35" s="6">
        <f t="shared" si="2"/>
        <v>900</v>
      </c>
      <c r="G35" s="11">
        <f t="shared" si="6"/>
        <v>86230.806604031954</v>
      </c>
      <c r="H35" s="6">
        <f t="shared" si="3"/>
        <v>259592.41981209588</v>
      </c>
      <c r="I35" s="11">
        <f t="shared" si="7"/>
        <v>725472.67705397995</v>
      </c>
      <c r="J35" s="6">
        <f t="shared" si="8"/>
        <v>1354326.1445997311</v>
      </c>
    </row>
    <row r="36" spans="1:10" x14ac:dyDescent="0.2">
      <c r="A36" s="2">
        <f t="shared" si="4"/>
        <v>51</v>
      </c>
      <c r="B36" s="11">
        <f t="shared" si="5"/>
        <v>1191817.6537727213</v>
      </c>
      <c r="C36" s="5">
        <f t="shared" si="0"/>
        <v>214527.17767908983</v>
      </c>
      <c r="D36" s="6">
        <f t="shared" si="1"/>
        <v>977290.47609363147</v>
      </c>
      <c r="E36" s="6">
        <f t="shared" si="9"/>
        <v>187983.15839678966</v>
      </c>
      <c r="F36" s="6">
        <f t="shared" si="2"/>
        <v>900</v>
      </c>
      <c r="G36" s="11">
        <f t="shared" si="6"/>
        <v>93991.579198394829</v>
      </c>
      <c r="H36" s="6">
        <f t="shared" si="3"/>
        <v>282874.73759518447</v>
      </c>
      <c r="I36" s="6">
        <f t="shared" si="7"/>
        <v>736354.7672097896</v>
      </c>
      <c r="J36" s="6">
        <f t="shared" si="8"/>
        <v>1430770.5057082365</v>
      </c>
    </row>
    <row r="37" spans="1:10" x14ac:dyDescent="0.2">
      <c r="A37" s="10">
        <f t="shared" si="4"/>
        <v>52</v>
      </c>
      <c r="B37" s="11">
        <f t="shared" si="5"/>
        <v>1310999.4191499935</v>
      </c>
      <c r="C37" s="11">
        <f t="shared" si="0"/>
        <v>235979.89544699882</v>
      </c>
      <c r="D37" s="11">
        <f t="shared" si="1"/>
        <v>1075019.5237029947</v>
      </c>
      <c r="E37" s="11">
        <f t="shared" si="9"/>
        <v>204901.64265250074</v>
      </c>
      <c r="F37" s="6">
        <f t="shared" si="2"/>
        <v>900</v>
      </c>
      <c r="G37" s="11">
        <f t="shared" si="6"/>
        <v>102450.82132625037</v>
      </c>
      <c r="H37" s="6">
        <f t="shared" si="3"/>
        <v>308252.4639787511</v>
      </c>
      <c r="I37" s="11">
        <f t="shared" si="7"/>
        <v>747400.08871793642</v>
      </c>
      <c r="J37" s="6">
        <f t="shared" si="8"/>
        <v>1514167.1484421799</v>
      </c>
    </row>
    <row r="38" spans="1:10" x14ac:dyDescent="0.2">
      <c r="A38" s="2">
        <f t="shared" si="4"/>
        <v>53</v>
      </c>
      <c r="B38" s="11">
        <f t="shared" si="5"/>
        <v>1442099.3610649928</v>
      </c>
      <c r="C38" s="5">
        <f t="shared" si="0"/>
        <v>259577.88499169869</v>
      </c>
      <c r="D38" s="6">
        <f t="shared" si="1"/>
        <v>1182521.4760732942</v>
      </c>
      <c r="E38" s="6">
        <f t="shared" si="9"/>
        <v>223342.79049122584</v>
      </c>
      <c r="F38" s="6">
        <f t="shared" si="2"/>
        <v>900</v>
      </c>
      <c r="G38" s="11">
        <f t="shared" si="6"/>
        <v>111671.39524561292</v>
      </c>
      <c r="H38" s="6">
        <f t="shared" si="3"/>
        <v>335914.18573683873</v>
      </c>
      <c r="I38" s="6">
        <f t="shared" si="7"/>
        <v>758611.09004870546</v>
      </c>
      <c r="J38" s="6">
        <f t="shared" si="8"/>
        <v>1605218.3803851609</v>
      </c>
    </row>
    <row r="39" spans="1:10" x14ac:dyDescent="0.2">
      <c r="A39" s="10">
        <f t="shared" si="4"/>
        <v>54</v>
      </c>
      <c r="B39" s="11">
        <f t="shared" si="5"/>
        <v>1586309.2971714921</v>
      </c>
      <c r="C39" s="11">
        <f t="shared" si="0"/>
        <v>285535.67349086859</v>
      </c>
      <c r="D39" s="11">
        <f t="shared" si="1"/>
        <v>1300773.6236806235</v>
      </c>
      <c r="E39" s="6">
        <f>E38*(1+$J$3)</f>
        <v>243443.64163543619</v>
      </c>
      <c r="F39" s="6">
        <f t="shared" si="2"/>
        <v>900</v>
      </c>
      <c r="G39" s="11">
        <f t="shared" si="6"/>
        <v>121721.82081771809</v>
      </c>
      <c r="H39" s="6">
        <f t="shared" si="3"/>
        <v>366065.46245315426</v>
      </c>
      <c r="I39" s="11">
        <f t="shared" si="7"/>
        <v>769990.25639943604</v>
      </c>
      <c r="J39" s="6">
        <f t="shared" si="8"/>
        <v>1704698.4176269053</v>
      </c>
    </row>
    <row r="40" spans="1:10" x14ac:dyDescent="0.2">
      <c r="A40" s="2">
        <f t="shared" si="4"/>
        <v>55</v>
      </c>
      <c r="B40" s="11">
        <f t="shared" si="5"/>
        <v>1744940.2268886412</v>
      </c>
      <c r="C40" s="5">
        <f t="shared" si="0"/>
        <v>314089.2408399554</v>
      </c>
      <c r="D40" s="6">
        <f t="shared" si="1"/>
        <v>1430850.9860486859</v>
      </c>
      <c r="E40" s="11">
        <f>E39*(1+$J$3)</f>
        <v>265353.56938262546</v>
      </c>
      <c r="F40" s="6">
        <f t="shared" si="2"/>
        <v>900</v>
      </c>
      <c r="G40" s="11">
        <f t="shared" si="6"/>
        <v>132676.78469131273</v>
      </c>
      <c r="H40" s="6">
        <f t="shared" si="3"/>
        <v>398930.35407393822</v>
      </c>
      <c r="I40" s="6">
        <f t="shared" si="7"/>
        <v>781540.11024542758</v>
      </c>
      <c r="J40" s="6">
        <f t="shared" si="8"/>
        <v>1813460.7422201752</v>
      </c>
    </row>
    <row r="43" spans="1:10" x14ac:dyDescent="0.2">
      <c r="H43" s="6" t="s">
        <v>19</v>
      </c>
      <c r="I43" s="12">
        <f>VLOOKUP(D6,A10:J40,10)</f>
        <v>1813460.7422201752</v>
      </c>
    </row>
  </sheetData>
  <mergeCells count="3">
    <mergeCell ref="A1:D1"/>
    <mergeCell ref="G5:H5"/>
    <mergeCell ref="G6:H6"/>
  </mergeCells>
  <pageMargins left="0.7" right="0.7" top="0.75" bottom="0.75" header="0.3" footer="0.3"/>
  <pageSetup orientation="portrait" verticalDpi="0" r:id="rId1"/>
  <ignoredErrors>
    <ignoredError sqref="F24:F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Sheet-1</vt:lpstr>
    </vt:vector>
  </TitlesOfParts>
  <Company>George Mason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Songjun Luo</dc:creator>
  <cp:lastModifiedBy>Microsoft Office User</cp:lastModifiedBy>
  <dcterms:created xsi:type="dcterms:W3CDTF">2020-08-24T22:54:55Z</dcterms:created>
  <dcterms:modified xsi:type="dcterms:W3CDTF">2021-10-04T23:26:43Z</dcterms:modified>
</cp:coreProperties>
</file>