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tamma/Desktop/"/>
    </mc:Choice>
  </mc:AlternateContent>
  <xr:revisionPtr revIDLastSave="0" documentId="13_ncr:1_{2CF7161E-530F-F34C-8C4C-C35A7E165188}" xr6:coauthVersionLast="47" xr6:coauthVersionMax="47" xr10:uidLastSave="{00000000-0000-0000-0000-000000000000}"/>
  <bookViews>
    <workbookView xWindow="0" yWindow="500" windowWidth="28800" windowHeight="16560" activeTab="1" xr2:uid="{4C755614-0E8C-48EE-9B0E-33E290FA8864}"/>
  </bookViews>
  <sheets>
    <sheet name="Excercise-3" sheetId="1" r:id="rId1"/>
    <sheet name="Excercise-9" sheetId="2" r:id="rId2"/>
  </sheets>
  <definedNames>
    <definedName name="solver_adj" localSheetId="0" hidden="1">'Excercise-3'!$B$12:$F$15</definedName>
    <definedName name="solver_adj" localSheetId="1" hidden="1">'Excercise-9'!$C$7:$G$10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dia" localSheetId="0" hidden="1">5</definedName>
    <definedName name="solver_dia" localSheetId="1" hidden="1">5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1" localSheetId="0" hidden="1">'Excercise-3'!$B$16:$F$16</definedName>
    <definedName name="solver_lhs1" localSheetId="1" hidden="1">'Excercise-9'!$C$17:$G$17</definedName>
    <definedName name="solver_lhs2" localSheetId="0" hidden="1">'Excercise-3'!$G$12:$G$15</definedName>
    <definedName name="solver_lhs2" localSheetId="1" hidden="1">'Excercise-9'!$C$7:$G$10</definedName>
    <definedName name="solver_lhs3" localSheetId="0" hidden="1">'Excercise-3'!$B$12:$F$15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so" localSheetId="0" hidden="1">10000</definedName>
    <definedName name="solver_nso" localSheetId="1" hidden="1">10000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3</definedName>
    <definedName name="solver_num" localSheetId="1" hidden="1">2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'Excercise-3'!$B$19</definedName>
    <definedName name="solver_opt" localSheetId="1" hidden="1">'Excercise-9'!$G$20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hs1" localSheetId="0" hidden="1">'Excercise-3'!$B$8:$F$8</definedName>
    <definedName name="solver_rhs1" localSheetId="1" hidden="1">'Excercise-9'!$C$19:$G$19</definedName>
    <definedName name="solver_rhs2" localSheetId="0" hidden="1">'Excercise-3'!$G$4:$G$7</definedName>
    <definedName name="solver_rhs2" localSheetId="1" hidden="1">0</definedName>
    <definedName name="solver_rhs3" localSheetId="0" hidden="1">0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v" localSheetId="0" hidden="1">1</definedName>
    <definedName name="solver_rxv" localSheetId="1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typ" localSheetId="0" hidden="1">1</definedName>
    <definedName name="solver_typ" localSheetId="1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538017</definedName>
    <definedName name="solver_userid" localSheetId="1" hidden="1">539608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F20" i="2"/>
  <c r="E20" i="2"/>
  <c r="D20" i="2"/>
  <c r="E19" i="2" s="1"/>
  <c r="G17" i="2"/>
  <c r="F17" i="2"/>
  <c r="E17" i="2"/>
  <c r="D17" i="2"/>
  <c r="C17" i="2"/>
  <c r="D19" i="2" s="1"/>
  <c r="F48" i="1"/>
  <c r="E48" i="1"/>
  <c r="D48" i="1"/>
  <c r="C48" i="1"/>
  <c r="B48" i="1"/>
  <c r="G48" i="1" s="1"/>
  <c r="G47" i="1"/>
  <c r="F47" i="1"/>
  <c r="E47" i="1"/>
  <c r="D47" i="1"/>
  <c r="C47" i="1"/>
  <c r="B47" i="1"/>
  <c r="F46" i="1"/>
  <c r="E46" i="1"/>
  <c r="G46" i="1" s="1"/>
  <c r="D46" i="1"/>
  <c r="C46" i="1"/>
  <c r="B46" i="1"/>
  <c r="F45" i="1"/>
  <c r="E45" i="1"/>
  <c r="D45" i="1"/>
  <c r="C45" i="1"/>
  <c r="G45" i="1" s="1"/>
  <c r="B45" i="1"/>
  <c r="F41" i="1"/>
  <c r="E41" i="1"/>
  <c r="D41" i="1"/>
  <c r="C41" i="1"/>
  <c r="B41" i="1"/>
  <c r="G40" i="1"/>
  <c r="G39" i="1"/>
  <c r="G38" i="1"/>
  <c r="G37" i="1"/>
  <c r="B19" i="1"/>
  <c r="F16" i="1"/>
  <c r="E16" i="1"/>
  <c r="D16" i="1"/>
  <c r="C16" i="1"/>
  <c r="B16" i="1"/>
  <c r="G15" i="1"/>
  <c r="G14" i="1"/>
  <c r="G13" i="1"/>
  <c r="G12" i="1"/>
  <c r="F19" i="2" l="1"/>
  <c r="G19" i="2" s="1"/>
  <c r="G49" i="1"/>
</calcChain>
</file>

<file path=xl/sharedStrings.xml><?xml version="1.0" encoding="utf-8"?>
<sst xmlns="http://schemas.openxmlformats.org/spreadsheetml/2006/main" count="108" uniqueCount="61">
  <si>
    <t>Shipping Carpets</t>
  </si>
  <si>
    <t>To Distributor</t>
  </si>
  <si>
    <t>D1</t>
  </si>
  <si>
    <t>D2</t>
  </si>
  <si>
    <t>D3</t>
  </si>
  <si>
    <t>D4</t>
  </si>
  <si>
    <t>D5</t>
  </si>
  <si>
    <t>Capacity</t>
  </si>
  <si>
    <t>From F2</t>
  </si>
  <si>
    <t>From F3</t>
  </si>
  <si>
    <t>From F4</t>
  </si>
  <si>
    <t>Demand</t>
  </si>
  <si>
    <t>Input</t>
  </si>
  <si>
    <t>Decisions</t>
  </si>
  <si>
    <t>From F1</t>
  </si>
  <si>
    <t>Objective</t>
  </si>
  <si>
    <t xml:space="preserve">COST </t>
  </si>
  <si>
    <t>in '000</t>
  </si>
  <si>
    <t>EXERCISE-3</t>
  </si>
  <si>
    <t>a) The following table illustrates the Minimum-Cost- Distribution plan for the quarter</t>
  </si>
  <si>
    <t>c) Here, we have increased the demand at D4 and decreased the demand of D3 each by 1000 rolls. So, the following table shows the revised schedule and the new Optimal Cost</t>
  </si>
  <si>
    <t>Inorder to find the Optimal Cost, we will multiply the cost distribution with decision matrix</t>
  </si>
  <si>
    <t xml:space="preserve">Planning Investments </t>
  </si>
  <si>
    <t>Given</t>
  </si>
  <si>
    <t>Totally Money</t>
  </si>
  <si>
    <t xml:space="preserve">Retirement Annuity for </t>
  </si>
  <si>
    <t>5 years</t>
  </si>
  <si>
    <t xml:space="preserve">Investment </t>
  </si>
  <si>
    <t>A</t>
  </si>
  <si>
    <t>B</t>
  </si>
  <si>
    <t>C</t>
  </si>
  <si>
    <t>D</t>
  </si>
  <si>
    <t>For year-1</t>
  </si>
  <si>
    <t>For year-2</t>
  </si>
  <si>
    <t>For year-3</t>
  </si>
  <si>
    <t>For year-4</t>
  </si>
  <si>
    <t xml:space="preserve">For year-5 </t>
  </si>
  <si>
    <t>Investment</t>
  </si>
  <si>
    <t>Profit</t>
  </si>
  <si>
    <t>Limit</t>
  </si>
  <si>
    <t>Interest</t>
  </si>
  <si>
    <t xml:space="preserve">Total </t>
  </si>
  <si>
    <r>
      <t xml:space="preserve">a) The amount of money uncle can maximise that can be accumulated at the end of 5 years is </t>
    </r>
    <r>
      <rPr>
        <b/>
        <sz val="11"/>
        <color theme="1"/>
        <rFont val="Calibri"/>
        <family val="2"/>
        <scheme val="minor"/>
      </rPr>
      <t>$120,105.88</t>
    </r>
  </si>
  <si>
    <r>
      <t xml:space="preserve">b) By multiplying the Unit Cost with the Decision table matrix, we get the cost of distribution plan which is </t>
    </r>
    <r>
      <rPr>
        <b/>
        <sz val="11"/>
        <color theme="1"/>
        <rFont val="Calibri"/>
        <family val="2"/>
        <scheme val="minor"/>
      </rPr>
      <t>$2,660,000</t>
    </r>
  </si>
  <si>
    <t>F1 to D2</t>
  </si>
  <si>
    <t>10 * 1000</t>
  </si>
  <si>
    <t>F1 to D5</t>
  </si>
  <si>
    <t>30 * 1000</t>
  </si>
  <si>
    <t>F2 to D1</t>
  </si>
  <si>
    <t>F2 toD5</t>
  </si>
  <si>
    <t>18 * 1000</t>
  </si>
  <si>
    <t>F3 to D2</t>
  </si>
  <si>
    <t>14 * 1000</t>
  </si>
  <si>
    <t>F3 to D4</t>
  </si>
  <si>
    <t>36 * 1000</t>
  </si>
  <si>
    <t>F4 to D3</t>
  </si>
  <si>
    <t>42 * 1000</t>
  </si>
  <si>
    <t>Minimum-Cost- Distribution</t>
  </si>
  <si>
    <t>Thousand of rolls when multiplied by 1000</t>
  </si>
  <si>
    <r>
      <t xml:space="preserve">From the table, when D4 is increased and D3 is reduced by 1000 rolls, the new optimal Cost is </t>
    </r>
    <r>
      <rPr>
        <b/>
        <sz val="11"/>
        <color theme="1"/>
        <rFont val="Calibri"/>
        <family val="2"/>
        <scheme val="minor"/>
      </rPr>
      <t>$2,6630,000</t>
    </r>
  </si>
  <si>
    <t xml:space="preserve">Decision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</si>
</sst>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.00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0" borderId="0" xfId="0" applyFill="1" applyAlignment="1"/>
    <xf numFmtId="164" fontId="0" fillId="4" borderId="0" xfId="0" applyNumberFormat="1" applyFill="1" applyAlignment="1"/>
    <xf numFmtId="0" fontId="0" fillId="5" borderId="0" xfId="0" applyFill="1"/>
    <xf numFmtId="165" fontId="0" fillId="0" borderId="0" xfId="0" applyNumberFormat="1"/>
    <xf numFmtId="165" fontId="0" fillId="4" borderId="0" xfId="0" applyNumberFormat="1" applyFill="1"/>
    <xf numFmtId="44" fontId="0" fillId="0" borderId="0" xfId="2" applyFont="1"/>
    <xf numFmtId="166" fontId="0" fillId="0" borderId="0" xfId="1" applyNumberFormat="1" applyFont="1" applyBorder="1"/>
    <xf numFmtId="0" fontId="0" fillId="0" borderId="0" xfId="0" applyBorder="1"/>
    <xf numFmtId="166" fontId="0" fillId="0" borderId="0" xfId="1" applyNumberFormat="1" applyFont="1" applyFill="1" applyBorder="1"/>
    <xf numFmtId="164" fontId="0" fillId="0" borderId="0" xfId="0" applyNumberFormat="1"/>
    <xf numFmtId="164" fontId="0" fillId="4" borderId="0" xfId="0" applyNumberFormat="1" applyFill="1"/>
    <xf numFmtId="44" fontId="0" fillId="5" borderId="0" xfId="2" applyFont="1" applyFill="1"/>
    <xf numFmtId="166" fontId="0" fillId="5" borderId="0" xfId="1" applyNumberFormat="1" applyFont="1" applyFill="1" applyBorder="1"/>
    <xf numFmtId="0" fontId="0" fillId="0" borderId="0" xfId="0" applyAlignment="1"/>
    <xf numFmtId="0" fontId="0" fillId="0" borderId="0" xfId="0" applyFill="1"/>
    <xf numFmtId="165" fontId="0" fillId="0" borderId="0" xfId="0" applyNumberFormat="1" applyFill="1"/>
    <xf numFmtId="0" fontId="0" fillId="0" borderId="0" xfId="0" applyFont="1" applyBorder="1"/>
    <xf numFmtId="0" fontId="0" fillId="0" borderId="0" xfId="0" applyFont="1" applyFill="1" applyBorder="1" applyAlignment="1">
      <alignment textRotation="180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975508</xdr:colOff>
      <xdr:row>23</xdr:row>
      <xdr:rowOff>9853</xdr:rowOff>
    </xdr:from>
    <xdr:to>
      <xdr:col>10</xdr:col>
      <xdr:colOff>607392</xdr:colOff>
      <xdr:row>39</xdr:row>
      <xdr:rowOff>97919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934C1-08FD-3040-8FC8-7F7FF9064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508" y="4454853"/>
          <a:ext cx="8236594" cy="318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0D2506-0659-8F48-BBEB-A2323B6FB8A3}">
  <we:reference id="wa200000018" version="21.5.1.1" store="en-US" storeType="OMEX"/>
  <we:alternateReferences>
    <we:reference id="WA200000018" version="21.5.1.1" store="WA200000018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34EA-F557-4E2C-B693-03BABA23B449}">
  <dimension ref="A1:Q50"/>
  <sheetViews>
    <sheetView zoomScale="150" workbookViewId="0">
      <selection activeCell="B45" sqref="B45"/>
    </sheetView>
  </sheetViews>
  <sheetFormatPr baseColWidth="10" defaultColWidth="8.83203125" defaultRowHeight="15" x14ac:dyDescent="0.2"/>
  <cols>
    <col min="1" max="1" width="14.33203125" customWidth="1"/>
    <col min="2" max="2" width="16.33203125" customWidth="1"/>
    <col min="3" max="3" width="12.6640625" customWidth="1"/>
    <col min="4" max="6" width="9" bestFit="1" customWidth="1"/>
    <col min="7" max="7" width="9.1640625" bestFit="1" customWidth="1"/>
  </cols>
  <sheetData>
    <row r="1" spans="1:7" x14ac:dyDescent="0.2">
      <c r="A1" s="20" t="s">
        <v>0</v>
      </c>
      <c r="B1" s="20"/>
    </row>
    <row r="2" spans="1:7" x14ac:dyDescent="0.2">
      <c r="A2" s="1" t="s">
        <v>12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 t="s">
        <v>14</v>
      </c>
      <c r="B4" s="4">
        <v>11</v>
      </c>
      <c r="C4" s="4">
        <v>16</v>
      </c>
      <c r="D4" s="4">
        <v>18</v>
      </c>
      <c r="E4" s="4">
        <v>22</v>
      </c>
      <c r="F4" s="4">
        <v>15</v>
      </c>
      <c r="G4" s="4">
        <v>40</v>
      </c>
    </row>
    <row r="5" spans="1:7" x14ac:dyDescent="0.2">
      <c r="A5" t="s">
        <v>8</v>
      </c>
      <c r="B5" s="4">
        <v>12</v>
      </c>
      <c r="C5" s="4">
        <v>24</v>
      </c>
      <c r="D5" s="4">
        <v>20</v>
      </c>
      <c r="E5" s="4">
        <v>21</v>
      </c>
      <c r="F5" s="4">
        <v>18</v>
      </c>
      <c r="G5" s="4">
        <v>50</v>
      </c>
    </row>
    <row r="6" spans="1:7" x14ac:dyDescent="0.2">
      <c r="A6" t="s">
        <v>9</v>
      </c>
      <c r="B6" s="4">
        <v>18</v>
      </c>
      <c r="C6" s="4">
        <v>17</v>
      </c>
      <c r="D6" s="4">
        <v>15</v>
      </c>
      <c r="E6" s="4">
        <v>15</v>
      </c>
      <c r="F6" s="4">
        <v>20</v>
      </c>
      <c r="G6" s="4">
        <v>50</v>
      </c>
    </row>
    <row r="7" spans="1:7" x14ac:dyDescent="0.2">
      <c r="A7" t="s">
        <v>10</v>
      </c>
      <c r="B7" s="4">
        <v>17</v>
      </c>
      <c r="C7" s="4">
        <v>22</v>
      </c>
      <c r="D7" s="4">
        <v>14</v>
      </c>
      <c r="E7" s="4">
        <v>24</v>
      </c>
      <c r="F7" s="4">
        <v>21</v>
      </c>
      <c r="G7" s="4">
        <v>60</v>
      </c>
    </row>
    <row r="8" spans="1:7" x14ac:dyDescent="0.2">
      <c r="A8" t="s">
        <v>11</v>
      </c>
      <c r="B8" s="4">
        <v>30</v>
      </c>
      <c r="C8" s="4">
        <v>24</v>
      </c>
      <c r="D8" s="4">
        <v>42</v>
      </c>
      <c r="E8" s="4">
        <v>36</v>
      </c>
      <c r="F8" s="4">
        <v>48</v>
      </c>
    </row>
    <row r="10" spans="1:7" x14ac:dyDescent="0.2">
      <c r="A10" s="1" t="s">
        <v>13</v>
      </c>
    </row>
    <row r="11" spans="1:7" x14ac:dyDescent="0.2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1:7" x14ac:dyDescent="0.2">
      <c r="A12" t="s">
        <v>14</v>
      </c>
      <c r="B12">
        <v>0</v>
      </c>
      <c r="C12">
        <v>10</v>
      </c>
      <c r="D12">
        <v>0</v>
      </c>
      <c r="E12">
        <v>0</v>
      </c>
      <c r="F12">
        <v>30</v>
      </c>
      <c r="G12">
        <f>SUM(B12:F12)</f>
        <v>40</v>
      </c>
    </row>
    <row r="13" spans="1:7" x14ac:dyDescent="0.2">
      <c r="A13" t="s">
        <v>8</v>
      </c>
      <c r="B13">
        <v>30</v>
      </c>
      <c r="C13">
        <v>0</v>
      </c>
      <c r="D13">
        <v>0</v>
      </c>
      <c r="E13">
        <v>0</v>
      </c>
      <c r="F13">
        <v>18</v>
      </c>
      <c r="G13">
        <f t="shared" ref="G13:G15" si="0">SUM(B13:F13)</f>
        <v>48</v>
      </c>
    </row>
    <row r="14" spans="1:7" x14ac:dyDescent="0.2">
      <c r="A14" t="s">
        <v>9</v>
      </c>
      <c r="B14">
        <v>0</v>
      </c>
      <c r="C14">
        <v>14</v>
      </c>
      <c r="D14">
        <v>0</v>
      </c>
      <c r="E14">
        <v>36</v>
      </c>
      <c r="F14">
        <v>0</v>
      </c>
      <c r="G14">
        <f t="shared" si="0"/>
        <v>50</v>
      </c>
    </row>
    <row r="15" spans="1:7" x14ac:dyDescent="0.2">
      <c r="A15" t="s">
        <v>10</v>
      </c>
      <c r="B15">
        <v>0</v>
      </c>
      <c r="C15">
        <v>0</v>
      </c>
      <c r="D15">
        <v>42</v>
      </c>
      <c r="E15">
        <v>0</v>
      </c>
      <c r="F15">
        <v>0</v>
      </c>
      <c r="G15">
        <f t="shared" si="0"/>
        <v>42</v>
      </c>
    </row>
    <row r="16" spans="1:7" x14ac:dyDescent="0.2">
      <c r="A16" t="s">
        <v>11</v>
      </c>
      <c r="B16">
        <f>SUM(B12:B15)</f>
        <v>30</v>
      </c>
      <c r="C16">
        <f>SUM(C12:C15)</f>
        <v>24</v>
      </c>
      <c r="D16">
        <f>SUM(D12:D15)</f>
        <v>42</v>
      </c>
      <c r="E16">
        <f>SUM(E12:E15)</f>
        <v>36</v>
      </c>
      <c r="F16">
        <f>SUM(F12:F15)</f>
        <v>48</v>
      </c>
    </row>
    <row r="18" spans="1:8" x14ac:dyDescent="0.2">
      <c r="A18" s="2" t="s">
        <v>15</v>
      </c>
      <c r="B18" s="2"/>
    </row>
    <row r="19" spans="1:8" x14ac:dyDescent="0.2">
      <c r="A19" s="2" t="s">
        <v>16</v>
      </c>
      <c r="B19" s="3">
        <f>SUMPRODUCT(B4:F7,B12:F15)</f>
        <v>2660</v>
      </c>
      <c r="D19" t="s">
        <v>17</v>
      </c>
    </row>
    <row r="20" spans="1:8" x14ac:dyDescent="0.2">
      <c r="B20" s="2"/>
    </row>
    <row r="21" spans="1:8" x14ac:dyDescent="0.2">
      <c r="A21" s="1" t="s">
        <v>18</v>
      </c>
      <c r="B21" s="2"/>
    </row>
    <row r="22" spans="1:8" x14ac:dyDescent="0.2">
      <c r="A22" s="21" t="s">
        <v>19</v>
      </c>
      <c r="B22" s="21"/>
      <c r="C22" s="21"/>
      <c r="D22" s="21"/>
      <c r="E22" s="21"/>
      <c r="F22" s="21"/>
      <c r="G22" s="21"/>
      <c r="H22" s="21"/>
    </row>
    <row r="23" spans="1:8" x14ac:dyDescent="0.2">
      <c r="A23" s="19"/>
      <c r="B23" s="18" t="s">
        <v>57</v>
      </c>
      <c r="C23" s="18" t="s">
        <v>58</v>
      </c>
      <c r="D23" s="16"/>
      <c r="E23" s="16"/>
      <c r="F23" s="16"/>
      <c r="G23" s="16"/>
      <c r="H23" s="16"/>
    </row>
    <row r="24" spans="1:8" x14ac:dyDescent="0.2">
      <c r="A24" s="18" t="s">
        <v>44</v>
      </c>
      <c r="B24" s="18" t="s">
        <v>45</v>
      </c>
      <c r="C24" s="18">
        <v>10000</v>
      </c>
      <c r="D24" s="17"/>
      <c r="E24" s="17"/>
      <c r="F24" s="17"/>
      <c r="G24" s="17"/>
      <c r="H24" s="16"/>
    </row>
    <row r="25" spans="1:8" x14ac:dyDescent="0.2">
      <c r="A25" s="18" t="s">
        <v>46</v>
      </c>
      <c r="B25" s="18" t="s">
        <v>47</v>
      </c>
      <c r="C25" s="18">
        <v>30000</v>
      </c>
      <c r="D25" s="17"/>
      <c r="E25" s="17"/>
      <c r="F25" s="17"/>
      <c r="G25" s="17"/>
      <c r="H25" s="16"/>
    </row>
    <row r="26" spans="1:8" x14ac:dyDescent="0.2">
      <c r="A26" s="18" t="s">
        <v>48</v>
      </c>
      <c r="B26" s="18" t="s">
        <v>47</v>
      </c>
      <c r="C26" s="18">
        <v>30000</v>
      </c>
      <c r="D26" s="17"/>
      <c r="E26" s="17"/>
      <c r="F26" s="17"/>
      <c r="G26" s="17"/>
      <c r="H26" s="16"/>
    </row>
    <row r="27" spans="1:8" x14ac:dyDescent="0.2">
      <c r="A27" s="18" t="s">
        <v>49</v>
      </c>
      <c r="B27" s="18" t="s">
        <v>50</v>
      </c>
      <c r="C27" s="18">
        <v>18000</v>
      </c>
      <c r="D27" s="17"/>
      <c r="E27" s="17"/>
      <c r="F27" s="17"/>
      <c r="G27" s="17"/>
      <c r="H27" s="16"/>
    </row>
    <row r="28" spans="1:8" x14ac:dyDescent="0.2">
      <c r="A28" s="18" t="s">
        <v>51</v>
      </c>
      <c r="B28" s="18" t="s">
        <v>52</v>
      </c>
      <c r="C28" s="18">
        <v>14000</v>
      </c>
      <c r="D28" s="16"/>
      <c r="E28" s="16"/>
      <c r="F28" s="16"/>
      <c r="G28" s="17"/>
      <c r="H28" s="16"/>
    </row>
    <row r="29" spans="1:8" x14ac:dyDescent="0.2">
      <c r="A29" s="18" t="s">
        <v>53</v>
      </c>
      <c r="B29" s="18" t="s">
        <v>54</v>
      </c>
      <c r="C29" s="18">
        <v>36000</v>
      </c>
      <c r="D29" s="16"/>
      <c r="E29" s="16"/>
      <c r="F29" s="16"/>
      <c r="G29" s="17"/>
      <c r="H29" s="16"/>
    </row>
    <row r="30" spans="1:8" x14ac:dyDescent="0.2">
      <c r="A30" s="18" t="s">
        <v>55</v>
      </c>
      <c r="B30" s="18" t="s">
        <v>56</v>
      </c>
      <c r="C30" s="18">
        <v>42000</v>
      </c>
      <c r="D30" s="16"/>
      <c r="E30" s="16"/>
      <c r="F30" s="16"/>
      <c r="G30" s="17"/>
      <c r="H30" s="16"/>
    </row>
    <row r="31" spans="1:8" x14ac:dyDescent="0.2">
      <c r="A31" s="16"/>
      <c r="B31" s="16"/>
      <c r="C31" s="16"/>
      <c r="D31" s="16"/>
      <c r="E31" s="16"/>
      <c r="F31" s="16"/>
      <c r="G31" s="17"/>
      <c r="H31" s="16"/>
    </row>
    <row r="32" spans="1:8" x14ac:dyDescent="0.2">
      <c r="A32" s="16"/>
      <c r="B32" s="16"/>
      <c r="C32" s="16"/>
      <c r="D32" s="16"/>
      <c r="E32" s="16"/>
      <c r="F32" s="16"/>
      <c r="G32" s="16"/>
      <c r="H32" s="16"/>
    </row>
    <row r="33" spans="1:17" x14ac:dyDescent="0.2">
      <c r="A33" s="21" t="s">
        <v>43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5" spans="1:17" x14ac:dyDescent="0.2">
      <c r="A35" s="21" t="s">
        <v>20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</row>
    <row r="37" spans="1:17" x14ac:dyDescent="0.2">
      <c r="A37" t="s">
        <v>14</v>
      </c>
      <c r="B37">
        <v>0</v>
      </c>
      <c r="C37">
        <v>11</v>
      </c>
      <c r="D37">
        <v>0</v>
      </c>
      <c r="E37">
        <v>0</v>
      </c>
      <c r="F37">
        <v>29</v>
      </c>
      <c r="G37">
        <f>SUM(B37:F37)</f>
        <v>40</v>
      </c>
    </row>
    <row r="38" spans="1:17" x14ac:dyDescent="0.2">
      <c r="A38" t="s">
        <v>8</v>
      </c>
      <c r="B38">
        <v>30</v>
      </c>
      <c r="C38">
        <v>0</v>
      </c>
      <c r="D38">
        <v>0</v>
      </c>
      <c r="E38">
        <v>0</v>
      </c>
      <c r="F38">
        <v>19</v>
      </c>
      <c r="G38">
        <f t="shared" ref="G38:G40" si="1">SUM(B38:F38)</f>
        <v>49</v>
      </c>
    </row>
    <row r="39" spans="1:17" x14ac:dyDescent="0.2">
      <c r="A39" t="s">
        <v>9</v>
      </c>
      <c r="B39">
        <v>0</v>
      </c>
      <c r="C39">
        <v>13</v>
      </c>
      <c r="D39">
        <v>0</v>
      </c>
      <c r="E39">
        <v>37</v>
      </c>
      <c r="F39">
        <v>0</v>
      </c>
      <c r="G39">
        <f t="shared" si="1"/>
        <v>50</v>
      </c>
    </row>
    <row r="40" spans="1:17" x14ac:dyDescent="0.2">
      <c r="A40" t="s">
        <v>10</v>
      </c>
      <c r="B40">
        <v>0</v>
      </c>
      <c r="C40">
        <v>0</v>
      </c>
      <c r="D40">
        <v>41</v>
      </c>
      <c r="E40">
        <v>0</v>
      </c>
      <c r="F40">
        <v>0</v>
      </c>
      <c r="G40">
        <f t="shared" si="1"/>
        <v>41</v>
      </c>
    </row>
    <row r="41" spans="1:17" x14ac:dyDescent="0.2">
      <c r="A41" t="s">
        <v>11</v>
      </c>
      <c r="B41">
        <f>SUM(B37:B40)</f>
        <v>30</v>
      </c>
      <c r="C41">
        <f t="shared" ref="C41" si="2">SUM(C37:C40)</f>
        <v>24</v>
      </c>
      <c r="D41">
        <f t="shared" ref="D41" si="3">SUM(D37:D40)</f>
        <v>41</v>
      </c>
      <c r="E41">
        <f t="shared" ref="E41" si="4">SUM(E37:E40)</f>
        <v>37</v>
      </c>
      <c r="F41">
        <f t="shared" ref="F41" si="5">SUM(F37:F40)</f>
        <v>48</v>
      </c>
    </row>
    <row r="43" spans="1:17" x14ac:dyDescent="0.2">
      <c r="A43" t="s">
        <v>21</v>
      </c>
    </row>
    <row r="44" spans="1:17" x14ac:dyDescent="0.2">
      <c r="B44" t="s">
        <v>2</v>
      </c>
      <c r="C44" t="s">
        <v>3</v>
      </c>
      <c r="D44" t="s">
        <v>4</v>
      </c>
      <c r="E44" t="s">
        <v>5</v>
      </c>
      <c r="F44" t="s">
        <v>6</v>
      </c>
    </row>
    <row r="45" spans="1:17" x14ac:dyDescent="0.2">
      <c r="A45" t="s">
        <v>14</v>
      </c>
      <c r="B45" s="5">
        <f t="shared" ref="B45:F48" si="6">B4*B37</f>
        <v>0</v>
      </c>
      <c r="C45" s="5">
        <f t="shared" si="6"/>
        <v>176</v>
      </c>
      <c r="D45" s="5">
        <f t="shared" si="6"/>
        <v>0</v>
      </c>
      <c r="E45" s="5">
        <f t="shared" si="6"/>
        <v>0</v>
      </c>
      <c r="F45" s="5">
        <f t="shared" si="6"/>
        <v>435</v>
      </c>
      <c r="G45" s="5">
        <f>SUM(B45:F45)</f>
        <v>611</v>
      </c>
    </row>
    <row r="46" spans="1:17" x14ac:dyDescent="0.2">
      <c r="A46" t="s">
        <v>8</v>
      </c>
      <c r="B46" s="5">
        <f t="shared" si="6"/>
        <v>360</v>
      </c>
      <c r="C46" s="5">
        <f t="shared" si="6"/>
        <v>0</v>
      </c>
      <c r="D46" s="5">
        <f t="shared" si="6"/>
        <v>0</v>
      </c>
      <c r="E46" s="5">
        <f t="shared" si="6"/>
        <v>0</v>
      </c>
      <c r="F46" s="5">
        <f t="shared" si="6"/>
        <v>342</v>
      </c>
      <c r="G46" s="5">
        <f t="shared" ref="G46:G48" si="7">SUM(B46:F46)</f>
        <v>702</v>
      </c>
    </row>
    <row r="47" spans="1:17" x14ac:dyDescent="0.2">
      <c r="A47" t="s">
        <v>9</v>
      </c>
      <c r="B47" s="5">
        <f t="shared" si="6"/>
        <v>0</v>
      </c>
      <c r="C47" s="5">
        <f t="shared" si="6"/>
        <v>221</v>
      </c>
      <c r="D47" s="5">
        <f t="shared" si="6"/>
        <v>0</v>
      </c>
      <c r="E47" s="5">
        <f t="shared" si="6"/>
        <v>555</v>
      </c>
      <c r="F47" s="5">
        <f t="shared" si="6"/>
        <v>0</v>
      </c>
      <c r="G47" s="5">
        <f t="shared" si="7"/>
        <v>776</v>
      </c>
    </row>
    <row r="48" spans="1:17" x14ac:dyDescent="0.2">
      <c r="A48" t="s">
        <v>10</v>
      </c>
      <c r="B48" s="5">
        <f t="shared" si="6"/>
        <v>0</v>
      </c>
      <c r="C48" s="5">
        <f t="shared" si="6"/>
        <v>0</v>
      </c>
      <c r="D48" s="5">
        <f t="shared" si="6"/>
        <v>574</v>
      </c>
      <c r="E48" s="5">
        <f t="shared" si="6"/>
        <v>0</v>
      </c>
      <c r="F48" s="5">
        <f t="shared" si="6"/>
        <v>0</v>
      </c>
      <c r="G48" s="5">
        <f t="shared" si="7"/>
        <v>574</v>
      </c>
    </row>
    <row r="49" spans="1:7" x14ac:dyDescent="0.2">
      <c r="G49" s="6">
        <f>SUM(G45:G48)</f>
        <v>2663</v>
      </c>
    </row>
    <row r="50" spans="1:7" x14ac:dyDescent="0.2">
      <c r="A50" t="s">
        <v>59</v>
      </c>
    </row>
  </sheetData>
  <mergeCells count="4">
    <mergeCell ref="A1:B1"/>
    <mergeCell ref="A22:H22"/>
    <mergeCell ref="A33:L33"/>
    <mergeCell ref="A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7A2F-9484-4582-A90F-5FEBFEBF6163}">
  <dimension ref="A1:M22"/>
  <sheetViews>
    <sheetView tabSelected="1" topLeftCell="A7" zoomScale="130" zoomScaleNormal="130" workbookViewId="0">
      <selection activeCell="D3" sqref="D3"/>
    </sheetView>
  </sheetViews>
  <sheetFormatPr baseColWidth="10" defaultColWidth="8.83203125" defaultRowHeight="15" x14ac:dyDescent="0.2"/>
  <cols>
    <col min="1" max="1" width="18.6640625" bestFit="1" customWidth="1"/>
    <col min="2" max="4" width="11.1640625" bestFit="1" customWidth="1"/>
    <col min="5" max="6" width="11" bestFit="1" customWidth="1"/>
    <col min="7" max="7" width="12.1640625" bestFit="1" customWidth="1"/>
    <col min="10" max="13" width="9" bestFit="1" customWidth="1"/>
  </cols>
  <sheetData>
    <row r="1" spans="1:13" x14ac:dyDescent="0.2">
      <c r="A1" s="22" t="s">
        <v>22</v>
      </c>
    </row>
    <row r="2" spans="1:13" x14ac:dyDescent="0.2">
      <c r="A2" t="s">
        <v>23</v>
      </c>
    </row>
    <row r="3" spans="1:13" x14ac:dyDescent="0.2">
      <c r="A3" t="s">
        <v>24</v>
      </c>
      <c r="B3" s="13">
        <v>90000</v>
      </c>
    </row>
    <row r="4" spans="1:13" x14ac:dyDescent="0.2">
      <c r="A4" t="s">
        <v>25</v>
      </c>
      <c r="B4" s="4" t="s">
        <v>26</v>
      </c>
    </row>
    <row r="5" spans="1:13" x14ac:dyDescent="0.2">
      <c r="A5" s="1" t="s">
        <v>12</v>
      </c>
    </row>
    <row r="6" spans="1:13" x14ac:dyDescent="0.2">
      <c r="B6" t="s">
        <v>27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13" x14ac:dyDescent="0.2">
      <c r="B7" t="s">
        <v>28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13" x14ac:dyDescent="0.2">
      <c r="B8" t="s">
        <v>29</v>
      </c>
      <c r="C8" s="8">
        <v>17647.058823529413</v>
      </c>
      <c r="D8" s="8">
        <v>0</v>
      </c>
      <c r="E8" s="8">
        <v>0</v>
      </c>
      <c r="F8" s="8">
        <v>0</v>
      </c>
      <c r="G8" s="8">
        <v>0</v>
      </c>
    </row>
    <row r="9" spans="1:13" x14ac:dyDescent="0.2">
      <c r="B9" t="s">
        <v>30</v>
      </c>
      <c r="C9" s="8">
        <v>0</v>
      </c>
      <c r="D9" s="8">
        <v>72352.941176470587</v>
      </c>
      <c r="E9" s="8">
        <v>0</v>
      </c>
      <c r="F9" s="8">
        <v>0</v>
      </c>
      <c r="G9" s="8">
        <v>0</v>
      </c>
      <c r="I9" t="s">
        <v>37</v>
      </c>
      <c r="J9" t="s">
        <v>28</v>
      </c>
      <c r="K9" t="s">
        <v>29</v>
      </c>
      <c r="L9" t="s">
        <v>30</v>
      </c>
      <c r="M9" t="s">
        <v>31</v>
      </c>
    </row>
    <row r="10" spans="1:13" x14ac:dyDescent="0.2">
      <c r="B10" t="s">
        <v>31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I10" t="s">
        <v>38</v>
      </c>
      <c r="J10" s="14">
        <v>1.2</v>
      </c>
      <c r="K10" s="14">
        <v>1.36</v>
      </c>
      <c r="L10" s="14">
        <v>1.66</v>
      </c>
      <c r="M10" s="14">
        <v>1.1200000000000001</v>
      </c>
    </row>
    <row r="11" spans="1:13" x14ac:dyDescent="0.2">
      <c r="A11" s="1" t="s">
        <v>60</v>
      </c>
    </row>
    <row r="12" spans="1:13" x14ac:dyDescent="0.2">
      <c r="B12" t="s">
        <v>27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</row>
    <row r="13" spans="1:13" x14ac:dyDescent="0.2">
      <c r="B13" t="s">
        <v>28</v>
      </c>
      <c r="C13" s="9">
        <v>1</v>
      </c>
      <c r="D13" s="9">
        <v>1</v>
      </c>
      <c r="E13" s="9">
        <v>1</v>
      </c>
      <c r="F13" s="9">
        <v>1</v>
      </c>
      <c r="G13" s="9">
        <v>0</v>
      </c>
    </row>
    <row r="14" spans="1:13" x14ac:dyDescent="0.2">
      <c r="B14" t="s">
        <v>29</v>
      </c>
      <c r="C14" s="9">
        <v>1</v>
      </c>
      <c r="D14" s="9">
        <v>1</v>
      </c>
      <c r="E14" s="9">
        <v>1</v>
      </c>
      <c r="F14" s="9">
        <v>0</v>
      </c>
      <c r="G14" s="9">
        <v>0</v>
      </c>
    </row>
    <row r="15" spans="1:13" x14ac:dyDescent="0.2">
      <c r="B15" t="s">
        <v>30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</row>
    <row r="16" spans="1:13" x14ac:dyDescent="0.2">
      <c r="B16" t="s">
        <v>31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</row>
    <row r="17" spans="1:7" x14ac:dyDescent="0.2">
      <c r="B17" t="s">
        <v>41</v>
      </c>
      <c r="C17" s="7">
        <f>SUMPRODUCT(C7:C10,C13:C16)</f>
        <v>17647.058823529413</v>
      </c>
      <c r="D17" s="7">
        <f>SUMPRODUCT(D7:D10,D13:D16)</f>
        <v>72352.941176470587</v>
      </c>
      <c r="E17" s="7">
        <f>SUMPRODUCT(E7:E10,E13:E16)</f>
        <v>0</v>
      </c>
      <c r="F17" s="7">
        <f>SUMPRODUCT(F7:F10,F13:F16)</f>
        <v>0</v>
      </c>
      <c r="G17" s="7">
        <f>SUMPRODUCT(G7:G10,G13:G16)</f>
        <v>0</v>
      </c>
    </row>
    <row r="19" spans="1:7" x14ac:dyDescent="0.2">
      <c r="B19" t="s">
        <v>39</v>
      </c>
      <c r="C19" s="7">
        <v>90000</v>
      </c>
      <c r="D19" s="11">
        <f>C20+IF(C19&gt;C17,C19-C17,0)</f>
        <v>72352.941176470587</v>
      </c>
      <c r="E19" s="11">
        <f>D20+IF(D19&gt;D17,D19-D17,0)</f>
        <v>0</v>
      </c>
      <c r="F19" s="11">
        <f>E20+IF(E19&gt;E17,E19-E17,0)-24000</f>
        <v>0</v>
      </c>
      <c r="G19" s="11">
        <f>F20+IF(F19&gt;F17,F19-F17,0)</f>
        <v>0</v>
      </c>
    </row>
    <row r="20" spans="1:7" x14ac:dyDescent="0.2">
      <c r="B20" t="s">
        <v>40</v>
      </c>
      <c r="C20" s="10">
        <v>0</v>
      </c>
      <c r="D20" s="10">
        <f>SUMPRODUCT(C7,C13)*J10</f>
        <v>0</v>
      </c>
      <c r="E20" s="10">
        <f>SUMPRODUCT(D13,D7)*J10+SUMPRODUCT(C8,C14)*K10</f>
        <v>24000.000000000004</v>
      </c>
      <c r="F20" s="10">
        <f>SUMPRODUCT(E13,E7)*J10+SUMPRODUCT(D14,D8)*K10</f>
        <v>0</v>
      </c>
      <c r="G20" s="12">
        <f>SUMPRODUCT(F13,F7)*J10+SUMPRODUCT(E14,E8)*K10+SUMPRODUCT(D15,D9)*L10+SUMPRODUCT(G16,G10)*M10</f>
        <v>120105.88235294117</v>
      </c>
    </row>
    <row r="21" spans="1:7" x14ac:dyDescent="0.2">
      <c r="C21" s="7"/>
      <c r="D21" s="11"/>
    </row>
    <row r="22" spans="1:7" x14ac:dyDescent="0.2">
      <c r="A22" s="15" t="s">
        <v>42</v>
      </c>
      <c r="B22" s="15"/>
      <c r="C22" s="15"/>
      <c r="D22" s="15"/>
      <c r="E22" s="15"/>
      <c r="F22" s="15"/>
      <c r="G22" s="15"/>
    </row>
  </sheetData>
  <pageMargins left="0.7" right="0.7" top="0.75" bottom="0.75" header="0.3" footer="0.3"/>
  <pageSetup orientation="portrait" r:id="rId1"/>
  <ignoredErrors>
    <ignoredError sqref="F1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Excercise-3</vt:lpstr>
      <vt:lpstr>Excercise-9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</dc:creator>
  <cp:lastModifiedBy>Microsoft Office User</cp:lastModifiedBy>
  <dcterms:created xsi:type="dcterms:W3CDTF">2021-09-27T19:38:14Z</dcterms:created>
  <dcterms:modified xsi:type="dcterms:W3CDTF">2021-10-18T23:13:12Z</dcterms:modified>
</cp:coreProperties>
</file>