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DMIN\Desktop\Assignments\"/>
    </mc:Choice>
  </mc:AlternateContent>
  <xr:revisionPtr revIDLastSave="0" documentId="13_ncr:1_{D79A0CFC-7992-443A-9778-FE629257AFE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fit and Loss" sheetId="3" r:id="rId1"/>
    <sheet name="Balance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3" l="1"/>
  <c r="I5" i="3"/>
  <c r="W7" i="2"/>
  <c r="V7" i="2"/>
  <c r="I8" i="2"/>
  <c r="V8" i="2"/>
  <c r="V9" i="2"/>
  <c r="V6" i="2"/>
  <c r="P6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7" i="2"/>
  <c r="J7" i="2"/>
  <c r="K7" i="2"/>
  <c r="L7" i="2"/>
  <c r="M7" i="2"/>
  <c r="J8" i="2"/>
  <c r="K8" i="2"/>
  <c r="L8" i="2"/>
  <c r="M8" i="2"/>
  <c r="I9" i="2"/>
  <c r="J9" i="2"/>
  <c r="K9" i="2"/>
  <c r="L9" i="2"/>
  <c r="M9" i="2"/>
  <c r="T6" i="3"/>
  <c r="T7" i="3"/>
  <c r="Z7" i="3" s="1"/>
  <c r="T8" i="3"/>
  <c r="Z8" i="3" s="1"/>
  <c r="T9" i="3"/>
  <c r="Z9" i="3" s="1"/>
  <c r="T10" i="3"/>
  <c r="Z10" i="3" s="1"/>
  <c r="T11" i="3"/>
  <c r="Z11" i="3" s="1"/>
  <c r="T13" i="3"/>
  <c r="Z13" i="3" s="1"/>
  <c r="T14" i="3"/>
  <c r="Z14" i="3" s="1"/>
  <c r="T15" i="3"/>
  <c r="Z15" i="3" s="1"/>
  <c r="T16" i="3"/>
  <c r="Z16" i="3" s="1"/>
  <c r="T17" i="3"/>
  <c r="Z17" i="3" s="1"/>
  <c r="T18" i="3"/>
  <c r="Z18" i="3" s="1"/>
  <c r="T19" i="3"/>
  <c r="Z19" i="3" s="1"/>
  <c r="T20" i="3"/>
  <c r="Z20" i="3" s="1"/>
  <c r="T21" i="3"/>
  <c r="Z21" i="3" s="1"/>
  <c r="T22" i="3"/>
  <c r="Z22" i="3" s="1"/>
  <c r="T23" i="3"/>
  <c r="Z23" i="3" s="1"/>
  <c r="T25" i="3"/>
  <c r="Z25" i="3" s="1"/>
  <c r="T26" i="3"/>
  <c r="Z26" i="3" s="1"/>
  <c r="T27" i="3"/>
  <c r="Z27" i="3" s="1"/>
  <c r="T28" i="3"/>
  <c r="Z28" i="3" s="1"/>
  <c r="T29" i="3"/>
  <c r="Z29" i="3" s="1"/>
  <c r="T30" i="3"/>
  <c r="Z30" i="3" s="1"/>
  <c r="T31" i="3"/>
  <c r="T32" i="3"/>
  <c r="T33" i="3"/>
  <c r="T34" i="3"/>
  <c r="Z34" i="3" s="1"/>
  <c r="S6" i="3"/>
  <c r="S7" i="3"/>
  <c r="Y7" i="3" s="1"/>
  <c r="S8" i="3"/>
  <c r="Y8" i="3" s="1"/>
  <c r="S9" i="3"/>
  <c r="Y9" i="3" s="1"/>
  <c r="S10" i="3"/>
  <c r="Y10" i="3" s="1"/>
  <c r="S11" i="3"/>
  <c r="Y11" i="3" s="1"/>
  <c r="S13" i="3"/>
  <c r="Y13" i="3" s="1"/>
  <c r="S14" i="3"/>
  <c r="Y14" i="3" s="1"/>
  <c r="S15" i="3"/>
  <c r="Y15" i="3" s="1"/>
  <c r="S16" i="3"/>
  <c r="Y16" i="3" s="1"/>
  <c r="S17" i="3"/>
  <c r="Y17" i="3" s="1"/>
  <c r="S18" i="3"/>
  <c r="Y18" i="3" s="1"/>
  <c r="S19" i="3"/>
  <c r="Y19" i="3" s="1"/>
  <c r="S20" i="3"/>
  <c r="Y20" i="3" s="1"/>
  <c r="S21" i="3"/>
  <c r="Y21" i="3" s="1"/>
  <c r="S22" i="3"/>
  <c r="S23" i="3"/>
  <c r="Y23" i="3" s="1"/>
  <c r="S25" i="3"/>
  <c r="Y25" i="3" s="1"/>
  <c r="S26" i="3"/>
  <c r="Y26" i="3" s="1"/>
  <c r="S27" i="3"/>
  <c r="Y27" i="3" s="1"/>
  <c r="S28" i="3"/>
  <c r="Y28" i="3" s="1"/>
  <c r="S29" i="3"/>
  <c r="Y29" i="3" s="1"/>
  <c r="S30" i="3"/>
  <c r="Y30" i="3" s="1"/>
  <c r="S31" i="3"/>
  <c r="S32" i="3"/>
  <c r="S33" i="3"/>
  <c r="S34" i="3"/>
  <c r="Y34" i="3" s="1"/>
  <c r="R6" i="3"/>
  <c r="R7" i="3"/>
  <c r="X7" i="3" s="1"/>
  <c r="R8" i="3"/>
  <c r="X8" i="3" s="1"/>
  <c r="R9" i="3"/>
  <c r="X9" i="3" s="1"/>
  <c r="R10" i="3"/>
  <c r="X10" i="3" s="1"/>
  <c r="R11" i="3"/>
  <c r="X11" i="3" s="1"/>
  <c r="R13" i="3"/>
  <c r="X13" i="3" s="1"/>
  <c r="R14" i="3"/>
  <c r="X14" i="3" s="1"/>
  <c r="R15" i="3"/>
  <c r="X15" i="3" s="1"/>
  <c r="R16" i="3"/>
  <c r="X16" i="3" s="1"/>
  <c r="R17" i="3"/>
  <c r="X17" i="3" s="1"/>
  <c r="R18" i="3"/>
  <c r="X18" i="3" s="1"/>
  <c r="R19" i="3"/>
  <c r="X19" i="3" s="1"/>
  <c r="R20" i="3"/>
  <c r="X20" i="3" s="1"/>
  <c r="R21" i="3"/>
  <c r="X21" i="3" s="1"/>
  <c r="R22" i="3"/>
  <c r="R23" i="3"/>
  <c r="X23" i="3" s="1"/>
  <c r="R25" i="3"/>
  <c r="X25" i="3" s="1"/>
  <c r="R26" i="3"/>
  <c r="X26" i="3" s="1"/>
  <c r="R27" i="3"/>
  <c r="X27" i="3" s="1"/>
  <c r="R28" i="3"/>
  <c r="X28" i="3" s="1"/>
  <c r="R29" i="3"/>
  <c r="X29" i="3" s="1"/>
  <c r="R30" i="3"/>
  <c r="X30" i="3" s="1"/>
  <c r="R31" i="3"/>
  <c r="X31" i="3" s="1"/>
  <c r="R32" i="3"/>
  <c r="X32" i="3" s="1"/>
  <c r="R33" i="3"/>
  <c r="X33" i="3" s="1"/>
  <c r="R34" i="3"/>
  <c r="X34" i="3" s="1"/>
  <c r="R5" i="3"/>
  <c r="X5" i="3" s="1"/>
  <c r="S5" i="3"/>
  <c r="Y5" i="3" s="1"/>
  <c r="T5" i="3"/>
  <c r="Z5" i="3" s="1"/>
  <c r="Q6" i="3"/>
  <c r="W6" i="3" s="1"/>
  <c r="Q7" i="3"/>
  <c r="W7" i="3" s="1"/>
  <c r="Q8" i="3"/>
  <c r="W8" i="3" s="1"/>
  <c r="Q9" i="3"/>
  <c r="W9" i="3" s="1"/>
  <c r="Q10" i="3"/>
  <c r="W10" i="3" s="1"/>
  <c r="Q11" i="3"/>
  <c r="W11" i="3" s="1"/>
  <c r="Q13" i="3"/>
  <c r="W13" i="3" s="1"/>
  <c r="Q14" i="3"/>
  <c r="W14" i="3" s="1"/>
  <c r="Q15" i="3"/>
  <c r="W15" i="3" s="1"/>
  <c r="Q16" i="3"/>
  <c r="W16" i="3" s="1"/>
  <c r="Q17" i="3"/>
  <c r="W17" i="3" s="1"/>
  <c r="Q18" i="3"/>
  <c r="W18" i="3" s="1"/>
  <c r="Q19" i="3"/>
  <c r="W19" i="3" s="1"/>
  <c r="Q20" i="3"/>
  <c r="W20" i="3" s="1"/>
  <c r="Q21" i="3"/>
  <c r="W21" i="3" s="1"/>
  <c r="Q22" i="3"/>
  <c r="Q23" i="3"/>
  <c r="W23" i="3" s="1"/>
  <c r="Q25" i="3"/>
  <c r="W25" i="3" s="1"/>
  <c r="Q26" i="3"/>
  <c r="W26" i="3" s="1"/>
  <c r="Q27" i="3"/>
  <c r="W27" i="3" s="1"/>
  <c r="Q28" i="3"/>
  <c r="W28" i="3" s="1"/>
  <c r="Q29" i="3"/>
  <c r="W29" i="3" s="1"/>
  <c r="Q30" i="3"/>
  <c r="W30" i="3" s="1"/>
  <c r="Q31" i="3"/>
  <c r="W31" i="3" s="1"/>
  <c r="Q32" i="3"/>
  <c r="W32" i="3" s="1"/>
  <c r="Q33" i="3"/>
  <c r="W33" i="3" s="1"/>
  <c r="Q34" i="3"/>
  <c r="W34" i="3" s="1"/>
  <c r="Q5" i="3"/>
  <c r="W5" i="3" s="1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I6" i="3"/>
  <c r="I7" i="3"/>
  <c r="I8" i="3"/>
  <c r="I9" i="3"/>
  <c r="I10" i="3"/>
  <c r="I11" i="3"/>
  <c r="I13" i="3"/>
  <c r="I14" i="3"/>
  <c r="I15" i="3"/>
  <c r="I16" i="3"/>
  <c r="I17" i="3"/>
  <c r="I18" i="3"/>
  <c r="I19" i="3"/>
  <c r="I20" i="3"/>
  <c r="I21" i="3"/>
  <c r="I22" i="3"/>
  <c r="I23" i="3"/>
  <c r="I25" i="3"/>
  <c r="I26" i="3"/>
  <c r="I27" i="3"/>
  <c r="I28" i="3"/>
  <c r="I29" i="3"/>
  <c r="I30" i="3"/>
  <c r="I31" i="3"/>
  <c r="I32" i="3"/>
  <c r="I33" i="3"/>
  <c r="I34" i="3"/>
  <c r="H32" i="2" l="1"/>
  <c r="R31" i="2"/>
  <c r="R40" i="2"/>
  <c r="X40" i="2" s="1"/>
  <c r="Q39" i="2"/>
  <c r="W39" i="2" s="1"/>
  <c r="Q6" i="2"/>
  <c r="R6" i="2"/>
  <c r="S6" i="2"/>
  <c r="Q7" i="2"/>
  <c r="R7" i="2"/>
  <c r="X7" i="2" s="1"/>
  <c r="S7" i="2"/>
  <c r="Y7" i="2" s="1"/>
  <c r="Q8" i="2"/>
  <c r="W8" i="2" s="1"/>
  <c r="R8" i="2"/>
  <c r="X8" i="2" s="1"/>
  <c r="S8" i="2"/>
  <c r="Y8" i="2" s="1"/>
  <c r="Q9" i="2"/>
  <c r="W9" i="2" s="1"/>
  <c r="R9" i="2"/>
  <c r="X9" i="2" s="1"/>
  <c r="S9" i="2"/>
  <c r="Y9" i="2" s="1"/>
  <c r="Q11" i="2"/>
  <c r="W11" i="2" s="1"/>
  <c r="R11" i="2"/>
  <c r="X11" i="2" s="1"/>
  <c r="S11" i="2"/>
  <c r="Y11" i="2" s="1"/>
  <c r="Q12" i="2"/>
  <c r="W12" i="2" s="1"/>
  <c r="R12" i="2"/>
  <c r="X12" i="2" s="1"/>
  <c r="S12" i="2"/>
  <c r="Y12" i="2" s="1"/>
  <c r="Q13" i="2"/>
  <c r="W13" i="2" s="1"/>
  <c r="R13" i="2"/>
  <c r="X13" i="2" s="1"/>
  <c r="S13" i="2"/>
  <c r="Y13" i="2" s="1"/>
  <c r="Q14" i="2"/>
  <c r="W14" i="2" s="1"/>
  <c r="R14" i="2"/>
  <c r="X14" i="2" s="1"/>
  <c r="S14" i="2"/>
  <c r="Y14" i="2" s="1"/>
  <c r="Q15" i="2"/>
  <c r="W15" i="2" s="1"/>
  <c r="R15" i="2"/>
  <c r="X15" i="2" s="1"/>
  <c r="S15" i="2"/>
  <c r="Y15" i="2" s="1"/>
  <c r="Q17" i="2"/>
  <c r="W17" i="2" s="1"/>
  <c r="R17" i="2"/>
  <c r="X17" i="2" s="1"/>
  <c r="S17" i="2"/>
  <c r="Y17" i="2" s="1"/>
  <c r="Q18" i="2"/>
  <c r="W18" i="2" s="1"/>
  <c r="R18" i="2"/>
  <c r="X18" i="2" s="1"/>
  <c r="S18" i="2"/>
  <c r="Y18" i="2" s="1"/>
  <c r="Q19" i="2"/>
  <c r="W19" i="2" s="1"/>
  <c r="R19" i="2"/>
  <c r="X19" i="2" s="1"/>
  <c r="S19" i="2"/>
  <c r="Y19" i="2" s="1"/>
  <c r="Q20" i="2"/>
  <c r="W20" i="2" s="1"/>
  <c r="R20" i="2"/>
  <c r="X20" i="2" s="1"/>
  <c r="S20" i="2"/>
  <c r="Y20" i="2" s="1"/>
  <c r="Q21" i="2"/>
  <c r="W21" i="2" s="1"/>
  <c r="R21" i="2"/>
  <c r="X21" i="2" s="1"/>
  <c r="S21" i="2"/>
  <c r="Y21" i="2" s="1"/>
  <c r="Q22" i="2"/>
  <c r="W22" i="2" s="1"/>
  <c r="R22" i="2"/>
  <c r="X22" i="2" s="1"/>
  <c r="S22" i="2"/>
  <c r="Y22" i="2" s="1"/>
  <c r="Q25" i="2"/>
  <c r="W25" i="2" s="1"/>
  <c r="R25" i="2"/>
  <c r="X25" i="2" s="1"/>
  <c r="S25" i="2"/>
  <c r="Y25" i="2" s="1"/>
  <c r="Q26" i="2"/>
  <c r="W26" i="2" s="1"/>
  <c r="R26" i="2"/>
  <c r="X26" i="2" s="1"/>
  <c r="S26" i="2"/>
  <c r="Y26" i="2" s="1"/>
  <c r="Q27" i="2"/>
  <c r="W27" i="2" s="1"/>
  <c r="R27" i="2"/>
  <c r="X27" i="2" s="1"/>
  <c r="S27" i="2"/>
  <c r="Y27" i="2" s="1"/>
  <c r="Q28" i="2"/>
  <c r="W28" i="2" s="1"/>
  <c r="R28" i="2"/>
  <c r="X28" i="2" s="1"/>
  <c r="S28" i="2"/>
  <c r="Y28" i="2" s="1"/>
  <c r="Q29" i="2"/>
  <c r="W29" i="2" s="1"/>
  <c r="R29" i="2"/>
  <c r="X29" i="2" s="1"/>
  <c r="S29" i="2"/>
  <c r="Y29" i="2" s="1"/>
  <c r="Q30" i="2"/>
  <c r="W30" i="2" s="1"/>
  <c r="R30" i="2"/>
  <c r="X30" i="2" s="1"/>
  <c r="S30" i="2"/>
  <c r="Y30" i="2" s="1"/>
  <c r="Q31" i="2"/>
  <c r="W31" i="2" s="1"/>
  <c r="S31" i="2"/>
  <c r="Q32" i="2"/>
  <c r="W32" i="2" s="1"/>
  <c r="R32" i="2"/>
  <c r="X32" i="2" s="1"/>
  <c r="S32" i="2"/>
  <c r="Y32" i="2" s="1"/>
  <c r="Q33" i="2"/>
  <c r="W33" i="2" s="1"/>
  <c r="R33" i="2"/>
  <c r="X33" i="2" s="1"/>
  <c r="S33" i="2"/>
  <c r="Y33" i="2" s="1"/>
  <c r="Q35" i="2"/>
  <c r="W35" i="2" s="1"/>
  <c r="R35" i="2"/>
  <c r="X35" i="2" s="1"/>
  <c r="S35" i="2"/>
  <c r="Y35" i="2" s="1"/>
  <c r="Q36" i="2"/>
  <c r="W36" i="2" s="1"/>
  <c r="R36" i="2"/>
  <c r="X36" i="2" s="1"/>
  <c r="S36" i="2"/>
  <c r="Y36" i="2" s="1"/>
  <c r="Q37" i="2"/>
  <c r="W37" i="2" s="1"/>
  <c r="R37" i="2"/>
  <c r="X37" i="2" s="1"/>
  <c r="S37" i="2"/>
  <c r="Y37" i="2" s="1"/>
  <c r="Q38" i="2"/>
  <c r="W38" i="2" s="1"/>
  <c r="R38" i="2"/>
  <c r="X38" i="2" s="1"/>
  <c r="S38" i="2"/>
  <c r="Y38" i="2" s="1"/>
  <c r="R39" i="2"/>
  <c r="S39" i="2"/>
  <c r="Q40" i="2"/>
  <c r="W40" i="2" s="1"/>
  <c r="S40" i="2"/>
  <c r="Y40" i="2" s="1"/>
  <c r="Q41" i="2"/>
  <c r="W41" i="2" s="1"/>
  <c r="R41" i="2"/>
  <c r="X41" i="2" s="1"/>
  <c r="S41" i="2"/>
  <c r="Y41" i="2" s="1"/>
  <c r="Q42" i="2"/>
  <c r="W42" i="2" s="1"/>
  <c r="R42" i="2"/>
  <c r="X42" i="2" s="1"/>
  <c r="S42" i="2"/>
  <c r="Y42" i="2" s="1"/>
  <c r="P7" i="2"/>
  <c r="P8" i="2"/>
  <c r="P9" i="2"/>
  <c r="P11" i="2"/>
  <c r="V11" i="2" s="1"/>
  <c r="P12" i="2"/>
  <c r="V12" i="2" s="1"/>
  <c r="P13" i="2"/>
  <c r="V13" i="2" s="1"/>
  <c r="P14" i="2"/>
  <c r="V14" i="2" s="1"/>
  <c r="P15" i="2"/>
  <c r="V15" i="2" s="1"/>
  <c r="P17" i="2"/>
  <c r="V17" i="2" s="1"/>
  <c r="P18" i="2"/>
  <c r="V18" i="2" s="1"/>
  <c r="P19" i="2"/>
  <c r="V19" i="2" s="1"/>
  <c r="P20" i="2"/>
  <c r="V20" i="2" s="1"/>
  <c r="P21" i="2"/>
  <c r="V21" i="2" s="1"/>
  <c r="P22" i="2"/>
  <c r="V22" i="2" s="1"/>
  <c r="P25" i="2"/>
  <c r="V25" i="2" s="1"/>
  <c r="P26" i="2"/>
  <c r="V26" i="2" s="1"/>
  <c r="P27" i="2"/>
  <c r="V27" i="2" s="1"/>
  <c r="P28" i="2"/>
  <c r="V28" i="2" s="1"/>
  <c r="P29" i="2"/>
  <c r="V29" i="2" s="1"/>
  <c r="P30" i="2"/>
  <c r="V30" i="2" s="1"/>
  <c r="P31" i="2"/>
  <c r="V31" i="2" s="1"/>
  <c r="P32" i="2"/>
  <c r="V32" i="2" s="1"/>
  <c r="P33" i="2"/>
  <c r="V33" i="2" s="1"/>
  <c r="P35" i="2"/>
  <c r="V35" i="2" s="1"/>
  <c r="P36" i="2"/>
  <c r="V36" i="2" s="1"/>
  <c r="P37" i="2"/>
  <c r="V37" i="2" s="1"/>
  <c r="P38" i="2"/>
  <c r="V38" i="2" s="1"/>
  <c r="P39" i="2"/>
  <c r="V39" i="2" s="1"/>
  <c r="P40" i="2"/>
  <c r="V40" i="2" s="1"/>
  <c r="P41" i="2"/>
  <c r="V41" i="2" s="1"/>
  <c r="P42" i="2"/>
  <c r="V42" i="2" s="1"/>
  <c r="M6" i="2"/>
  <c r="L6" i="2"/>
  <c r="K6" i="2"/>
  <c r="J6" i="2"/>
  <c r="I6" i="2"/>
  <c r="Y6" i="2" l="1"/>
  <c r="X6" i="2"/>
  <c r="W6" i="2"/>
</calcChain>
</file>

<file path=xl/sharedStrings.xml><?xml version="1.0" encoding="utf-8"?>
<sst xmlns="http://schemas.openxmlformats.org/spreadsheetml/2006/main" count="307" uniqueCount="79">
  <si>
    <t>Asian Paints</t>
  </si>
  <si>
    <t>Consolidated Balance Sheet</t>
  </si>
  <si>
    <t>Mar 23</t>
  </si>
  <si>
    <t>EQUITIES AND LIABILITIES</t>
  </si>
  <si>
    <t>Equity Share Capital</t>
  </si>
  <si>
    <t>Reserves and Surplus</t>
  </si>
  <si>
    <t>Total Shareholders Funds</t>
  </si>
  <si>
    <t>Minority Interest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</si>
  <si>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</si>
  <si>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</si>
  <si>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</si>
  <si>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</si>
  <si>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</si>
  <si>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</si>
  <si>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</si>
  <si>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</si>
  <si>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</si>
  <si>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</si>
  <si>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ASSETS</t>
  </si>
  <si>
    <t>Tangible Assets</t>
  </si>
  <si>
    <t>Intangible Assets</t>
  </si>
  <si>
    <t>Capital Work-In-Progress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</si>
  <si>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</si>
  <si>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</si>
  <si>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</si>
  <si>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</si>
  <si>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</si>
  <si>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</si>
  <si>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</si>
  <si>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</si>
  <si>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</si>
  <si>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</si>
  <si>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</si>
  <si>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</si>
  <si>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</si>
  <si>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Consolidated Profit &amp; Loss account</t>
  </si>
  <si>
    <t>INCOME</t>
  </si>
  <si>
    <t>Revenue From Operations [Gross]</t>
  </si>
  <si>
    <t>Less: Excise/Sevice Tax/Other Levies</t>
  </si>
  <si>
    <t>Revenue From Operations [Net]</t>
  </si>
  <si>
    <t>Other Operating Revenues</t>
  </si>
  <si>
    <t>Total Operating Revenues</t>
  </si>
  <si>
    <t>Other Income</t>
  </si>
  <si>
    <t>Total Revenue</t>
  </si>
  <si>
    <t>EXPENSES</t>
  </si>
  <si>
    <t>Cost Of Materials Consumed</t>
  </si>
  <si>
    <t>Purchase Of Stock-In Trade</t>
  </si>
  <si>
    <t>Changes In Inventories Of FG,WIP And Stock-In Trade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</si>
  <si>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</si>
  <si>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</si>
  <si>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</si>
  <si>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</si>
  <si>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</si>
  <si>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</si>
  <si>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</si>
  <si>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</si>
  <si>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</si>
  <si>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</si>
  <si>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Deferred Tax</t>
  </si>
  <si>
    <t>Tax For Earlier Years</t>
  </si>
  <si>
    <t>Total Tax Expenses</t>
  </si>
  <si>
    <t>Profit/Loss After Tax And Before ExtraOrdinary Items</t>
  </si>
  <si>
    <t>Profit/Loss From Continuing Operations</t>
  </si>
  <si>
    <t>Profit Loss From Discontinuing Operations</t>
  </si>
  <si>
    <t>Total Tax Expenses Discontinuing Operations</t>
  </si>
  <si>
    <t>Net Profit Loss From Discontinuing Operations</t>
  </si>
  <si>
    <t>Profit/Loss For The Period</t>
  </si>
  <si>
    <t>in Rs. Cr.</t>
  </si>
  <si>
    <t>TOTAL ASSETS</t>
  </si>
  <si>
    <t>TOTAL CAPITAL AND LIABILITIES</t>
  </si>
  <si>
    <t>Non-Current Aseets</t>
  </si>
  <si>
    <t>Current Assets</t>
  </si>
  <si>
    <t>Current Liabilities</t>
  </si>
  <si>
    <t>Non-Current Liabilities</t>
  </si>
  <si>
    <t>Shareholder's Funds</t>
  </si>
  <si>
    <t>Horizontal Analysis (Relative Change)</t>
  </si>
  <si>
    <t>Horizontal Analysis (% Change)</t>
  </si>
  <si>
    <t xml:space="preserve">Vertical Analysis 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</si>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</sst>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7" fontId="0" fillId="0" borderId="0" xfId="0" applyNumberFormat="1"/>
    <xf numFmtId="4" fontId="0" fillId="0" borderId="0" xfId="0" applyNumberFormat="1"/>
    <xf numFmtId="0" fontId="3" fillId="0" borderId="0" xfId="0" applyFont="1"/>
    <xf numFmtId="0" fontId="1" fillId="0" borderId="1" xfId="0" applyFont="1" applyBorder="1"/>
    <xf numFmtId="17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left" indent="1"/>
    </xf>
    <xf numFmtId="4" fontId="0" fillId="0" borderId="1" xfId="0" applyNumberFormat="1" applyBorder="1"/>
    <xf numFmtId="4" fontId="1" fillId="0" borderId="1" xfId="0" applyNumberFormat="1" applyFont="1" applyBorder="1"/>
    <xf numFmtId="0" fontId="1" fillId="2" borderId="1" xfId="0" applyFont="1" applyFill="1" applyBorder="1"/>
    <xf numFmtId="4" fontId="1" fillId="2" borderId="1" xfId="0" applyNumberFormat="1" applyFont="1" applyFill="1" applyBorder="1"/>
    <xf numFmtId="10" fontId="0" fillId="0" borderId="1" xfId="0" applyNumberFormat="1" applyBorder="1"/>
    <xf numFmtId="10" fontId="1" fillId="2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1" fillId="0" borderId="0" xfId="0" applyFont="1"/>
    <xf numFmtId="10" fontId="1" fillId="0" borderId="1" xfId="0" applyNumberFormat="1" applyFont="1" applyBorder="1"/>
    <xf numFmtId="10" fontId="0" fillId="0" borderId="0" xfId="0" applyNumberFormat="1"/>
    <xf numFmtId="0" fontId="5" fillId="4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22A43F0-99E4-42FB-9A88-C74AA0F233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16F2-C1CC-4F8A-81FD-F3D86BC2EA63}">
  <dimension ref="A1:Z43"/>
  <sheetViews>
    <sheetView topLeftCell="A2" zoomScale="76" zoomScaleNormal="64" workbookViewId="0">
      <selection activeCell="B12" sqref="B12"/>
    </sheetView>
  </sheetViews>
  <sheetFormatPr defaultRowHeight="14.4" x14ac:dyDescent="0.3"/>
  <cols>
    <col min="1" max="1" width="58.6640625" bestFit="1" customWidth="1"/>
    <col min="2" max="2" width="12.6640625" bestFit="1" customWidth="1"/>
    <col min="3" max="3" width="13" bestFit="1" customWidth="1"/>
    <col min="4" max="4" width="12.6640625" bestFit="1" customWidth="1"/>
    <col min="5" max="6" width="13" bestFit="1" customWidth="1"/>
    <col min="8" max="8" width="58.6640625" bestFit="1" customWidth="1"/>
    <col min="9" max="13" width="11" bestFit="1" customWidth="1"/>
    <col min="14" max="14" width="11" customWidth="1"/>
    <col min="16" max="16" width="58.6640625" bestFit="1" customWidth="1"/>
    <col min="17" max="18" width="10.5546875" bestFit="1" customWidth="1"/>
    <col min="19" max="19" width="11.21875" bestFit="1" customWidth="1"/>
    <col min="20" max="20" width="10.5546875" bestFit="1" customWidth="1"/>
    <col min="22" max="22" width="58.6640625" bestFit="1" customWidth="1"/>
    <col min="25" max="25" width="9.44140625" bestFit="1" customWidth="1"/>
  </cols>
  <sheetData>
    <row r="1" spans="1:26" ht="21" x14ac:dyDescent="0.4">
      <c r="A1" s="18" t="s">
        <v>0</v>
      </c>
      <c r="B1" s="18"/>
      <c r="C1" s="18"/>
      <c r="D1" s="18"/>
      <c r="E1" s="18"/>
      <c r="F1" s="18"/>
    </row>
    <row r="2" spans="1:26" x14ac:dyDescent="0.3">
      <c r="A2" s="19" t="s">
        <v>35</v>
      </c>
      <c r="B2" s="19"/>
      <c r="C2" s="19"/>
      <c r="D2" s="19"/>
      <c r="E2" s="19"/>
      <c r="F2" s="19"/>
      <c r="H2" s="19" t="s">
        <v>77</v>
      </c>
      <c r="I2" s="19"/>
      <c r="J2" s="19"/>
      <c r="K2" s="19"/>
      <c r="L2" s="19"/>
      <c r="M2" s="19"/>
      <c r="N2" s="14"/>
      <c r="P2" s="19" t="s">
        <v>75</v>
      </c>
      <c r="Q2" s="19"/>
      <c r="R2" s="19"/>
      <c r="S2" s="19"/>
      <c r="T2" s="19"/>
      <c r="V2" s="19" t="s">
        <v>76</v>
      </c>
      <c r="W2" s="19"/>
      <c r="X2" s="19"/>
      <c r="Y2" s="19"/>
      <c r="Z2" s="19"/>
    </row>
    <row r="3" spans="1:26" x14ac:dyDescent="0.3">
      <c r="A3" s="4" t="s">
        <v>67</v>
      </c>
      <c r="B3" s="5">
        <v>43525</v>
      </c>
      <c r="C3" s="5">
        <v>43891</v>
      </c>
      <c r="D3" s="5">
        <v>44256</v>
      </c>
      <c r="E3" s="5">
        <v>44621</v>
      </c>
      <c r="F3" s="4" t="s">
        <v>2</v>
      </c>
      <c r="H3" s="4" t="s">
        <v>67</v>
      </c>
      <c r="I3" s="5">
        <v>43525</v>
      </c>
      <c r="J3" s="5">
        <v>43891</v>
      </c>
      <c r="K3" s="5">
        <v>44256</v>
      </c>
      <c r="L3" s="5">
        <v>44621</v>
      </c>
      <c r="M3" s="4" t="s">
        <v>2</v>
      </c>
      <c r="N3" s="4" t="s">
        <v>78</v>
      </c>
      <c r="P3" s="4" t="s">
        <v>67</v>
      </c>
      <c r="Q3" s="5">
        <v>43891</v>
      </c>
      <c r="R3" s="5">
        <v>44256</v>
      </c>
      <c r="S3" s="5">
        <v>44621</v>
      </c>
      <c r="T3" s="4" t="s">
        <v>2</v>
      </c>
      <c r="V3" s="4" t="s">
        <v>67</v>
      </c>
      <c r="W3" s="5">
        <v>43891</v>
      </c>
      <c r="X3" s="5">
        <v>44256</v>
      </c>
      <c r="Y3" s="5">
        <v>44621</v>
      </c>
      <c r="Z3" s="4" t="s">
        <v>2</v>
      </c>
    </row>
    <row r="4" spans="1:26" s="15" customFormat="1" x14ac:dyDescent="0.3">
      <c r="A4" s="4" t="s">
        <v>36</v>
      </c>
      <c r="B4" s="4"/>
      <c r="C4" s="4"/>
      <c r="D4" s="4"/>
      <c r="E4" s="4"/>
      <c r="F4" s="4"/>
      <c r="H4" s="4" t="s">
        <v>36</v>
      </c>
      <c r="I4" s="16"/>
      <c r="J4" s="16"/>
      <c r="K4" s="16"/>
      <c r="L4" s="16"/>
      <c r="M4" s="16"/>
      <c r="N4" s="16"/>
      <c r="P4" s="4" t="s">
        <v>36</v>
      </c>
      <c r="Q4" s="4"/>
      <c r="R4" s="4"/>
      <c r="S4" s="4"/>
      <c r="T4" s="4"/>
      <c r="V4" s="4" t="s">
        <v>36</v>
      </c>
      <c r="W4" s="4"/>
      <c r="X4" s="4"/>
      <c r="Y4" s="4"/>
      <c r="Z4" s="4"/>
    </row>
    <row r="5" spans="1:26" x14ac:dyDescent="0.3">
      <c r="A5" s="6" t="s">
        <v>37</v>
      </c>
      <c r="B5" s="8">
        <v>19070.7</v>
      </c>
      <c r="C5" s="8">
        <v>20048.32</v>
      </c>
      <c r="D5" s="8">
        <v>21485.200000000001</v>
      </c>
      <c r="E5" s="8">
        <v>28923.48</v>
      </c>
      <c r="F5" s="8">
        <v>34367.83</v>
      </c>
      <c r="H5" s="6" t="s">
        <v>37</v>
      </c>
      <c r="I5" s="12">
        <f>B5/B$11</f>
        <v>0.97933207587670634</v>
      </c>
      <c r="J5" s="12">
        <f t="shared" ref="J5:M20" si="0">C5/C$11</f>
        <v>0.97722509158901816</v>
      </c>
      <c r="K5" s="12">
        <f t="shared" si="0"/>
        <v>0.97589735390518828</v>
      </c>
      <c r="L5" s="12">
        <f t="shared" si="0"/>
        <v>0.98107918615501555</v>
      </c>
      <c r="M5" s="12">
        <f t="shared" si="0"/>
        <v>0.9854555130642032</v>
      </c>
      <c r="N5" s="12"/>
      <c r="P5" s="6" t="s">
        <v>37</v>
      </c>
      <c r="Q5" s="8">
        <f t="shared" ref="Q5:T11" si="1">C5-B5</f>
        <v>977.61999999999898</v>
      </c>
      <c r="R5" s="8">
        <f t="shared" si="1"/>
        <v>1436.880000000001</v>
      </c>
      <c r="S5" s="8">
        <f t="shared" si="1"/>
        <v>7438.2799999999988</v>
      </c>
      <c r="T5" s="8">
        <f t="shared" si="1"/>
        <v>5444.3500000000022</v>
      </c>
      <c r="V5" s="6" t="s">
        <v>37</v>
      </c>
      <c r="W5" s="12">
        <f>Q5/B5</f>
        <v>5.1262932141976907E-2</v>
      </c>
      <c r="X5" s="12">
        <f>R5/C5</f>
        <v>7.1670843242725629E-2</v>
      </c>
      <c r="Y5" s="12">
        <f>S5/D5</f>
        <v>0.34620482937091573</v>
      </c>
      <c r="Z5" s="12">
        <f>T5/E5</f>
        <v>0.18823288207366479</v>
      </c>
    </row>
    <row r="6" spans="1:26" x14ac:dyDescent="0.3">
      <c r="A6" s="6" t="s">
        <v>38</v>
      </c>
      <c r="B6" s="6">
        <v>8.32</v>
      </c>
      <c r="C6" s="6">
        <v>0</v>
      </c>
      <c r="D6" s="6">
        <v>0</v>
      </c>
      <c r="E6" s="6">
        <v>0</v>
      </c>
      <c r="F6" s="6">
        <v>0</v>
      </c>
      <c r="H6" s="6" t="s">
        <v>38</v>
      </c>
      <c r="I6" s="12">
        <f t="shared" ref="I6:I34" si="2">B6/B$11</f>
        <v>4.2725452507218914E-4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/>
      <c r="P6" s="6" t="s">
        <v>38</v>
      </c>
      <c r="Q6" s="8">
        <f t="shared" si="1"/>
        <v>-8.32</v>
      </c>
      <c r="R6" s="8">
        <f t="shared" si="1"/>
        <v>0</v>
      </c>
      <c r="S6" s="8">
        <f t="shared" si="1"/>
        <v>0</v>
      </c>
      <c r="T6" s="8">
        <f t="shared" si="1"/>
        <v>0</v>
      </c>
      <c r="V6" s="6" t="s">
        <v>38</v>
      </c>
      <c r="W6" s="12">
        <f t="shared" ref="W6:W34" si="3">Q6/B6</f>
        <v>-1</v>
      </c>
      <c r="X6" s="12">
        <v>0</v>
      </c>
      <c r="Y6" s="12">
        <v>0</v>
      </c>
      <c r="Z6" s="12">
        <v>0</v>
      </c>
    </row>
    <row r="7" spans="1:26" s="15" customFormat="1" x14ac:dyDescent="0.3">
      <c r="A7" s="4" t="s">
        <v>39</v>
      </c>
      <c r="B7" s="9">
        <v>19062.38</v>
      </c>
      <c r="C7" s="9">
        <v>20048.32</v>
      </c>
      <c r="D7" s="9">
        <v>21485.200000000001</v>
      </c>
      <c r="E7" s="9">
        <v>28923.48</v>
      </c>
      <c r="F7" s="9">
        <v>34367.83</v>
      </c>
      <c r="H7" s="4" t="s">
        <v>39</v>
      </c>
      <c r="I7" s="12">
        <f t="shared" si="2"/>
        <v>0.97890482135163426</v>
      </c>
      <c r="J7" s="12">
        <f t="shared" si="0"/>
        <v>0.97722509158901816</v>
      </c>
      <c r="K7" s="12">
        <f t="shared" si="0"/>
        <v>0.97589735390518828</v>
      </c>
      <c r="L7" s="12">
        <f t="shared" si="0"/>
        <v>0.98107918615501555</v>
      </c>
      <c r="M7" s="12">
        <f t="shared" si="0"/>
        <v>0.9854555130642032</v>
      </c>
      <c r="N7" s="12"/>
      <c r="P7" s="4" t="s">
        <v>39</v>
      </c>
      <c r="Q7" s="8">
        <f t="shared" si="1"/>
        <v>985.93999999999869</v>
      </c>
      <c r="R7" s="8">
        <f t="shared" si="1"/>
        <v>1436.880000000001</v>
      </c>
      <c r="S7" s="8">
        <f t="shared" si="1"/>
        <v>7438.2799999999988</v>
      </c>
      <c r="T7" s="8">
        <f t="shared" si="1"/>
        <v>5444.3500000000022</v>
      </c>
      <c r="V7" s="4" t="s">
        <v>39</v>
      </c>
      <c r="W7" s="12">
        <f t="shared" si="3"/>
        <v>5.1721768215721158E-2</v>
      </c>
      <c r="X7" s="12">
        <f t="shared" ref="X7:Z11" si="4">R7/C7</f>
        <v>7.1670843242725629E-2</v>
      </c>
      <c r="Y7" s="12">
        <f t="shared" si="4"/>
        <v>0.34620482937091573</v>
      </c>
      <c r="Z7" s="12">
        <f t="shared" si="4"/>
        <v>0.18823288207366479</v>
      </c>
    </row>
    <row r="8" spans="1:26" x14ac:dyDescent="0.3">
      <c r="A8" s="6" t="s">
        <v>40</v>
      </c>
      <c r="B8" s="6">
        <v>177.75</v>
      </c>
      <c r="C8" s="6">
        <v>162.93</v>
      </c>
      <c r="D8" s="6">
        <v>227.59</v>
      </c>
      <c r="E8" s="6">
        <v>177.8</v>
      </c>
      <c r="F8" s="6">
        <v>120.76</v>
      </c>
      <c r="H8" s="6" t="s">
        <v>40</v>
      </c>
      <c r="I8" s="12">
        <f t="shared" si="2"/>
        <v>9.127943729757405E-3</v>
      </c>
      <c r="J8" s="12">
        <f t="shared" si="0"/>
        <v>7.9417768756982511E-3</v>
      </c>
      <c r="K8" s="12">
        <f t="shared" si="0"/>
        <v>1.0337556958989528E-2</v>
      </c>
      <c r="L8" s="12">
        <f t="shared" si="0"/>
        <v>6.0309436934408234E-3</v>
      </c>
      <c r="M8" s="12">
        <f t="shared" si="0"/>
        <v>3.4626453796365144E-3</v>
      </c>
      <c r="N8" s="12"/>
      <c r="P8" s="6" t="s">
        <v>40</v>
      </c>
      <c r="Q8" s="8">
        <f t="shared" si="1"/>
        <v>-14.819999999999993</v>
      </c>
      <c r="R8" s="8">
        <f t="shared" si="1"/>
        <v>64.66</v>
      </c>
      <c r="S8" s="8">
        <f t="shared" si="1"/>
        <v>-49.789999999999992</v>
      </c>
      <c r="T8" s="8">
        <f t="shared" si="1"/>
        <v>-57.040000000000006</v>
      </c>
      <c r="V8" s="6" t="s">
        <v>40</v>
      </c>
      <c r="W8" s="12">
        <f t="shared" si="3"/>
        <v>-8.3375527426160292E-2</v>
      </c>
      <c r="X8" s="12">
        <f t="shared" si="4"/>
        <v>0.39685754618547842</v>
      </c>
      <c r="Y8" s="12">
        <f t="shared" si="4"/>
        <v>-0.21877059624763825</v>
      </c>
      <c r="Z8" s="12">
        <f t="shared" si="4"/>
        <v>-0.3208098987626547</v>
      </c>
    </row>
    <row r="9" spans="1:26" x14ac:dyDescent="0.3">
      <c r="A9" s="6" t="s">
        <v>41</v>
      </c>
      <c r="B9" s="8">
        <v>19240.13</v>
      </c>
      <c r="C9" s="8">
        <v>20211.25</v>
      </c>
      <c r="D9" s="8">
        <v>21712.79</v>
      </c>
      <c r="E9" s="8">
        <v>29101.279999999999</v>
      </c>
      <c r="F9" s="8">
        <v>34488.589999999997</v>
      </c>
      <c r="H9" s="6" t="s">
        <v>41</v>
      </c>
      <c r="I9" s="12">
        <f t="shared" si="2"/>
        <v>0.9880327650813916</v>
      </c>
      <c r="J9" s="12">
        <f t="shared" si="0"/>
        <v>0.98516686846471646</v>
      </c>
      <c r="K9" s="12">
        <f t="shared" si="0"/>
        <v>0.98623491086417781</v>
      </c>
      <c r="L9" s="12">
        <f t="shared" si="0"/>
        <v>0.98711012984845636</v>
      </c>
      <c r="M9" s="12">
        <f t="shared" si="0"/>
        <v>0.98891815844383957</v>
      </c>
      <c r="N9" s="12"/>
      <c r="P9" s="6" t="s">
        <v>41</v>
      </c>
      <c r="Q9" s="8">
        <f t="shared" si="1"/>
        <v>971.11999999999898</v>
      </c>
      <c r="R9" s="8">
        <f t="shared" si="1"/>
        <v>1501.5400000000009</v>
      </c>
      <c r="S9" s="8">
        <f t="shared" si="1"/>
        <v>7388.489999999998</v>
      </c>
      <c r="T9" s="8">
        <f t="shared" si="1"/>
        <v>5387.3099999999977</v>
      </c>
      <c r="V9" s="6" t="s">
        <v>41</v>
      </c>
      <c r="W9" s="12">
        <f t="shared" si="3"/>
        <v>5.0473671435691904E-2</v>
      </c>
      <c r="X9" s="12">
        <f t="shared" si="4"/>
        <v>7.4292287711052063E-2</v>
      </c>
      <c r="Y9" s="12">
        <f t="shared" si="4"/>
        <v>0.34028284711453471</v>
      </c>
      <c r="Z9" s="12">
        <f t="shared" si="4"/>
        <v>0.18512278497715556</v>
      </c>
    </row>
    <row r="10" spans="1:26" x14ac:dyDescent="0.3">
      <c r="A10" s="6" t="s">
        <v>42</v>
      </c>
      <c r="B10" s="6">
        <v>233.04</v>
      </c>
      <c r="C10" s="6">
        <v>304.31</v>
      </c>
      <c r="D10" s="6">
        <v>303.05</v>
      </c>
      <c r="E10" s="6">
        <v>380.01</v>
      </c>
      <c r="F10" s="6">
        <v>386.48</v>
      </c>
      <c r="H10" s="6" t="s">
        <v>42</v>
      </c>
      <c r="I10" s="12">
        <f t="shared" si="2"/>
        <v>1.1967234918608528E-2</v>
      </c>
      <c r="J10" s="12">
        <f t="shared" si="0"/>
        <v>1.4833131535283463E-2</v>
      </c>
      <c r="K10" s="12">
        <f t="shared" si="0"/>
        <v>1.3765089135822209E-2</v>
      </c>
      <c r="L10" s="12">
        <f t="shared" si="0"/>
        <v>1.2889870151543572E-2</v>
      </c>
      <c r="M10" s="12">
        <f t="shared" si="0"/>
        <v>1.1081841556160318E-2</v>
      </c>
      <c r="N10" s="12"/>
      <c r="P10" s="6" t="s">
        <v>42</v>
      </c>
      <c r="Q10" s="8">
        <f t="shared" si="1"/>
        <v>71.27000000000001</v>
      </c>
      <c r="R10" s="8">
        <f t="shared" si="1"/>
        <v>-1.2599999999999909</v>
      </c>
      <c r="S10" s="8">
        <f t="shared" si="1"/>
        <v>76.95999999999998</v>
      </c>
      <c r="T10" s="8">
        <f t="shared" si="1"/>
        <v>6.4700000000000273</v>
      </c>
      <c r="V10" s="6" t="s">
        <v>42</v>
      </c>
      <c r="W10" s="12">
        <f t="shared" si="3"/>
        <v>0.30582732578098187</v>
      </c>
      <c r="X10" s="12">
        <f t="shared" si="4"/>
        <v>-4.1405146068153884E-3</v>
      </c>
      <c r="Y10" s="12">
        <f t="shared" si="4"/>
        <v>0.25395149315294496</v>
      </c>
      <c r="Z10" s="12">
        <f t="shared" si="4"/>
        <v>1.7025867740322696E-2</v>
      </c>
    </row>
    <row r="11" spans="1:26" s="15" customFormat="1" x14ac:dyDescent="0.3">
      <c r="A11" s="10" t="s">
        <v>43</v>
      </c>
      <c r="B11" s="11">
        <v>19473.169999999998</v>
      </c>
      <c r="C11" s="11">
        <v>20515.560000000001</v>
      </c>
      <c r="D11" s="11">
        <v>22015.84</v>
      </c>
      <c r="E11" s="11">
        <v>29481.29</v>
      </c>
      <c r="F11" s="11">
        <v>34875.07</v>
      </c>
      <c r="H11" s="10" t="s">
        <v>43</v>
      </c>
      <c r="I11" s="13">
        <f t="shared" si="2"/>
        <v>1</v>
      </c>
      <c r="J11" s="13">
        <f t="shared" si="0"/>
        <v>1</v>
      </c>
      <c r="K11" s="13">
        <f t="shared" si="0"/>
        <v>1</v>
      </c>
      <c r="L11" s="13">
        <f t="shared" si="0"/>
        <v>1</v>
      </c>
      <c r="M11" s="13">
        <f t="shared" si="0"/>
        <v>1</v>
      </c>
      <c r="N11" s="12"/>
      <c r="P11" s="10" t="s">
        <v>43</v>
      </c>
      <c r="Q11" s="11">
        <f t="shared" si="1"/>
        <v>1042.3900000000031</v>
      </c>
      <c r="R11" s="11">
        <f t="shared" si="1"/>
        <v>1500.2799999999988</v>
      </c>
      <c r="S11" s="11">
        <f t="shared" si="1"/>
        <v>7465.4500000000007</v>
      </c>
      <c r="T11" s="11">
        <f t="shared" si="1"/>
        <v>5393.7799999999988</v>
      </c>
      <c r="V11" s="10" t="s">
        <v>43</v>
      </c>
      <c r="W11" s="13">
        <f t="shared" si="3"/>
        <v>5.3529548604567372E-2</v>
      </c>
      <c r="X11" s="13">
        <f t="shared" si="4"/>
        <v>7.3128883637590139E-2</v>
      </c>
      <c r="Y11" s="13">
        <f t="shared" si="4"/>
        <v>0.33909448833203731</v>
      </c>
      <c r="Z11" s="13">
        <f t="shared" si="4"/>
        <v>0.18295603754109804</v>
      </c>
    </row>
    <row r="12" spans="1:26" s="15" customFormat="1" x14ac:dyDescent="0.3">
      <c r="A12" s="4" t="s">
        <v>44</v>
      </c>
      <c r="B12" s="9"/>
      <c r="C12" s="4"/>
      <c r="D12" s="4"/>
      <c r="E12" s="4"/>
      <c r="F12" s="4"/>
      <c r="H12" s="4" t="s">
        <v>44</v>
      </c>
      <c r="I12" s="12">
        <f t="shared" si="2"/>
        <v>0</v>
      </c>
      <c r="J12" s="12">
        <f t="shared" si="0"/>
        <v>0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/>
      <c r="P12" s="4" t="s">
        <v>44</v>
      </c>
      <c r="Q12" s="8"/>
      <c r="R12" s="8"/>
      <c r="S12" s="8"/>
      <c r="T12" s="8"/>
      <c r="V12" s="4" t="s">
        <v>44</v>
      </c>
      <c r="W12" s="12"/>
      <c r="X12" s="12"/>
      <c r="Y12" s="12"/>
      <c r="Z12" s="12"/>
    </row>
    <row r="13" spans="1:26" x14ac:dyDescent="0.3">
      <c r="A13" s="6" t="s">
        <v>45</v>
      </c>
      <c r="B13" s="8">
        <v>10319.25</v>
      </c>
      <c r="C13" s="8">
        <v>10091.780000000001</v>
      </c>
      <c r="D13" s="8">
        <v>10317.09</v>
      </c>
      <c r="E13" s="8">
        <v>16254.59</v>
      </c>
      <c r="F13" s="8">
        <v>17330.580000000002</v>
      </c>
      <c r="H13" s="6" t="s">
        <v>45</v>
      </c>
      <c r="I13" s="12">
        <f t="shared" si="2"/>
        <v>0.52992142522249852</v>
      </c>
      <c r="J13" s="12">
        <f t="shared" si="0"/>
        <v>0.49190858060905968</v>
      </c>
      <c r="K13" s="12">
        <f t="shared" si="0"/>
        <v>0.46862122907869969</v>
      </c>
      <c r="L13" s="12">
        <f t="shared" si="0"/>
        <v>0.55135273931364603</v>
      </c>
      <c r="M13" s="12">
        <f t="shared" si="0"/>
        <v>0.49693319611974979</v>
      </c>
      <c r="N13" s="12"/>
      <c r="P13" s="6" t="s">
        <v>45</v>
      </c>
      <c r="Q13" s="8">
        <f t="shared" ref="Q13:Q23" si="5">C13-B13</f>
        <v>-227.46999999999935</v>
      </c>
      <c r="R13" s="8">
        <f t="shared" ref="R13:R23" si="6">D13-C13</f>
        <v>225.30999999999949</v>
      </c>
      <c r="S13" s="8">
        <f t="shared" ref="S13:S23" si="7">E13-D13</f>
        <v>5937.5</v>
      </c>
      <c r="T13" s="8">
        <f t="shared" ref="T13:T23" si="8">F13-E13</f>
        <v>1075.9900000000016</v>
      </c>
      <c r="V13" s="6" t="s">
        <v>45</v>
      </c>
      <c r="W13" s="12">
        <f t="shared" si="3"/>
        <v>-2.2043268648399773E-2</v>
      </c>
      <c r="X13" s="12">
        <f t="shared" ref="X13:X21" si="9">R13/C13</f>
        <v>2.2326091135557797E-2</v>
      </c>
      <c r="Y13" s="12">
        <f t="shared" ref="Y13:Y21" si="10">S13/D13</f>
        <v>0.57550142530500359</v>
      </c>
      <c r="Z13" s="12">
        <f t="shared" ref="Z13:Z21" si="11">T13/E13</f>
        <v>6.6196071386605354E-2</v>
      </c>
    </row>
    <row r="14" spans="1:26" x14ac:dyDescent="0.3">
      <c r="A14" s="6" t="s">
        <v>46</v>
      </c>
      <c r="B14" s="8">
        <v>1238.58</v>
      </c>
      <c r="C14" s="8">
        <v>1530.83</v>
      </c>
      <c r="D14" s="8">
        <v>1872.59</v>
      </c>
      <c r="E14" s="8">
        <v>3371.13</v>
      </c>
      <c r="F14" s="8">
        <v>4135.6499999999996</v>
      </c>
      <c r="H14" s="6" t="s">
        <v>46</v>
      </c>
      <c r="I14" s="12">
        <f t="shared" si="2"/>
        <v>6.3604436257681723E-2</v>
      </c>
      <c r="J14" s="12">
        <f t="shared" si="0"/>
        <v>7.461799726646505E-2</v>
      </c>
      <c r="K14" s="12">
        <f t="shared" si="0"/>
        <v>8.5056486602373554E-2</v>
      </c>
      <c r="L14" s="12">
        <f t="shared" si="0"/>
        <v>0.11434811706000653</v>
      </c>
      <c r="M14" s="12">
        <f t="shared" si="0"/>
        <v>0.11858470821707311</v>
      </c>
      <c r="N14" s="12"/>
      <c r="P14" s="6" t="s">
        <v>46</v>
      </c>
      <c r="Q14" s="8">
        <f t="shared" si="5"/>
        <v>292.25</v>
      </c>
      <c r="R14" s="8">
        <f t="shared" si="6"/>
        <v>341.76</v>
      </c>
      <c r="S14" s="8">
        <f t="shared" si="7"/>
        <v>1498.5400000000002</v>
      </c>
      <c r="T14" s="8">
        <f t="shared" si="8"/>
        <v>764.51999999999953</v>
      </c>
      <c r="V14" s="6" t="s">
        <v>46</v>
      </c>
      <c r="W14" s="12">
        <f t="shared" si="3"/>
        <v>0.23595569119475529</v>
      </c>
      <c r="X14" s="12">
        <f t="shared" si="9"/>
        <v>0.22325143876197881</v>
      </c>
      <c r="Y14" s="12">
        <f t="shared" si="10"/>
        <v>0.80024992123209049</v>
      </c>
      <c r="Z14" s="12">
        <f t="shared" si="11"/>
        <v>0.22678449066040154</v>
      </c>
    </row>
    <row r="15" spans="1:26" x14ac:dyDescent="0.3">
      <c r="A15" s="6" t="s">
        <v>47</v>
      </c>
      <c r="B15" s="6">
        <v>-293.26</v>
      </c>
      <c r="C15" s="6">
        <v>-239.15</v>
      </c>
      <c r="D15" s="6">
        <v>-92.45</v>
      </c>
      <c r="E15" s="8">
        <v>-1324.97</v>
      </c>
      <c r="F15" s="6">
        <v>-309.73</v>
      </c>
      <c r="H15" s="6" t="s">
        <v>47</v>
      </c>
      <c r="I15" s="12">
        <f t="shared" si="2"/>
        <v>-1.5059694954647857E-2</v>
      </c>
      <c r="J15" s="12">
        <f t="shared" si="0"/>
        <v>-1.1657005706887845E-2</v>
      </c>
      <c r="K15" s="12">
        <f t="shared" si="0"/>
        <v>-4.1992492677999111E-3</v>
      </c>
      <c r="L15" s="12">
        <f t="shared" si="0"/>
        <v>-4.4942741650721527E-2</v>
      </c>
      <c r="M15" s="12">
        <f t="shared" si="0"/>
        <v>-8.881129127482755E-3</v>
      </c>
      <c r="N15" s="12"/>
      <c r="P15" s="6" t="s">
        <v>47</v>
      </c>
      <c r="Q15" s="8">
        <f t="shared" si="5"/>
        <v>54.109999999999985</v>
      </c>
      <c r="R15" s="8">
        <f t="shared" si="6"/>
        <v>146.69999999999999</v>
      </c>
      <c r="S15" s="8">
        <f t="shared" si="7"/>
        <v>-1232.52</v>
      </c>
      <c r="T15" s="8">
        <f t="shared" si="8"/>
        <v>1015.24</v>
      </c>
      <c r="V15" s="6" t="s">
        <v>47</v>
      </c>
      <c r="W15" s="12">
        <f t="shared" si="3"/>
        <v>-0.1845120371001841</v>
      </c>
      <c r="X15" s="12">
        <f t="shared" si="9"/>
        <v>-0.61342253815596903</v>
      </c>
      <c r="Y15" s="12">
        <f t="shared" si="10"/>
        <v>13.331746890210924</v>
      </c>
      <c r="Z15" s="12">
        <f t="shared" si="11"/>
        <v>-0.76623621666905661</v>
      </c>
    </row>
    <row r="16" spans="1:26" x14ac:dyDescent="0.3">
      <c r="A16" s="6" t="s">
        <v>48</v>
      </c>
      <c r="B16" s="8">
        <v>1236.83</v>
      </c>
      <c r="C16" s="8">
        <v>1366.09</v>
      </c>
      <c r="D16" s="8">
        <v>1540.75</v>
      </c>
      <c r="E16" s="8">
        <v>1786.67</v>
      </c>
      <c r="F16" s="8">
        <v>2028.07</v>
      </c>
      <c r="H16" s="6" t="s">
        <v>48</v>
      </c>
      <c r="I16" s="12">
        <f t="shared" si="2"/>
        <v>6.3514569019836015E-2</v>
      </c>
      <c r="J16" s="12">
        <f t="shared" si="0"/>
        <v>6.6587994673311376E-2</v>
      </c>
      <c r="K16" s="12">
        <f t="shared" si="0"/>
        <v>6.9983702643187817E-2</v>
      </c>
      <c r="L16" s="12">
        <f t="shared" si="0"/>
        <v>6.0603521759054639E-2</v>
      </c>
      <c r="M16" s="12">
        <f t="shared" si="0"/>
        <v>5.8152428081147935E-2</v>
      </c>
      <c r="N16" s="12"/>
      <c r="P16" s="6" t="s">
        <v>48</v>
      </c>
      <c r="Q16" s="8">
        <f t="shared" si="5"/>
        <v>129.26</v>
      </c>
      <c r="R16" s="8">
        <f t="shared" si="6"/>
        <v>174.66000000000008</v>
      </c>
      <c r="S16" s="8">
        <f t="shared" si="7"/>
        <v>245.92000000000007</v>
      </c>
      <c r="T16" s="8">
        <f t="shared" si="8"/>
        <v>241.39999999999986</v>
      </c>
      <c r="V16" s="6" t="s">
        <v>48</v>
      </c>
      <c r="W16" s="12">
        <f t="shared" si="3"/>
        <v>0.10450910796148218</v>
      </c>
      <c r="X16" s="12">
        <f t="shared" si="9"/>
        <v>0.12785394812933268</v>
      </c>
      <c r="Y16" s="12">
        <f t="shared" si="10"/>
        <v>0.15961057926334582</v>
      </c>
      <c r="Z16" s="12">
        <f t="shared" si="11"/>
        <v>0.13511168822446218</v>
      </c>
    </row>
    <row r="17" spans="1:26" x14ac:dyDescent="0.3">
      <c r="A17" s="6" t="s">
        <v>49</v>
      </c>
      <c r="B17" s="6">
        <v>105.27</v>
      </c>
      <c r="C17" s="6">
        <v>102.33</v>
      </c>
      <c r="D17" s="6">
        <v>91.63</v>
      </c>
      <c r="E17" s="6">
        <v>95.41</v>
      </c>
      <c r="F17" s="6">
        <v>144.44999999999999</v>
      </c>
      <c r="H17" s="6" t="s">
        <v>49</v>
      </c>
      <c r="I17" s="12">
        <f t="shared" si="2"/>
        <v>5.4058995017246814E-3</v>
      </c>
      <c r="J17" s="12">
        <f t="shared" si="0"/>
        <v>4.9879213631019576E-3</v>
      </c>
      <c r="K17" s="12">
        <f t="shared" si="0"/>
        <v>4.16200335758254E-3</v>
      </c>
      <c r="L17" s="12">
        <f t="shared" si="0"/>
        <v>3.236289863842457E-3</v>
      </c>
      <c r="M17" s="12">
        <f t="shared" si="0"/>
        <v>4.1419271703253928E-3</v>
      </c>
      <c r="N17" s="12"/>
      <c r="P17" s="6" t="s">
        <v>49</v>
      </c>
      <c r="Q17" s="8">
        <f t="shared" si="5"/>
        <v>-2.9399999999999977</v>
      </c>
      <c r="R17" s="8">
        <f t="shared" si="6"/>
        <v>-10.700000000000003</v>
      </c>
      <c r="S17" s="8">
        <f t="shared" si="7"/>
        <v>3.7800000000000011</v>
      </c>
      <c r="T17" s="8">
        <f t="shared" si="8"/>
        <v>49.039999999999992</v>
      </c>
      <c r="V17" s="6" t="s">
        <v>49</v>
      </c>
      <c r="W17" s="12">
        <f t="shared" si="3"/>
        <v>-2.7928184667996559E-2</v>
      </c>
      <c r="X17" s="12">
        <f t="shared" si="9"/>
        <v>-0.10456366656894364</v>
      </c>
      <c r="Y17" s="12">
        <f t="shared" si="10"/>
        <v>4.1252864782276563E-2</v>
      </c>
      <c r="Z17" s="12">
        <f t="shared" si="11"/>
        <v>0.51399224399958066</v>
      </c>
    </row>
    <row r="18" spans="1:26" x14ac:dyDescent="0.3">
      <c r="A18" s="6" t="s">
        <v>50</v>
      </c>
      <c r="B18" s="6">
        <v>622.14</v>
      </c>
      <c r="C18" s="6">
        <v>780.5</v>
      </c>
      <c r="D18" s="6">
        <v>791.27</v>
      </c>
      <c r="E18" s="6">
        <v>816.36</v>
      </c>
      <c r="F18" s="6">
        <v>858.02</v>
      </c>
      <c r="H18" s="6" t="s">
        <v>50</v>
      </c>
      <c r="I18" s="12">
        <f t="shared" si="2"/>
        <v>3.1948573344761026E-2</v>
      </c>
      <c r="J18" s="12">
        <f t="shared" si="0"/>
        <v>3.8044294184511655E-2</v>
      </c>
      <c r="K18" s="12">
        <f t="shared" si="0"/>
        <v>3.5940940704510933E-2</v>
      </c>
      <c r="L18" s="12">
        <f t="shared" si="0"/>
        <v>2.7690782866014344E-2</v>
      </c>
      <c r="M18" s="12">
        <f t="shared" si="0"/>
        <v>2.4602674632624392E-2</v>
      </c>
      <c r="N18" s="12"/>
      <c r="P18" s="6" t="s">
        <v>50</v>
      </c>
      <c r="Q18" s="8">
        <f t="shared" si="5"/>
        <v>158.36000000000001</v>
      </c>
      <c r="R18" s="8">
        <f t="shared" si="6"/>
        <v>10.769999999999982</v>
      </c>
      <c r="S18" s="8">
        <f t="shared" si="7"/>
        <v>25.090000000000032</v>
      </c>
      <c r="T18" s="8">
        <f t="shared" si="8"/>
        <v>41.659999999999968</v>
      </c>
      <c r="V18" s="6" t="s">
        <v>50</v>
      </c>
      <c r="W18" s="12">
        <f t="shared" si="3"/>
        <v>0.25454077860288682</v>
      </c>
      <c r="X18" s="12">
        <f t="shared" si="9"/>
        <v>1.3798846893017273E-2</v>
      </c>
      <c r="Y18" s="12">
        <f t="shared" si="10"/>
        <v>3.1708519215944031E-2</v>
      </c>
      <c r="Z18" s="12">
        <f t="shared" si="11"/>
        <v>5.1031407712283754E-2</v>
      </c>
    </row>
    <row r="19" spans="1:26" x14ac:dyDescent="0.3">
      <c r="A19" s="6" t="s">
        <v>51</v>
      </c>
      <c r="B19" s="8">
        <v>2973.19</v>
      </c>
      <c r="C19" s="8">
        <v>3299.93</v>
      </c>
      <c r="D19" s="8">
        <v>3219.21</v>
      </c>
      <c r="E19" s="8">
        <v>4210.25</v>
      </c>
      <c r="F19" s="8">
        <v>5044.18</v>
      </c>
      <c r="H19" s="6" t="s">
        <v>51</v>
      </c>
      <c r="I19" s="12">
        <f t="shared" si="2"/>
        <v>0.15268135593742571</v>
      </c>
      <c r="J19" s="12">
        <f t="shared" si="0"/>
        <v>0.1608501059683479</v>
      </c>
      <c r="K19" s="12">
        <f t="shared" si="0"/>
        <v>0.14622244711080748</v>
      </c>
      <c r="L19" s="12">
        <f t="shared" si="0"/>
        <v>0.14281091499049056</v>
      </c>
      <c r="M19" s="12">
        <f t="shared" si="0"/>
        <v>0.14463569535487672</v>
      </c>
      <c r="N19" s="12"/>
      <c r="P19" s="6" t="s">
        <v>51</v>
      </c>
      <c r="Q19" s="8">
        <f t="shared" si="5"/>
        <v>326.73999999999978</v>
      </c>
      <c r="R19" s="8">
        <f t="shared" si="6"/>
        <v>-80.7199999999998</v>
      </c>
      <c r="S19" s="8">
        <f t="shared" si="7"/>
        <v>991.04</v>
      </c>
      <c r="T19" s="8">
        <f t="shared" si="8"/>
        <v>833.93000000000029</v>
      </c>
      <c r="V19" s="6" t="s">
        <v>51</v>
      </c>
      <c r="W19" s="12">
        <f t="shared" si="3"/>
        <v>0.10989543217890541</v>
      </c>
      <c r="X19" s="12">
        <f t="shared" si="9"/>
        <v>-2.4461124932953063E-2</v>
      </c>
      <c r="Y19" s="12">
        <f t="shared" si="10"/>
        <v>0.30785192640430414</v>
      </c>
      <c r="Z19" s="12">
        <f t="shared" si="11"/>
        <v>0.19807137343388168</v>
      </c>
    </row>
    <row r="20" spans="1:26" s="15" customFormat="1" x14ac:dyDescent="0.3">
      <c r="A20" s="10" t="s">
        <v>52</v>
      </c>
      <c r="B20" s="11">
        <v>16202</v>
      </c>
      <c r="C20" s="11">
        <v>16932.310000000001</v>
      </c>
      <c r="D20" s="11">
        <v>17740.09</v>
      </c>
      <c r="E20" s="11">
        <v>25209.439999999999</v>
      </c>
      <c r="F20" s="11">
        <v>29231.22</v>
      </c>
      <c r="H20" s="10" t="s">
        <v>52</v>
      </c>
      <c r="I20" s="13">
        <f t="shared" si="2"/>
        <v>0.83201656432927984</v>
      </c>
      <c r="J20" s="13">
        <f t="shared" si="0"/>
        <v>0.82533988835790983</v>
      </c>
      <c r="K20" s="13">
        <f t="shared" si="0"/>
        <v>0.80578756022936215</v>
      </c>
      <c r="L20" s="13">
        <f t="shared" si="0"/>
        <v>0.85509962420233299</v>
      </c>
      <c r="M20" s="13">
        <f t="shared" si="0"/>
        <v>0.83816950044831451</v>
      </c>
      <c r="N20" s="12"/>
      <c r="P20" s="10" t="s">
        <v>52</v>
      </c>
      <c r="Q20" s="11">
        <f t="shared" si="5"/>
        <v>730.31000000000131</v>
      </c>
      <c r="R20" s="11">
        <f t="shared" si="6"/>
        <v>807.77999999999884</v>
      </c>
      <c r="S20" s="11">
        <f t="shared" si="7"/>
        <v>7469.3499999999985</v>
      </c>
      <c r="T20" s="11">
        <f t="shared" si="8"/>
        <v>4021.7800000000025</v>
      </c>
      <c r="V20" s="10" t="s">
        <v>52</v>
      </c>
      <c r="W20" s="13">
        <f t="shared" si="3"/>
        <v>4.5075299345759864E-2</v>
      </c>
      <c r="X20" s="13">
        <f t="shared" si="9"/>
        <v>4.7706426352931097E-2</v>
      </c>
      <c r="Y20" s="13">
        <f t="shared" si="10"/>
        <v>0.42104352345450324</v>
      </c>
      <c r="Z20" s="13">
        <f t="shared" si="11"/>
        <v>0.15953468224601589</v>
      </c>
    </row>
    <row r="21" spans="1:26" x14ac:dyDescent="0.3">
      <c r="A21" s="6" t="s">
        <v>53</v>
      </c>
      <c r="B21" s="8">
        <v>3271.17</v>
      </c>
      <c r="C21" s="8">
        <v>3583.25</v>
      </c>
      <c r="D21" s="8">
        <v>4275.75</v>
      </c>
      <c r="E21" s="8">
        <v>4271.8500000000004</v>
      </c>
      <c r="F21" s="8">
        <v>5643.85</v>
      </c>
      <c r="H21" s="6" t="s">
        <v>53</v>
      </c>
      <c r="I21" s="12">
        <f t="shared" si="2"/>
        <v>0.1679834356707203</v>
      </c>
      <c r="J21" s="12">
        <f t="shared" ref="J21:J34" si="12">C21/C$11</f>
        <v>0.17466011164209019</v>
      </c>
      <c r="K21" s="12">
        <f t="shared" ref="K21:K34" si="13">D21/D$11</f>
        <v>0.19421243977063787</v>
      </c>
      <c r="L21" s="12">
        <f t="shared" ref="L21:L34" si="14">E21/E$11</f>
        <v>0.14490037579766693</v>
      </c>
      <c r="M21" s="12">
        <f t="shared" ref="M21:M34" si="15">F21/F$11</f>
        <v>0.16183049955168549</v>
      </c>
      <c r="N21" s="12"/>
      <c r="P21" s="6" t="s">
        <v>53</v>
      </c>
      <c r="Q21" s="8">
        <f t="shared" si="5"/>
        <v>312.07999999999993</v>
      </c>
      <c r="R21" s="8">
        <f t="shared" si="6"/>
        <v>692.5</v>
      </c>
      <c r="S21" s="8">
        <f t="shared" si="7"/>
        <v>-3.8999999999996362</v>
      </c>
      <c r="T21" s="8">
        <f t="shared" si="8"/>
        <v>1372</v>
      </c>
      <c r="V21" s="6" t="s">
        <v>53</v>
      </c>
      <c r="W21" s="12">
        <f t="shared" si="3"/>
        <v>9.5403173787971862E-2</v>
      </c>
      <c r="X21" s="12">
        <f t="shared" si="9"/>
        <v>0.19326030837926464</v>
      </c>
      <c r="Y21" s="12">
        <f t="shared" si="10"/>
        <v>-9.1212068058226892E-4</v>
      </c>
      <c r="Z21" s="12">
        <f t="shared" si="11"/>
        <v>0.32117232580731997</v>
      </c>
    </row>
    <row r="22" spans="1:26" x14ac:dyDescent="0.3">
      <c r="A22" s="6" t="s">
        <v>54</v>
      </c>
      <c r="B22" s="6">
        <v>0</v>
      </c>
      <c r="C22" s="6">
        <v>0</v>
      </c>
      <c r="D22" s="6">
        <v>0</v>
      </c>
      <c r="E22" s="6">
        <v>-115.7</v>
      </c>
      <c r="F22" s="6">
        <v>-48.87</v>
      </c>
      <c r="H22" s="6" t="s">
        <v>54</v>
      </c>
      <c r="I22" s="12">
        <f t="shared" si="2"/>
        <v>0</v>
      </c>
      <c r="J22" s="12">
        <f t="shared" si="12"/>
        <v>0</v>
      </c>
      <c r="K22" s="12">
        <f t="shared" si="13"/>
        <v>0</v>
      </c>
      <c r="L22" s="12">
        <f t="shared" si="14"/>
        <v>-3.9245229771153163E-3</v>
      </c>
      <c r="M22" s="12">
        <f t="shared" si="15"/>
        <v>-1.4012875099605534E-3</v>
      </c>
      <c r="N22" s="12"/>
      <c r="P22" s="6" t="s">
        <v>54</v>
      </c>
      <c r="Q22" s="8">
        <f t="shared" si="5"/>
        <v>0</v>
      </c>
      <c r="R22" s="8">
        <f t="shared" si="6"/>
        <v>0</v>
      </c>
      <c r="S22" s="8">
        <f t="shared" si="7"/>
        <v>-115.7</v>
      </c>
      <c r="T22" s="8">
        <f t="shared" si="8"/>
        <v>66.830000000000013</v>
      </c>
      <c r="V22" s="6" t="s">
        <v>54</v>
      </c>
      <c r="W22" s="12">
        <v>0</v>
      </c>
      <c r="X22" s="12">
        <v>0</v>
      </c>
      <c r="Y22" s="12">
        <v>0</v>
      </c>
      <c r="Z22" s="12">
        <f>T22/E22</f>
        <v>-0.57761452031114957</v>
      </c>
    </row>
    <row r="23" spans="1:26" s="15" customFormat="1" x14ac:dyDescent="0.3">
      <c r="A23" s="4" t="s">
        <v>55</v>
      </c>
      <c r="B23" s="9">
        <v>3271.17</v>
      </c>
      <c r="C23" s="9">
        <v>3583.25</v>
      </c>
      <c r="D23" s="9">
        <v>4275.75</v>
      </c>
      <c r="E23" s="9">
        <v>4156.1499999999996</v>
      </c>
      <c r="F23" s="9">
        <v>5594.98</v>
      </c>
      <c r="H23" s="4" t="s">
        <v>55</v>
      </c>
      <c r="I23" s="12">
        <f t="shared" si="2"/>
        <v>0.1679834356707203</v>
      </c>
      <c r="J23" s="12">
        <f t="shared" si="12"/>
        <v>0.17466011164209019</v>
      </c>
      <c r="K23" s="12">
        <f t="shared" si="13"/>
        <v>0.19421243977063787</v>
      </c>
      <c r="L23" s="12">
        <f t="shared" si="14"/>
        <v>0.14097585282055158</v>
      </c>
      <c r="M23" s="12">
        <f t="shared" si="15"/>
        <v>0.16042921204172492</v>
      </c>
      <c r="N23" s="12"/>
      <c r="P23" s="4" t="s">
        <v>55</v>
      </c>
      <c r="Q23" s="8">
        <f t="shared" si="5"/>
        <v>312.07999999999993</v>
      </c>
      <c r="R23" s="8">
        <f t="shared" si="6"/>
        <v>692.5</v>
      </c>
      <c r="S23" s="8">
        <f t="shared" si="7"/>
        <v>-119.60000000000036</v>
      </c>
      <c r="T23" s="8">
        <f t="shared" si="8"/>
        <v>1438.83</v>
      </c>
      <c r="V23" s="4" t="s">
        <v>55</v>
      </c>
      <c r="W23" s="12">
        <f t="shared" si="3"/>
        <v>9.5403173787971862E-2</v>
      </c>
      <c r="X23" s="12">
        <f>R23/C23</f>
        <v>0.19326030837926464</v>
      </c>
      <c r="Y23" s="12">
        <f>S23/D23</f>
        <v>-2.7971700871192273E-2</v>
      </c>
      <c r="Z23" s="12">
        <f>T23/E23</f>
        <v>0.34619299110956053</v>
      </c>
    </row>
    <row r="24" spans="1:26" x14ac:dyDescent="0.3">
      <c r="A24" s="4" t="s">
        <v>56</v>
      </c>
      <c r="B24" s="6"/>
      <c r="C24" s="6"/>
      <c r="D24" s="6"/>
      <c r="E24" s="6"/>
      <c r="F24" s="6"/>
      <c r="H24" s="4" t="s">
        <v>56</v>
      </c>
      <c r="I24" s="12"/>
      <c r="J24" s="12"/>
      <c r="K24" s="12"/>
      <c r="L24" s="12"/>
      <c r="M24" s="12"/>
      <c r="N24" s="12"/>
      <c r="P24" s="4" t="s">
        <v>56</v>
      </c>
      <c r="Q24" s="8"/>
      <c r="R24" s="8"/>
      <c r="S24" s="8"/>
      <c r="T24" s="8"/>
      <c r="V24" s="4" t="s">
        <v>56</v>
      </c>
      <c r="W24" s="12"/>
      <c r="X24" s="12"/>
      <c r="Y24" s="12"/>
      <c r="Z24" s="12"/>
    </row>
    <row r="25" spans="1:26" x14ac:dyDescent="0.3">
      <c r="A25" s="6" t="s">
        <v>57</v>
      </c>
      <c r="B25" s="6">
        <v>940.35</v>
      </c>
      <c r="C25" s="6">
        <v>944.65</v>
      </c>
      <c r="D25" s="8">
        <v>1114.02</v>
      </c>
      <c r="E25" s="8">
        <v>1161.53</v>
      </c>
      <c r="F25" s="8">
        <v>1504.14</v>
      </c>
      <c r="H25" s="6" t="s">
        <v>57</v>
      </c>
      <c r="I25" s="12">
        <f t="shared" si="2"/>
        <v>4.8289518347552046E-2</v>
      </c>
      <c r="J25" s="12">
        <f t="shared" si="12"/>
        <v>4.6045538118384285E-2</v>
      </c>
      <c r="K25" s="12">
        <f t="shared" si="13"/>
        <v>5.060084012238461E-2</v>
      </c>
      <c r="L25" s="12">
        <f t="shared" si="14"/>
        <v>3.9398886548044534E-2</v>
      </c>
      <c r="M25" s="12">
        <f t="shared" si="15"/>
        <v>4.3129375797668651E-2</v>
      </c>
      <c r="N25" s="12"/>
      <c r="P25" s="6" t="s">
        <v>57</v>
      </c>
      <c r="Q25" s="8">
        <f t="shared" ref="Q25:Q34" si="16">C25-B25</f>
        <v>4.2999999999999545</v>
      </c>
      <c r="R25" s="8">
        <f t="shared" ref="R25:R34" si="17">D25-C25</f>
        <v>169.37</v>
      </c>
      <c r="S25" s="8">
        <f t="shared" ref="S25:S34" si="18">E25-D25</f>
        <v>47.509999999999991</v>
      </c>
      <c r="T25" s="8">
        <f t="shared" ref="T25:T34" si="19">F25-E25</f>
        <v>342.61000000000013</v>
      </c>
      <c r="V25" s="6" t="s">
        <v>57</v>
      </c>
      <c r="W25" s="12">
        <f t="shared" si="3"/>
        <v>4.572765459669224E-3</v>
      </c>
      <c r="X25" s="12">
        <f t="shared" ref="X25:Z30" si="20">R25/C25</f>
        <v>0.17929391838246972</v>
      </c>
      <c r="Y25" s="12">
        <f t="shared" si="20"/>
        <v>4.2647349239690484E-2</v>
      </c>
      <c r="Z25" s="12">
        <f t="shared" si="20"/>
        <v>0.29496440040291694</v>
      </c>
    </row>
    <row r="26" spans="1:26" x14ac:dyDescent="0.3">
      <c r="A26" s="6" t="s">
        <v>58</v>
      </c>
      <c r="B26" s="6">
        <v>155.31</v>
      </c>
      <c r="C26" s="6">
        <v>-95.28</v>
      </c>
      <c r="D26" s="6">
        <v>-24.16</v>
      </c>
      <c r="E26" s="6">
        <v>-61.44</v>
      </c>
      <c r="F26" s="6">
        <v>-17.28</v>
      </c>
      <c r="H26" s="6" t="s">
        <v>58</v>
      </c>
      <c r="I26" s="12">
        <f t="shared" si="2"/>
        <v>7.975588977038664E-3</v>
      </c>
      <c r="J26" s="12">
        <f t="shared" si="12"/>
        <v>-4.6442797564385276E-3</v>
      </c>
      <c r="K26" s="12">
        <f t="shared" si="13"/>
        <v>-1.0973916961605826E-3</v>
      </c>
      <c r="L26" s="12">
        <f t="shared" si="14"/>
        <v>-2.0840336362486171E-3</v>
      </c>
      <c r="M26" s="12">
        <f t="shared" si="15"/>
        <v>-4.9548287645014054E-4</v>
      </c>
      <c r="N26" s="12"/>
      <c r="P26" s="6" t="s">
        <v>58</v>
      </c>
      <c r="Q26" s="8">
        <f t="shared" si="16"/>
        <v>-250.59</v>
      </c>
      <c r="R26" s="8">
        <f t="shared" si="17"/>
        <v>71.12</v>
      </c>
      <c r="S26" s="8">
        <f t="shared" si="18"/>
        <v>-37.28</v>
      </c>
      <c r="T26" s="8">
        <f t="shared" si="19"/>
        <v>44.16</v>
      </c>
      <c r="V26" s="6" t="s">
        <v>58</v>
      </c>
      <c r="W26" s="12">
        <f t="shared" si="3"/>
        <v>-1.6134827119953641</v>
      </c>
      <c r="X26" s="12">
        <f t="shared" si="20"/>
        <v>-0.74643157010915206</v>
      </c>
      <c r="Y26" s="12">
        <f t="shared" si="20"/>
        <v>1.5430463576158941</v>
      </c>
      <c r="Z26" s="12">
        <f t="shared" si="20"/>
        <v>-0.71875</v>
      </c>
    </row>
    <row r="27" spans="1:26" x14ac:dyDescent="0.3">
      <c r="A27" s="6" t="s">
        <v>59</v>
      </c>
      <c r="B27" s="6">
        <v>2.4</v>
      </c>
      <c r="C27" s="6">
        <v>5.48</v>
      </c>
      <c r="D27" s="6">
        <v>7.74</v>
      </c>
      <c r="E27" s="6">
        <v>2.82</v>
      </c>
      <c r="F27" s="6">
        <v>6.64</v>
      </c>
      <c r="H27" s="6" t="s">
        <v>59</v>
      </c>
      <c r="I27" s="12">
        <f t="shared" si="2"/>
        <v>1.2324649761697763E-4</v>
      </c>
      <c r="J27" s="12">
        <f t="shared" si="12"/>
        <v>2.6711432688164495E-4</v>
      </c>
      <c r="K27" s="12">
        <f t="shared" si="13"/>
        <v>3.5156505497859722E-4</v>
      </c>
      <c r="L27" s="12">
        <f t="shared" si="14"/>
        <v>9.5653887601254893E-5</v>
      </c>
      <c r="M27" s="12">
        <f t="shared" si="15"/>
        <v>1.9039388308037805E-4</v>
      </c>
      <c r="N27" s="12"/>
      <c r="P27" s="6" t="s">
        <v>59</v>
      </c>
      <c r="Q27" s="8">
        <f t="shared" si="16"/>
        <v>3.0800000000000005</v>
      </c>
      <c r="R27" s="8">
        <f t="shared" si="17"/>
        <v>2.2599999999999998</v>
      </c>
      <c r="S27" s="8">
        <f t="shared" si="18"/>
        <v>-4.92</v>
      </c>
      <c r="T27" s="8">
        <f t="shared" si="19"/>
        <v>3.82</v>
      </c>
      <c r="V27" s="6" t="s">
        <v>59</v>
      </c>
      <c r="W27" s="12">
        <f t="shared" si="3"/>
        <v>1.2833333333333337</v>
      </c>
      <c r="X27" s="12">
        <f t="shared" si="20"/>
        <v>0.41240875912408753</v>
      </c>
      <c r="Y27" s="12">
        <f t="shared" si="20"/>
        <v>-0.63565891472868219</v>
      </c>
      <c r="Z27" s="12">
        <f t="shared" si="20"/>
        <v>1.3546099290780143</v>
      </c>
    </row>
    <row r="28" spans="1:26" x14ac:dyDescent="0.3">
      <c r="A28" s="6" t="s">
        <v>60</v>
      </c>
      <c r="B28" s="8">
        <v>1098.06</v>
      </c>
      <c r="C28" s="6">
        <v>854.85</v>
      </c>
      <c r="D28" s="8">
        <v>1097.5999999999999</v>
      </c>
      <c r="E28" s="8">
        <v>1102.9100000000001</v>
      </c>
      <c r="F28" s="8">
        <v>1493.5</v>
      </c>
      <c r="H28" s="6" t="s">
        <v>60</v>
      </c>
      <c r="I28" s="12">
        <f t="shared" si="2"/>
        <v>5.6388353822207686E-2</v>
      </c>
      <c r="J28" s="12">
        <f t="shared" si="12"/>
        <v>4.1668372688827407E-2</v>
      </c>
      <c r="K28" s="12">
        <f t="shared" si="13"/>
        <v>4.9855013481202623E-2</v>
      </c>
      <c r="L28" s="12">
        <f t="shared" si="14"/>
        <v>3.7410506799397177E-2</v>
      </c>
      <c r="M28" s="12">
        <f t="shared" si="15"/>
        <v>4.2824286804298888E-2</v>
      </c>
      <c r="N28" s="12"/>
      <c r="P28" s="6" t="s">
        <v>60</v>
      </c>
      <c r="Q28" s="8">
        <f t="shared" si="16"/>
        <v>-243.20999999999992</v>
      </c>
      <c r="R28" s="8">
        <f t="shared" si="17"/>
        <v>242.74999999999989</v>
      </c>
      <c r="S28" s="8">
        <f t="shared" si="18"/>
        <v>5.3100000000001728</v>
      </c>
      <c r="T28" s="8">
        <f t="shared" si="19"/>
        <v>390.58999999999992</v>
      </c>
      <c r="V28" s="6" t="s">
        <v>60</v>
      </c>
      <c r="W28" s="12">
        <f t="shared" si="3"/>
        <v>-0.22149062892738094</v>
      </c>
      <c r="X28" s="12">
        <f t="shared" si="20"/>
        <v>0.28396794759314486</v>
      </c>
      <c r="Y28" s="12">
        <f t="shared" si="20"/>
        <v>4.8378279883383507E-3</v>
      </c>
      <c r="Z28" s="12">
        <f t="shared" si="20"/>
        <v>0.35414494383041217</v>
      </c>
    </row>
    <row r="29" spans="1:26" s="15" customFormat="1" x14ac:dyDescent="0.3">
      <c r="A29" s="4" t="s">
        <v>61</v>
      </c>
      <c r="B29" s="9">
        <v>2173.11</v>
      </c>
      <c r="C29" s="9">
        <v>2728.4</v>
      </c>
      <c r="D29" s="9">
        <v>3178.15</v>
      </c>
      <c r="E29" s="9">
        <v>3053.24</v>
      </c>
      <c r="F29" s="9">
        <v>4101.4799999999996</v>
      </c>
      <c r="H29" s="4" t="s">
        <v>61</v>
      </c>
      <c r="I29" s="12">
        <f t="shared" si="2"/>
        <v>0.11159508184851261</v>
      </c>
      <c r="J29" s="12">
        <f t="shared" si="12"/>
        <v>0.1329917389532628</v>
      </c>
      <c r="K29" s="12">
        <f t="shared" si="13"/>
        <v>0.14435742628943524</v>
      </c>
      <c r="L29" s="12">
        <f t="shared" si="14"/>
        <v>0.10356534602115443</v>
      </c>
      <c r="M29" s="12">
        <f t="shared" si="15"/>
        <v>0.11760492523742604</v>
      </c>
      <c r="N29" s="12"/>
      <c r="P29" s="4" t="s">
        <v>61</v>
      </c>
      <c r="Q29" s="8">
        <f t="shared" si="16"/>
        <v>555.29</v>
      </c>
      <c r="R29" s="8">
        <f t="shared" si="17"/>
        <v>449.75</v>
      </c>
      <c r="S29" s="8">
        <f t="shared" si="18"/>
        <v>-124.91000000000031</v>
      </c>
      <c r="T29" s="8">
        <f t="shared" si="19"/>
        <v>1048.2399999999998</v>
      </c>
      <c r="V29" s="4" t="s">
        <v>61</v>
      </c>
      <c r="W29" s="12">
        <f t="shared" si="3"/>
        <v>0.25552779196635234</v>
      </c>
      <c r="X29" s="12">
        <f t="shared" si="20"/>
        <v>0.16484019938425451</v>
      </c>
      <c r="Y29" s="12">
        <f t="shared" si="20"/>
        <v>-3.9302739014835768E-2</v>
      </c>
      <c r="Z29" s="12">
        <f t="shared" si="20"/>
        <v>0.34332053818238983</v>
      </c>
    </row>
    <row r="30" spans="1:26" x14ac:dyDescent="0.3">
      <c r="A30" s="6" t="s">
        <v>62</v>
      </c>
      <c r="B30" s="8">
        <v>2173.11</v>
      </c>
      <c r="C30" s="8">
        <v>2728.4</v>
      </c>
      <c r="D30" s="8">
        <v>3178.15</v>
      </c>
      <c r="E30" s="8">
        <v>3053.24</v>
      </c>
      <c r="F30" s="8">
        <v>4101.4799999999996</v>
      </c>
      <c r="H30" s="6" t="s">
        <v>62</v>
      </c>
      <c r="I30" s="12">
        <f t="shared" si="2"/>
        <v>0.11159508184851261</v>
      </c>
      <c r="J30" s="12">
        <f t="shared" si="12"/>
        <v>0.1329917389532628</v>
      </c>
      <c r="K30" s="12">
        <f t="shared" si="13"/>
        <v>0.14435742628943524</v>
      </c>
      <c r="L30" s="12">
        <f t="shared" si="14"/>
        <v>0.10356534602115443</v>
      </c>
      <c r="M30" s="12">
        <f t="shared" si="15"/>
        <v>0.11760492523742604</v>
      </c>
      <c r="N30" s="12"/>
      <c r="P30" s="6" t="s">
        <v>62</v>
      </c>
      <c r="Q30" s="8">
        <f t="shared" si="16"/>
        <v>555.29</v>
      </c>
      <c r="R30" s="8">
        <f t="shared" si="17"/>
        <v>449.75</v>
      </c>
      <c r="S30" s="8">
        <f t="shared" si="18"/>
        <v>-124.91000000000031</v>
      </c>
      <c r="T30" s="8">
        <f t="shared" si="19"/>
        <v>1048.2399999999998</v>
      </c>
      <c r="V30" s="6" t="s">
        <v>62</v>
      </c>
      <c r="W30" s="12">
        <f t="shared" si="3"/>
        <v>0.25552779196635234</v>
      </c>
      <c r="X30" s="12">
        <f t="shared" si="20"/>
        <v>0.16484019938425451</v>
      </c>
      <c r="Y30" s="12">
        <f t="shared" si="20"/>
        <v>-3.9302739014835768E-2</v>
      </c>
      <c r="Z30" s="12">
        <f t="shared" si="20"/>
        <v>0.34332053818238983</v>
      </c>
    </row>
    <row r="31" spans="1:26" s="15" customFormat="1" x14ac:dyDescent="0.3">
      <c r="A31" s="4" t="s">
        <v>63</v>
      </c>
      <c r="B31" s="4">
        <v>-7.28</v>
      </c>
      <c r="C31" s="4">
        <v>-5.73</v>
      </c>
      <c r="D31" s="4">
        <v>0</v>
      </c>
      <c r="E31" s="4">
        <v>0</v>
      </c>
      <c r="F31" s="4">
        <v>0</v>
      </c>
      <c r="H31" s="4" t="s">
        <v>63</v>
      </c>
      <c r="I31" s="12">
        <f t="shared" si="2"/>
        <v>-3.7384770943816545E-4</v>
      </c>
      <c r="J31" s="12">
        <f t="shared" si="12"/>
        <v>-2.7930019945836233E-4</v>
      </c>
      <c r="K31" s="12">
        <f t="shared" si="13"/>
        <v>0</v>
      </c>
      <c r="L31" s="12">
        <f t="shared" si="14"/>
        <v>0</v>
      </c>
      <c r="M31" s="12">
        <f t="shared" si="15"/>
        <v>0</v>
      </c>
      <c r="N31" s="12"/>
      <c r="P31" s="4" t="s">
        <v>63</v>
      </c>
      <c r="Q31" s="8">
        <f t="shared" si="16"/>
        <v>1.5499999999999998</v>
      </c>
      <c r="R31" s="8">
        <f t="shared" si="17"/>
        <v>5.73</v>
      </c>
      <c r="S31" s="8">
        <f t="shared" si="18"/>
        <v>0</v>
      </c>
      <c r="T31" s="8">
        <f t="shared" si="19"/>
        <v>0</v>
      </c>
      <c r="V31" s="4" t="s">
        <v>63</v>
      </c>
      <c r="W31" s="12">
        <f t="shared" si="3"/>
        <v>-0.21291208791208788</v>
      </c>
      <c r="X31" s="12">
        <f>R31/C31</f>
        <v>-1</v>
      </c>
      <c r="Y31" s="12">
        <v>0</v>
      </c>
      <c r="Z31" s="12">
        <v>0</v>
      </c>
    </row>
    <row r="32" spans="1:26" x14ac:dyDescent="0.3">
      <c r="A32" s="6" t="s">
        <v>64</v>
      </c>
      <c r="B32" s="6">
        <v>-1.48</v>
      </c>
      <c r="C32" s="6">
        <v>-0.78</v>
      </c>
      <c r="D32" s="6">
        <v>0</v>
      </c>
      <c r="E32" s="6">
        <v>0</v>
      </c>
      <c r="F32" s="6">
        <v>0</v>
      </c>
      <c r="H32" s="6" t="s">
        <v>64</v>
      </c>
      <c r="I32" s="12">
        <f t="shared" si="2"/>
        <v>-7.600200686380287E-5</v>
      </c>
      <c r="J32" s="12">
        <f t="shared" si="12"/>
        <v>-3.8019922439358224E-5</v>
      </c>
      <c r="K32" s="12">
        <f t="shared" si="13"/>
        <v>0</v>
      </c>
      <c r="L32" s="12">
        <f t="shared" si="14"/>
        <v>0</v>
      </c>
      <c r="M32" s="12">
        <f t="shared" si="15"/>
        <v>0</v>
      </c>
      <c r="N32" s="12"/>
      <c r="P32" s="6" t="s">
        <v>64</v>
      </c>
      <c r="Q32" s="8">
        <f t="shared" si="16"/>
        <v>0.7</v>
      </c>
      <c r="R32" s="8">
        <f t="shared" si="17"/>
        <v>0.78</v>
      </c>
      <c r="S32" s="8">
        <f t="shared" si="18"/>
        <v>0</v>
      </c>
      <c r="T32" s="8">
        <f t="shared" si="19"/>
        <v>0</v>
      </c>
      <c r="V32" s="6" t="s">
        <v>64</v>
      </c>
      <c r="W32" s="12">
        <f t="shared" si="3"/>
        <v>-0.47297297297297297</v>
      </c>
      <c r="X32" s="12">
        <f>R32/C32</f>
        <v>-1</v>
      </c>
      <c r="Y32" s="12">
        <v>0</v>
      </c>
      <c r="Z32" s="12">
        <v>0</v>
      </c>
    </row>
    <row r="33" spans="1:26" x14ac:dyDescent="0.3">
      <c r="A33" s="6" t="s">
        <v>65</v>
      </c>
      <c r="B33" s="6">
        <v>-5.8</v>
      </c>
      <c r="C33" s="6">
        <v>-4.95</v>
      </c>
      <c r="D33" s="6">
        <v>0</v>
      </c>
      <c r="E33" s="6">
        <v>0</v>
      </c>
      <c r="F33" s="6">
        <v>0</v>
      </c>
      <c r="H33" s="6" t="s">
        <v>65</v>
      </c>
      <c r="I33" s="12">
        <f t="shared" si="2"/>
        <v>-2.978457025743626E-4</v>
      </c>
      <c r="J33" s="12">
        <f t="shared" si="12"/>
        <v>-2.4128027701900411E-4</v>
      </c>
      <c r="K33" s="12">
        <f t="shared" si="13"/>
        <v>0</v>
      </c>
      <c r="L33" s="12">
        <f t="shared" si="14"/>
        <v>0</v>
      </c>
      <c r="M33" s="12">
        <f t="shared" si="15"/>
        <v>0</v>
      </c>
      <c r="N33" s="12"/>
      <c r="P33" s="6" t="s">
        <v>65</v>
      </c>
      <c r="Q33" s="8">
        <f t="shared" si="16"/>
        <v>0.84999999999999964</v>
      </c>
      <c r="R33" s="8">
        <f t="shared" si="17"/>
        <v>4.95</v>
      </c>
      <c r="S33" s="8">
        <f t="shared" si="18"/>
        <v>0</v>
      </c>
      <c r="T33" s="8">
        <f t="shared" si="19"/>
        <v>0</v>
      </c>
      <c r="V33" s="6" t="s">
        <v>65</v>
      </c>
      <c r="W33" s="12">
        <f t="shared" si="3"/>
        <v>-0.14655172413793097</v>
      </c>
      <c r="X33" s="12">
        <f>R33/C33</f>
        <v>-1</v>
      </c>
      <c r="Y33" s="12">
        <v>0</v>
      </c>
      <c r="Z33" s="12">
        <v>0</v>
      </c>
    </row>
    <row r="34" spans="1:26" s="15" customFormat="1" x14ac:dyDescent="0.3">
      <c r="A34" s="10" t="s">
        <v>66</v>
      </c>
      <c r="B34" s="11">
        <v>2167.31</v>
      </c>
      <c r="C34" s="11">
        <v>2723.45</v>
      </c>
      <c r="D34" s="11">
        <v>3178.15</v>
      </c>
      <c r="E34" s="11">
        <v>3053.24</v>
      </c>
      <c r="F34" s="11">
        <v>4101.4799999999996</v>
      </c>
      <c r="H34" s="10" t="s">
        <v>66</v>
      </c>
      <c r="I34" s="13">
        <f t="shared" si="2"/>
        <v>0.11129723614593824</v>
      </c>
      <c r="J34" s="13">
        <f t="shared" si="12"/>
        <v>0.13275045867624377</v>
      </c>
      <c r="K34" s="13">
        <f t="shared" si="13"/>
        <v>0.14435742628943524</v>
      </c>
      <c r="L34" s="13">
        <f t="shared" si="14"/>
        <v>0.10356534602115443</v>
      </c>
      <c r="M34" s="13">
        <f t="shared" si="15"/>
        <v>0.11760492523742604</v>
      </c>
      <c r="N34" s="12"/>
      <c r="P34" s="10" t="s">
        <v>66</v>
      </c>
      <c r="Q34" s="11">
        <f t="shared" si="16"/>
        <v>556.13999999999987</v>
      </c>
      <c r="R34" s="11">
        <f t="shared" si="17"/>
        <v>454.70000000000027</v>
      </c>
      <c r="S34" s="11">
        <f t="shared" si="18"/>
        <v>-124.91000000000031</v>
      </c>
      <c r="T34" s="11">
        <f t="shared" si="19"/>
        <v>1048.2399999999998</v>
      </c>
      <c r="V34" s="10" t="s">
        <v>66</v>
      </c>
      <c r="W34" s="13">
        <f t="shared" si="3"/>
        <v>0.25660380840765734</v>
      </c>
      <c r="X34" s="13">
        <f>R34/C34</f>
        <v>0.1669573518882301</v>
      </c>
      <c r="Y34" s="13">
        <f>S34/D34</f>
        <v>-3.9302739014835768E-2</v>
      </c>
      <c r="Z34" s="13">
        <f>T34/E34</f>
        <v>0.34332053818238983</v>
      </c>
    </row>
    <row r="35" spans="1:26" x14ac:dyDescent="0.3">
      <c r="I35" s="17"/>
      <c r="J35" s="17"/>
      <c r="K35" s="17"/>
      <c r="L35" s="17"/>
      <c r="M35" s="17"/>
      <c r="N35" s="17"/>
    </row>
    <row r="37" spans="1:26" x14ac:dyDescent="0.3">
      <c r="B37" s="2"/>
      <c r="C37" s="2"/>
      <c r="D37" s="2"/>
      <c r="E37" s="2"/>
      <c r="F37" s="2"/>
      <c r="H37" s="2"/>
      <c r="I37" s="2"/>
      <c r="J37" s="2"/>
      <c r="K37" s="2"/>
      <c r="L37" s="2"/>
    </row>
    <row r="43" spans="1:26" x14ac:dyDescent="0.3">
      <c r="C43" s="2"/>
      <c r="E43" s="2"/>
      <c r="F43" s="2"/>
      <c r="H43" s="2"/>
      <c r="I43" s="2"/>
      <c r="K43" s="2"/>
    </row>
  </sheetData>
  <mergeCells count="5">
    <mergeCell ref="A1:F1"/>
    <mergeCell ref="A2:F2"/>
    <mergeCell ref="H2:M2"/>
    <mergeCell ref="P2:T2"/>
    <mergeCell ref="V2:Z2"/>
  </mergeCells>
  <conditionalFormatting sqref="Q5:T3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W5:Z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486F93BD-E00C-430C-A53F-0F4CA4BFFAE3}">
          <x14:colorSeries rgb="FFFF0000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'Profit and Loss'!I5:M5</xm:f>
              <xm:sqref>N5</xm:sqref>
            </x14:sparkline>
            <x14:sparkline>
              <xm:f>'Profit and Loss'!I6:M6</xm:f>
              <xm:sqref>N6</xm:sqref>
            </x14:sparkline>
            <x14:sparkline>
              <xm:f>'Profit and Loss'!I7:M7</xm:f>
              <xm:sqref>N7</xm:sqref>
            </x14:sparkline>
            <x14:sparkline>
              <xm:f>'Profit and Loss'!I8:M8</xm:f>
              <xm:sqref>N8</xm:sqref>
            </x14:sparkline>
            <x14:sparkline>
              <xm:f>'Profit and Loss'!I9:M9</xm:f>
              <xm:sqref>N9</xm:sqref>
            </x14:sparkline>
            <x14:sparkline>
              <xm:f>'Profit and Loss'!I10:M10</xm:f>
              <xm:sqref>N10</xm:sqref>
            </x14:sparkline>
            <x14:sparkline>
              <xm:f>'Profit and Loss'!I11:M11</xm:f>
              <xm:sqref>N11</xm:sqref>
            </x14:sparkline>
            <x14:sparkline>
              <xm:f>'Profit and Loss'!I12:M12</xm:f>
              <xm:sqref>N12</xm:sqref>
            </x14:sparkline>
            <x14:sparkline>
              <xm:f>'Profit and Loss'!I13:M13</xm:f>
              <xm:sqref>N13</xm:sqref>
            </x14:sparkline>
            <x14:sparkline>
              <xm:f>'Profit and Loss'!I14:M14</xm:f>
              <xm:sqref>N14</xm:sqref>
            </x14:sparkline>
            <x14:sparkline>
              <xm:f>'Profit and Loss'!I15:M15</xm:f>
              <xm:sqref>N15</xm:sqref>
            </x14:sparkline>
            <x14:sparkline>
              <xm:f>'Profit and Loss'!I16:M16</xm:f>
              <xm:sqref>N16</xm:sqref>
            </x14:sparkline>
            <x14:sparkline>
              <xm:f>'Profit and Loss'!I17:M17</xm:f>
              <xm:sqref>N17</xm:sqref>
            </x14:sparkline>
            <x14:sparkline>
              <xm:f>'Profit and Loss'!I18:M18</xm:f>
              <xm:sqref>N18</xm:sqref>
            </x14:sparkline>
            <x14:sparkline>
              <xm:f>'Profit and Loss'!I19:M19</xm:f>
              <xm:sqref>N19</xm:sqref>
            </x14:sparkline>
            <x14:sparkline>
              <xm:f>'Profit and Loss'!I20:M20</xm:f>
              <xm:sqref>N20</xm:sqref>
            </x14:sparkline>
            <x14:sparkline>
              <xm:f>'Profit and Loss'!I21:M21</xm:f>
              <xm:sqref>N21</xm:sqref>
            </x14:sparkline>
            <x14:sparkline>
              <xm:f>'Profit and Loss'!I22:M22</xm:f>
              <xm:sqref>N22</xm:sqref>
            </x14:sparkline>
            <x14:sparkline>
              <xm:f>'Profit and Loss'!I23:M23</xm:f>
              <xm:sqref>N23</xm:sqref>
            </x14:sparkline>
            <x14:sparkline>
              <xm:f>'Profit and Loss'!I24:M24</xm:f>
              <xm:sqref>N24</xm:sqref>
            </x14:sparkline>
            <x14:sparkline>
              <xm:f>'Profit and Loss'!I25:M25</xm:f>
              <xm:sqref>N25</xm:sqref>
            </x14:sparkline>
            <x14:sparkline>
              <xm:f>'Profit and Loss'!I26:M26</xm:f>
              <xm:sqref>N26</xm:sqref>
            </x14:sparkline>
            <x14:sparkline>
              <xm:f>'Profit and Loss'!I27:M27</xm:f>
              <xm:sqref>N27</xm:sqref>
            </x14:sparkline>
            <x14:sparkline>
              <xm:f>'Profit and Loss'!I28:M28</xm:f>
              <xm:sqref>N28</xm:sqref>
            </x14:sparkline>
            <x14:sparkline>
              <xm:f>'Profit and Loss'!I29:M29</xm:f>
              <xm:sqref>N29</xm:sqref>
            </x14:sparkline>
            <x14:sparkline>
              <xm:f>'Profit and Loss'!I30:M30</xm:f>
              <xm:sqref>N30</xm:sqref>
            </x14:sparkline>
            <x14:sparkline>
              <xm:f>'Profit and Loss'!I31:M31</xm:f>
              <xm:sqref>N31</xm:sqref>
            </x14:sparkline>
            <x14:sparkline>
              <xm:f>'Profit and Loss'!I32:M32</xm:f>
              <xm:sqref>N32</xm:sqref>
            </x14:sparkline>
            <x14:sparkline>
              <xm:f>'Profit and Loss'!I33:M33</xm:f>
              <xm:sqref>N33</xm:sqref>
            </x14:sparkline>
            <x14:sparkline>
              <xm:f>'Profit and Loss'!I34:M34</xm:f>
              <xm:sqref>N34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CE23-C6F1-489C-8363-154A6C7F6B9E}">
  <dimension ref="A1:Z52"/>
  <sheetViews>
    <sheetView tabSelected="1" topLeftCell="A2" zoomScale="74" workbookViewId="0">
      <selection activeCell="H31" sqref="H31"/>
    </sheetView>
  </sheetViews>
  <sheetFormatPr defaultRowHeight="14.4" x14ac:dyDescent="0.3"/>
  <cols>
    <col min="1" max="1" width="40.5546875" bestFit="1" customWidth="1"/>
    <col min="2" max="6" width="9.77734375" bestFit="1" customWidth="1"/>
    <col min="8" max="8" width="28.6640625" bestFit="1" customWidth="1"/>
    <col min="9" max="13" width="9" bestFit="1" customWidth="1"/>
    <col min="15" max="15" width="30.44140625" bestFit="1" customWidth="1"/>
    <col min="16" max="19" width="9" bestFit="1" customWidth="1"/>
    <col min="21" max="21" width="30.44140625" bestFit="1" customWidth="1"/>
    <col min="22" max="22" width="13" bestFit="1" customWidth="1"/>
  </cols>
  <sheetData>
    <row r="1" spans="1:26" ht="21" x14ac:dyDescent="0.4">
      <c r="A1" s="20" t="s">
        <v>0</v>
      </c>
      <c r="B1" s="20"/>
      <c r="C1" s="20"/>
      <c r="D1" s="20"/>
      <c r="E1" s="20"/>
      <c r="F1" s="20"/>
    </row>
    <row r="2" spans="1:26" x14ac:dyDescent="0.3">
      <c r="A2" s="19" t="s">
        <v>1</v>
      </c>
      <c r="B2" s="19"/>
      <c r="C2" s="19"/>
      <c r="D2" s="19"/>
      <c r="E2" s="19"/>
      <c r="F2" s="19"/>
      <c r="H2" s="19" t="s">
        <v>77</v>
      </c>
      <c r="I2" s="19"/>
      <c r="J2" s="19"/>
      <c r="K2" s="19"/>
      <c r="L2" s="19"/>
      <c r="M2" s="19"/>
      <c r="O2" s="19" t="s">
        <v>75</v>
      </c>
      <c r="P2" s="19"/>
      <c r="Q2" s="19"/>
      <c r="R2" s="19"/>
      <c r="S2" s="19"/>
      <c r="U2" s="21" t="s">
        <v>76</v>
      </c>
      <c r="V2" s="22"/>
      <c r="W2" s="22"/>
      <c r="X2" s="22"/>
      <c r="Y2" s="22"/>
      <c r="Z2" s="23"/>
    </row>
    <row r="3" spans="1:26" x14ac:dyDescent="0.3">
      <c r="A3" s="4" t="s">
        <v>67</v>
      </c>
      <c r="B3" s="5">
        <v>43525</v>
      </c>
      <c r="C3" s="5">
        <v>43891</v>
      </c>
      <c r="D3" s="5">
        <v>44256</v>
      </c>
      <c r="E3" s="5">
        <v>44621</v>
      </c>
      <c r="F3" s="4" t="s">
        <v>2</v>
      </c>
      <c r="H3" s="4" t="s">
        <v>67</v>
      </c>
      <c r="I3" s="5">
        <v>43525</v>
      </c>
      <c r="J3" s="5">
        <v>43891</v>
      </c>
      <c r="K3" s="5">
        <v>44256</v>
      </c>
      <c r="L3" s="5">
        <v>44621</v>
      </c>
      <c r="M3" s="4" t="s">
        <v>2</v>
      </c>
      <c r="N3" s="1"/>
      <c r="O3" s="4" t="s">
        <v>67</v>
      </c>
      <c r="P3" s="5">
        <v>43891</v>
      </c>
      <c r="Q3" s="5">
        <v>44256</v>
      </c>
      <c r="R3" s="5">
        <v>44621</v>
      </c>
      <c r="S3" s="4" t="s">
        <v>2</v>
      </c>
      <c r="U3" s="4" t="s">
        <v>67</v>
      </c>
      <c r="V3" s="5">
        <v>43891</v>
      </c>
      <c r="W3" s="5">
        <v>44256</v>
      </c>
      <c r="X3" s="5">
        <v>44621</v>
      </c>
      <c r="Y3" s="4" t="s">
        <v>2</v>
      </c>
      <c r="Z3" s="4" t="s">
        <v>78</v>
      </c>
    </row>
    <row r="4" spans="1:26" x14ac:dyDescent="0.3">
      <c r="A4" s="4" t="s">
        <v>3</v>
      </c>
      <c r="B4" s="6"/>
      <c r="C4" s="6"/>
      <c r="D4" s="6"/>
      <c r="E4" s="6"/>
      <c r="F4" s="6"/>
      <c r="H4" s="4" t="s">
        <v>3</v>
      </c>
      <c r="I4" s="6"/>
      <c r="J4" s="6"/>
      <c r="K4" s="6"/>
      <c r="L4" s="6"/>
      <c r="M4" s="6"/>
      <c r="O4" s="4" t="s">
        <v>3</v>
      </c>
      <c r="P4" s="6"/>
      <c r="Q4" s="6"/>
      <c r="R4" s="6"/>
      <c r="S4" s="6"/>
      <c r="U4" s="4" t="s">
        <v>3</v>
      </c>
      <c r="V4" s="6"/>
      <c r="W4" s="6"/>
      <c r="X4" s="6"/>
      <c r="Y4" s="6"/>
      <c r="Z4" s="6"/>
    </row>
    <row r="5" spans="1:26" x14ac:dyDescent="0.3">
      <c r="A5" s="4" t="s">
        <v>74</v>
      </c>
      <c r="B5" s="6"/>
      <c r="C5" s="6"/>
      <c r="D5" s="6"/>
      <c r="E5" s="6"/>
      <c r="F5" s="6"/>
      <c r="G5" s="3"/>
      <c r="H5" s="4" t="s">
        <v>74</v>
      </c>
      <c r="I5" s="6"/>
      <c r="J5" s="6"/>
      <c r="K5" s="6"/>
      <c r="L5" s="6"/>
      <c r="M5" s="6"/>
      <c r="O5" s="4" t="s">
        <v>74</v>
      </c>
      <c r="P5" s="6"/>
      <c r="Q5" s="6"/>
      <c r="R5" s="6"/>
      <c r="S5" s="6"/>
      <c r="U5" s="4" t="s">
        <v>74</v>
      </c>
      <c r="V5" s="6"/>
      <c r="W5" s="6"/>
      <c r="X5" s="6"/>
      <c r="Y5" s="6"/>
      <c r="Z5" s="6"/>
    </row>
    <row r="6" spans="1:26" x14ac:dyDescent="0.3">
      <c r="A6" s="7" t="s">
        <v>4</v>
      </c>
      <c r="B6" s="6">
        <v>95.92</v>
      </c>
      <c r="C6" s="6">
        <v>95.92</v>
      </c>
      <c r="D6" s="6">
        <v>95.92</v>
      </c>
      <c r="E6" s="6">
        <v>95.92</v>
      </c>
      <c r="F6" s="6">
        <v>95.92</v>
      </c>
      <c r="H6" s="7" t="s">
        <v>4</v>
      </c>
      <c r="I6" s="12">
        <f>B6/$B$22</f>
        <v>5.8925796008133628E-3</v>
      </c>
      <c r="J6" s="12">
        <f>C6/$C$22</f>
        <v>5.9375651897241493E-3</v>
      </c>
      <c r="K6" s="12">
        <f>D6/$D$22</f>
        <v>4.7089734614587809E-3</v>
      </c>
      <c r="L6" s="12">
        <f>E6/$E$22</f>
        <v>4.1732562667368594E-3</v>
      </c>
      <c r="M6" s="12">
        <f>F6/$F$22</f>
        <v>3.7181176835413597E-3</v>
      </c>
      <c r="O6" s="7" t="s">
        <v>4</v>
      </c>
      <c r="P6" s="6">
        <f>C6-B6</f>
        <v>0</v>
      </c>
      <c r="Q6" s="6">
        <f t="shared" ref="P6:S9" si="0">D6-C6</f>
        <v>0</v>
      </c>
      <c r="R6" s="6">
        <f t="shared" si="0"/>
        <v>0</v>
      </c>
      <c r="S6" s="6">
        <f t="shared" si="0"/>
        <v>0</v>
      </c>
      <c r="U6" s="7" t="s">
        <v>4</v>
      </c>
      <c r="V6" s="12">
        <f>P6/B6</f>
        <v>0</v>
      </c>
      <c r="W6" s="12">
        <f>Q6/J6</f>
        <v>0</v>
      </c>
      <c r="X6" s="12">
        <f>R6/K6</f>
        <v>0</v>
      </c>
      <c r="Y6" s="12">
        <f>S6/L6</f>
        <v>0</v>
      </c>
      <c r="Z6" s="6"/>
    </row>
    <row r="7" spans="1:26" x14ac:dyDescent="0.3">
      <c r="A7" s="7" t="s">
        <v>5</v>
      </c>
      <c r="B7" s="8">
        <v>9374.6299999999992</v>
      </c>
      <c r="C7" s="8">
        <v>10034.24</v>
      </c>
      <c r="D7" s="8">
        <v>12710.37</v>
      </c>
      <c r="E7" s="8">
        <v>13715.64</v>
      </c>
      <c r="F7" s="8">
        <v>15896.31</v>
      </c>
      <c r="H7" s="7" t="s">
        <v>5</v>
      </c>
      <c r="I7" s="12">
        <f t="shared" ref="I7:I10" si="1">B7/$B$22</f>
        <v>0.57590443602140295</v>
      </c>
      <c r="J7" s="12">
        <f t="shared" ref="J7:J10" si="2">C7/$C$22</f>
        <v>0.62113171527666433</v>
      </c>
      <c r="K7" s="12">
        <f t="shared" ref="K7:K10" si="3">D7/$D$22</f>
        <v>0.62398660357925195</v>
      </c>
      <c r="L7" s="12">
        <f t="shared" ref="L7:L10" si="4">E7/$E$22</f>
        <v>0.59673561908159645</v>
      </c>
      <c r="M7" s="12">
        <f t="shared" ref="M7:M10" si="5">F7/$F$22</f>
        <v>0.61618381269865874</v>
      </c>
      <c r="N7" s="2"/>
      <c r="O7" s="7" t="s">
        <v>5</v>
      </c>
      <c r="P7" s="6">
        <f t="shared" si="0"/>
        <v>659.61000000000058</v>
      </c>
      <c r="Q7" s="6">
        <f t="shared" si="0"/>
        <v>2676.130000000001</v>
      </c>
      <c r="R7" s="6">
        <f t="shared" si="0"/>
        <v>1005.2699999999986</v>
      </c>
      <c r="S7" s="6">
        <f t="shared" si="0"/>
        <v>2180.67</v>
      </c>
      <c r="U7" s="7" t="s">
        <v>5</v>
      </c>
      <c r="V7" s="12">
        <f>P7/B7</f>
        <v>7.0361176921115889E-2</v>
      </c>
      <c r="W7" s="12">
        <f>Q7/C7</f>
        <v>0.2666998198169469</v>
      </c>
      <c r="X7" s="12">
        <f t="shared" ref="V7:Y9" si="6">R7/D7</f>
        <v>7.9090537883633488E-2</v>
      </c>
      <c r="Y7" s="12">
        <f t="shared" si="6"/>
        <v>0.15899148709064981</v>
      </c>
      <c r="Z7" s="6"/>
    </row>
    <row r="8" spans="1:26" x14ac:dyDescent="0.3">
      <c r="A8" s="7" t="s">
        <v>6</v>
      </c>
      <c r="B8" s="8">
        <v>9470.5499999999993</v>
      </c>
      <c r="C8" s="8">
        <v>10130.16</v>
      </c>
      <c r="D8" s="8">
        <v>12806.29</v>
      </c>
      <c r="E8" s="8">
        <v>13811.56</v>
      </c>
      <c r="F8" s="8">
        <v>15992.23</v>
      </c>
      <c r="H8" s="7" t="s">
        <v>6</v>
      </c>
      <c r="I8" s="12">
        <f>B8/$B$22</f>
        <v>0.58179701562221631</v>
      </c>
      <c r="J8" s="12">
        <f t="shared" si="2"/>
        <v>0.62706928046638855</v>
      </c>
      <c r="K8" s="12">
        <f t="shared" si="3"/>
        <v>0.62869557704071066</v>
      </c>
      <c r="L8" s="12">
        <f t="shared" si="4"/>
        <v>0.60090887534833326</v>
      </c>
      <c r="M8" s="12">
        <f t="shared" si="5"/>
        <v>0.61990193038220021</v>
      </c>
      <c r="N8" s="2"/>
      <c r="O8" s="7" t="s">
        <v>6</v>
      </c>
      <c r="P8" s="6">
        <f t="shared" si="0"/>
        <v>659.61000000000058</v>
      </c>
      <c r="Q8" s="6">
        <f t="shared" si="0"/>
        <v>2676.130000000001</v>
      </c>
      <c r="R8" s="6">
        <f t="shared" si="0"/>
        <v>1005.2699999999986</v>
      </c>
      <c r="S8" s="6">
        <f t="shared" si="0"/>
        <v>2180.67</v>
      </c>
      <c r="U8" s="7" t="s">
        <v>6</v>
      </c>
      <c r="V8" s="12">
        <f t="shared" si="6"/>
        <v>6.9648542059331367E-2</v>
      </c>
      <c r="W8" s="12">
        <f t="shared" si="6"/>
        <v>0.26417450464750813</v>
      </c>
      <c r="X8" s="12">
        <f t="shared" si="6"/>
        <v>7.8498144271291578E-2</v>
      </c>
      <c r="Y8" s="12">
        <f t="shared" si="6"/>
        <v>0.15788730599584697</v>
      </c>
      <c r="Z8" s="6"/>
    </row>
    <row r="9" spans="1:26" x14ac:dyDescent="0.3">
      <c r="A9" s="7" t="s">
        <v>7</v>
      </c>
      <c r="B9" s="6">
        <v>361.25</v>
      </c>
      <c r="C9" s="6">
        <v>403.53</v>
      </c>
      <c r="D9" s="6">
        <v>422.86</v>
      </c>
      <c r="E9" s="6">
        <v>387.53</v>
      </c>
      <c r="F9" s="6">
        <v>453.66</v>
      </c>
      <c r="H9" s="7" t="s">
        <v>7</v>
      </c>
      <c r="I9" s="12">
        <f t="shared" si="1"/>
        <v>2.2192393461153329E-2</v>
      </c>
      <c r="J9" s="12">
        <f t="shared" si="2"/>
        <v>2.4979000010523205E-2</v>
      </c>
      <c r="K9" s="12">
        <f t="shared" si="3"/>
        <v>2.0759346517018974E-2</v>
      </c>
      <c r="L9" s="12">
        <f t="shared" si="4"/>
        <v>1.6860529618938018E-2</v>
      </c>
      <c r="M9" s="12">
        <f t="shared" si="5"/>
        <v>1.7585084115047681E-2</v>
      </c>
      <c r="O9" s="7" t="s">
        <v>7</v>
      </c>
      <c r="P9" s="6">
        <f t="shared" si="0"/>
        <v>42.279999999999973</v>
      </c>
      <c r="Q9" s="6">
        <f t="shared" si="0"/>
        <v>19.330000000000041</v>
      </c>
      <c r="R9" s="6">
        <f t="shared" si="0"/>
        <v>-35.330000000000041</v>
      </c>
      <c r="S9" s="6">
        <f t="shared" si="0"/>
        <v>66.130000000000052</v>
      </c>
      <c r="U9" s="7" t="s">
        <v>7</v>
      </c>
      <c r="V9" s="12">
        <f t="shared" si="6"/>
        <v>0.11703806228373695</v>
      </c>
      <c r="W9" s="12">
        <f t="shared" si="6"/>
        <v>4.7902262533145099E-2</v>
      </c>
      <c r="X9" s="12">
        <f t="shared" si="6"/>
        <v>-8.3550111147897746E-2</v>
      </c>
      <c r="Y9" s="12">
        <f t="shared" si="6"/>
        <v>0.17064485330168003</v>
      </c>
      <c r="Z9" s="6"/>
    </row>
    <row r="10" spans="1:26" x14ac:dyDescent="0.3">
      <c r="A10" s="4" t="s">
        <v>73</v>
      </c>
      <c r="B10" s="6"/>
      <c r="C10" s="6"/>
      <c r="D10" s="6"/>
      <c r="E10" s="6"/>
      <c r="F10" s="6"/>
      <c r="H10" s="4" t="s">
        <v>73</v>
      </c>
      <c r="I10" s="12">
        <f t="shared" si="1"/>
        <v>0</v>
      </c>
      <c r="J10" s="12">
        <f t="shared" si="2"/>
        <v>0</v>
      </c>
      <c r="K10" s="12">
        <f t="shared" si="3"/>
        <v>0</v>
      </c>
      <c r="L10" s="12">
        <f t="shared" si="4"/>
        <v>0</v>
      </c>
      <c r="M10" s="12">
        <f t="shared" si="5"/>
        <v>0</v>
      </c>
      <c r="O10" s="4" t="s">
        <v>73</v>
      </c>
      <c r="P10" s="6"/>
      <c r="Q10" s="6"/>
      <c r="R10" s="6"/>
      <c r="S10" s="6"/>
      <c r="U10" s="4" t="s">
        <v>73</v>
      </c>
      <c r="V10" s="12"/>
      <c r="W10" s="12"/>
      <c r="X10" s="12"/>
      <c r="Y10" s="12"/>
      <c r="Z10" s="6"/>
    </row>
    <row r="11" spans="1:26" x14ac:dyDescent="0.3">
      <c r="A11" s="7" t="s">
        <v>8</v>
      </c>
      <c r="B11" s="6">
        <v>19.059999999999999</v>
      </c>
      <c r="C11" s="6">
        <v>18.63</v>
      </c>
      <c r="D11" s="6">
        <v>14.53</v>
      </c>
      <c r="E11" s="6">
        <v>44.54</v>
      </c>
      <c r="F11" s="6">
        <v>76.150000000000006</v>
      </c>
      <c r="H11" s="7" t="s">
        <v>8</v>
      </c>
      <c r="I11" s="12">
        <f t="shared" ref="I11:I42" si="7">B11/$B$22</f>
        <v>1.170898323514415E-3</v>
      </c>
      <c r="J11" s="12">
        <f t="shared" ref="J11:J42" si="8">C11/$C$22</f>
        <v>1.1532197610984248E-3</v>
      </c>
      <c r="K11" s="12">
        <f t="shared" ref="K11:K42" si="9">D11/$D$22</f>
        <v>7.1331718510212762E-4</v>
      </c>
      <c r="L11" s="12">
        <f t="shared" ref="L11:L42" si="10">E11/$E$22</f>
        <v>1.9378318819897799E-3</v>
      </c>
      <c r="M11" s="12">
        <f t="shared" ref="M11:M42" si="11">F11/$F$22</f>
        <v>2.9517792076905187E-3</v>
      </c>
      <c r="O11" s="7" t="s">
        <v>8</v>
      </c>
      <c r="P11" s="6">
        <f t="shared" ref="P11:S15" si="12">C11-B11</f>
        <v>-0.42999999999999972</v>
      </c>
      <c r="Q11" s="6">
        <f t="shared" si="12"/>
        <v>-4.0999999999999996</v>
      </c>
      <c r="R11" s="6">
        <f t="shared" si="12"/>
        <v>30.009999999999998</v>
      </c>
      <c r="S11" s="6">
        <f t="shared" si="12"/>
        <v>31.610000000000007</v>
      </c>
      <c r="U11" s="7" t="s">
        <v>8</v>
      </c>
      <c r="V11" s="12">
        <f t="shared" ref="V11:Y15" si="13">P11/B11</f>
        <v>-2.2560335781741856E-2</v>
      </c>
      <c r="W11" s="12">
        <f t="shared" si="13"/>
        <v>-0.2200751476113795</v>
      </c>
      <c r="X11" s="12">
        <f t="shared" si="13"/>
        <v>2.0653819683413626</v>
      </c>
      <c r="Y11" s="12">
        <f t="shared" si="13"/>
        <v>0.70969914683430635</v>
      </c>
      <c r="Z11" s="6"/>
    </row>
    <row r="12" spans="1:26" x14ac:dyDescent="0.3">
      <c r="A12" s="7" t="s">
        <v>9</v>
      </c>
      <c r="B12" s="6">
        <v>543.27</v>
      </c>
      <c r="C12" s="6">
        <v>443.8</v>
      </c>
      <c r="D12" s="6">
        <v>415.59</v>
      </c>
      <c r="E12" s="6">
        <v>348.85</v>
      </c>
      <c r="F12" s="6">
        <v>334.84</v>
      </c>
      <c r="H12" s="7" t="s">
        <v>9</v>
      </c>
      <c r="I12" s="12">
        <f t="shared" si="7"/>
        <v>3.3374288154022887E-2</v>
      </c>
      <c r="J12" s="12">
        <f t="shared" si="8"/>
        <v>2.7471762210170742E-2</v>
      </c>
      <c r="K12" s="12">
        <f t="shared" si="9"/>
        <v>2.0402442460880469E-2</v>
      </c>
      <c r="L12" s="12">
        <f t="shared" si="10"/>
        <v>1.5177652717380665E-2</v>
      </c>
      <c r="M12" s="12">
        <f t="shared" si="11"/>
        <v>1.2979300720986122E-2</v>
      </c>
      <c r="O12" s="7" t="s">
        <v>9</v>
      </c>
      <c r="P12" s="6">
        <f t="shared" si="12"/>
        <v>-99.46999999999997</v>
      </c>
      <c r="Q12" s="6">
        <f t="shared" si="12"/>
        <v>-28.210000000000036</v>
      </c>
      <c r="R12" s="6">
        <f t="shared" si="12"/>
        <v>-66.739999999999952</v>
      </c>
      <c r="S12" s="6">
        <f t="shared" si="12"/>
        <v>-14.010000000000048</v>
      </c>
      <c r="U12" s="7" t="s">
        <v>9</v>
      </c>
      <c r="V12" s="12">
        <f t="shared" si="13"/>
        <v>-0.18309496198943431</v>
      </c>
      <c r="W12" s="12">
        <f t="shared" si="13"/>
        <v>-6.3564668769716171E-2</v>
      </c>
      <c r="X12" s="12">
        <f t="shared" si="13"/>
        <v>-0.16059096705888004</v>
      </c>
      <c r="Y12" s="12">
        <f t="shared" si="13"/>
        <v>-4.0160527447327066E-2</v>
      </c>
      <c r="Z12" s="6"/>
    </row>
    <row r="13" spans="1:26" x14ac:dyDescent="0.3">
      <c r="A13" s="7" t="s">
        <v>10</v>
      </c>
      <c r="B13" s="6">
        <v>548.28</v>
      </c>
      <c r="C13" s="6">
        <v>597.52</v>
      </c>
      <c r="D13" s="6">
        <v>569.28</v>
      </c>
      <c r="E13" s="6">
        <v>602.66</v>
      </c>
      <c r="F13" s="6">
        <v>814.49</v>
      </c>
      <c r="H13" s="7" t="s">
        <v>10</v>
      </c>
      <c r="I13" s="12">
        <f t="shared" si="7"/>
        <v>3.3682063631504902E-2</v>
      </c>
      <c r="J13" s="12">
        <f t="shared" si="8"/>
        <v>3.6987218016721994E-2</v>
      </c>
      <c r="K13" s="12">
        <f t="shared" si="9"/>
        <v>2.7947502211626923E-2</v>
      </c>
      <c r="L13" s="12">
        <f t="shared" si="10"/>
        <v>2.6220335922765171E-2</v>
      </c>
      <c r="M13" s="12">
        <f t="shared" si="11"/>
        <v>3.1571827273432052E-2</v>
      </c>
      <c r="O13" s="7" t="s">
        <v>10</v>
      </c>
      <c r="P13" s="6">
        <f t="shared" si="12"/>
        <v>49.240000000000009</v>
      </c>
      <c r="Q13" s="6">
        <f t="shared" si="12"/>
        <v>-28.240000000000009</v>
      </c>
      <c r="R13" s="6">
        <f t="shared" si="12"/>
        <v>33.379999999999995</v>
      </c>
      <c r="S13" s="6">
        <f t="shared" si="12"/>
        <v>211.83000000000004</v>
      </c>
      <c r="U13" s="7" t="s">
        <v>10</v>
      </c>
      <c r="V13" s="12">
        <f t="shared" si="13"/>
        <v>8.9808127234259891E-2</v>
      </c>
      <c r="W13" s="12">
        <f t="shared" si="13"/>
        <v>-4.7262016334181298E-2</v>
      </c>
      <c r="X13" s="12">
        <f t="shared" si="13"/>
        <v>5.8635469364811683E-2</v>
      </c>
      <c r="Y13" s="12">
        <f t="shared" si="13"/>
        <v>0.35149172004115098</v>
      </c>
      <c r="Z13" s="6"/>
    </row>
    <row r="14" spans="1:26" x14ac:dyDescent="0.3">
      <c r="A14" s="7" t="s">
        <v>11</v>
      </c>
      <c r="B14" s="6">
        <v>155.59</v>
      </c>
      <c r="C14" s="6">
        <v>180.75</v>
      </c>
      <c r="D14" s="6">
        <v>215.21</v>
      </c>
      <c r="E14" s="6">
        <v>218.32</v>
      </c>
      <c r="F14" s="6">
        <v>230.7</v>
      </c>
      <c r="H14" s="7" t="s">
        <v>11</v>
      </c>
      <c r="I14" s="12">
        <f t="shared" si="7"/>
        <v>9.5582408266321004E-3</v>
      </c>
      <c r="J14" s="12">
        <f t="shared" si="8"/>
        <v>1.1188645830302752E-2</v>
      </c>
      <c r="K14" s="12">
        <f t="shared" si="9"/>
        <v>1.0565243730614514E-2</v>
      </c>
      <c r="L14" s="12">
        <f t="shared" si="10"/>
        <v>9.4985957897622091E-3</v>
      </c>
      <c r="M14" s="12">
        <f t="shared" si="11"/>
        <v>8.9425536863322729E-3</v>
      </c>
      <c r="O14" s="7" t="s">
        <v>11</v>
      </c>
      <c r="P14" s="6">
        <f t="shared" si="12"/>
        <v>25.159999999999997</v>
      </c>
      <c r="Q14" s="6">
        <f t="shared" si="12"/>
        <v>34.460000000000008</v>
      </c>
      <c r="R14" s="6">
        <f t="shared" si="12"/>
        <v>3.1099999999999852</v>
      </c>
      <c r="S14" s="6">
        <f t="shared" si="12"/>
        <v>12.379999999999995</v>
      </c>
      <c r="U14" s="7" t="s">
        <v>11</v>
      </c>
      <c r="V14" s="12">
        <f t="shared" si="13"/>
        <v>0.16170705058165688</v>
      </c>
      <c r="W14" s="12">
        <f t="shared" si="13"/>
        <v>0.19065006915629326</v>
      </c>
      <c r="X14" s="12">
        <f t="shared" si="13"/>
        <v>1.4451001347520956E-2</v>
      </c>
      <c r="Y14" s="12">
        <f t="shared" si="13"/>
        <v>5.6705753023085358E-2</v>
      </c>
      <c r="Z14" s="6"/>
    </row>
    <row r="15" spans="1:26" x14ac:dyDescent="0.3">
      <c r="A15" s="4" t="s">
        <v>12</v>
      </c>
      <c r="B15" s="9">
        <v>1266.2</v>
      </c>
      <c r="C15" s="9">
        <v>1240.7</v>
      </c>
      <c r="D15" s="9">
        <v>1214.6099999999999</v>
      </c>
      <c r="E15" s="9">
        <v>1214.3699999999999</v>
      </c>
      <c r="F15" s="9">
        <v>1456.18</v>
      </c>
      <c r="H15" s="4" t="s">
        <v>12</v>
      </c>
      <c r="I15" s="12">
        <f t="shared" si="7"/>
        <v>7.7785490935674315E-2</v>
      </c>
      <c r="J15" s="12">
        <f t="shared" si="8"/>
        <v>7.6800845818293911E-2</v>
      </c>
      <c r="K15" s="12">
        <f t="shared" si="9"/>
        <v>5.962850558822403E-2</v>
      </c>
      <c r="L15" s="12">
        <f t="shared" si="10"/>
        <v>5.2834416311897822E-2</v>
      </c>
      <c r="M15" s="12">
        <f t="shared" si="11"/>
        <v>5.6445460888440969E-2</v>
      </c>
      <c r="N15" s="2"/>
      <c r="O15" s="4" t="s">
        <v>12</v>
      </c>
      <c r="P15" s="6">
        <f t="shared" si="12"/>
        <v>-25.5</v>
      </c>
      <c r="Q15" s="6">
        <f t="shared" si="12"/>
        <v>-26.090000000000146</v>
      </c>
      <c r="R15" s="6">
        <f t="shared" si="12"/>
        <v>-0.24000000000000909</v>
      </c>
      <c r="S15" s="6">
        <f t="shared" si="12"/>
        <v>241.81000000000017</v>
      </c>
      <c r="U15" s="4" t="s">
        <v>12</v>
      </c>
      <c r="V15" s="12">
        <f t="shared" si="13"/>
        <v>-2.013899857842363E-2</v>
      </c>
      <c r="W15" s="12">
        <f t="shared" si="13"/>
        <v>-2.1028451680503057E-2</v>
      </c>
      <c r="X15" s="12">
        <f t="shared" si="13"/>
        <v>-1.9759428952504022E-4</v>
      </c>
      <c r="Y15" s="12">
        <f t="shared" si="13"/>
        <v>0.19912382552269917</v>
      </c>
      <c r="Z15" s="6"/>
    </row>
    <row r="16" spans="1:26" x14ac:dyDescent="0.3">
      <c r="A16" s="4" t="s">
        <v>72</v>
      </c>
      <c r="B16" s="6"/>
      <c r="C16" s="6"/>
      <c r="D16" s="6"/>
      <c r="E16" s="6"/>
      <c r="F16" s="6"/>
      <c r="H16" s="4" t="s">
        <v>72</v>
      </c>
      <c r="I16" s="12">
        <f t="shared" si="7"/>
        <v>0</v>
      </c>
      <c r="J16" s="12">
        <f t="shared" si="8"/>
        <v>0</v>
      </c>
      <c r="K16" s="12">
        <f t="shared" si="9"/>
        <v>0</v>
      </c>
      <c r="L16" s="12">
        <f t="shared" si="10"/>
        <v>0</v>
      </c>
      <c r="M16" s="12">
        <f t="shared" si="11"/>
        <v>0</v>
      </c>
      <c r="O16" s="4" t="s">
        <v>72</v>
      </c>
      <c r="P16" s="6"/>
      <c r="Q16" s="6"/>
      <c r="R16" s="6"/>
      <c r="S16" s="6"/>
      <c r="U16" s="4" t="s">
        <v>72</v>
      </c>
      <c r="V16" s="12"/>
      <c r="W16" s="12"/>
      <c r="X16" s="12"/>
      <c r="Y16" s="12"/>
      <c r="Z16" s="6"/>
    </row>
    <row r="17" spans="1:26" x14ac:dyDescent="0.3">
      <c r="A17" s="7" t="s">
        <v>13</v>
      </c>
      <c r="B17" s="6">
        <v>596.53</v>
      </c>
      <c r="C17" s="6">
        <v>321.48</v>
      </c>
      <c r="D17" s="6">
        <v>325.7</v>
      </c>
      <c r="E17" s="6">
        <v>731.12</v>
      </c>
      <c r="F17" s="6">
        <v>896.06</v>
      </c>
      <c r="H17" s="7" t="s">
        <v>13</v>
      </c>
      <c r="I17" s="12">
        <f t="shared" si="7"/>
        <v>3.6646168778911539E-2</v>
      </c>
      <c r="J17" s="12">
        <f t="shared" si="8"/>
        <v>1.9900004766394076E-2</v>
      </c>
      <c r="K17" s="12">
        <f t="shared" si="9"/>
        <v>1.5989498085874944E-2</v>
      </c>
      <c r="L17" s="12">
        <f t="shared" si="10"/>
        <v>3.1809331961391289E-2</v>
      </c>
      <c r="M17" s="12">
        <f t="shared" si="11"/>
        <v>3.4733700286843937E-2</v>
      </c>
      <c r="O17" s="7" t="s">
        <v>13</v>
      </c>
      <c r="P17" s="6">
        <f t="shared" ref="P17:S22" si="14">C17-B17</f>
        <v>-275.04999999999995</v>
      </c>
      <c r="Q17" s="6">
        <f t="shared" si="14"/>
        <v>4.2199999999999704</v>
      </c>
      <c r="R17" s="6">
        <f t="shared" si="14"/>
        <v>405.42</v>
      </c>
      <c r="S17" s="6">
        <f t="shared" si="14"/>
        <v>164.93999999999994</v>
      </c>
      <c r="U17" s="7" t="s">
        <v>13</v>
      </c>
      <c r="V17" s="12">
        <f t="shared" ref="V17:Y22" si="15">P17/B17</f>
        <v>-0.46108326488190027</v>
      </c>
      <c r="W17" s="12">
        <f t="shared" si="15"/>
        <v>1.3126788602712363E-2</v>
      </c>
      <c r="X17" s="12">
        <f t="shared" si="15"/>
        <v>1.244765121277249</v>
      </c>
      <c r="Y17" s="12">
        <f t="shared" si="15"/>
        <v>0.22559908086223868</v>
      </c>
      <c r="Z17" s="6"/>
    </row>
    <row r="18" spans="1:26" x14ac:dyDescent="0.3">
      <c r="A18" s="7" t="s">
        <v>14</v>
      </c>
      <c r="B18" s="8">
        <v>2394.29</v>
      </c>
      <c r="C18" s="8">
        <v>2136.5700000000002</v>
      </c>
      <c r="D18" s="8">
        <v>3378.72</v>
      </c>
      <c r="E18" s="8">
        <v>4164.3</v>
      </c>
      <c r="F18" s="8">
        <v>3635.44</v>
      </c>
      <c r="H18" s="7" t="s">
        <v>14</v>
      </c>
      <c r="I18" s="12">
        <f t="shared" si="7"/>
        <v>0.14708657644319667</v>
      </c>
      <c r="J18" s="12">
        <f t="shared" si="8"/>
        <v>0.13225629334246169</v>
      </c>
      <c r="K18" s="12">
        <f t="shared" si="9"/>
        <v>0.16587054643140128</v>
      </c>
      <c r="L18" s="12">
        <f t="shared" si="10"/>
        <v>0.18117901450763452</v>
      </c>
      <c r="M18" s="12">
        <f t="shared" si="11"/>
        <v>0.14091945112024187</v>
      </c>
      <c r="N18" s="2"/>
      <c r="O18" s="7" t="s">
        <v>14</v>
      </c>
      <c r="P18" s="6">
        <f t="shared" si="14"/>
        <v>-257.7199999999998</v>
      </c>
      <c r="Q18" s="6">
        <f t="shared" si="14"/>
        <v>1242.1499999999996</v>
      </c>
      <c r="R18" s="6">
        <f t="shared" si="14"/>
        <v>785.58000000000038</v>
      </c>
      <c r="S18" s="6">
        <f t="shared" si="14"/>
        <v>-528.86000000000013</v>
      </c>
      <c r="U18" s="7" t="s">
        <v>14</v>
      </c>
      <c r="V18" s="12">
        <f t="shared" si="15"/>
        <v>-0.10763942546642212</v>
      </c>
      <c r="W18" s="12">
        <f t="shared" si="15"/>
        <v>0.58137575646948125</v>
      </c>
      <c r="X18" s="12">
        <f t="shared" si="15"/>
        <v>0.23250816877397371</v>
      </c>
      <c r="Y18" s="12">
        <f t="shared" si="15"/>
        <v>-0.12699853516797543</v>
      </c>
      <c r="Z18" s="6"/>
    </row>
    <row r="19" spans="1:26" x14ac:dyDescent="0.3">
      <c r="A19" s="7" t="s">
        <v>15</v>
      </c>
      <c r="B19" s="8">
        <v>2113.0700000000002</v>
      </c>
      <c r="C19" s="8">
        <v>1859.87</v>
      </c>
      <c r="D19" s="8">
        <v>2137.0100000000002</v>
      </c>
      <c r="E19" s="8">
        <v>2605.87</v>
      </c>
      <c r="F19" s="8">
        <v>3290.22</v>
      </c>
      <c r="H19" s="7" t="s">
        <v>15</v>
      </c>
      <c r="I19" s="12">
        <f t="shared" si="7"/>
        <v>0.12981060443172115</v>
      </c>
      <c r="J19" s="12">
        <f t="shared" si="8"/>
        <v>0.11512822528578245</v>
      </c>
      <c r="K19" s="12">
        <f t="shared" si="9"/>
        <v>0.10491162819924968</v>
      </c>
      <c r="L19" s="12">
        <f t="shared" si="10"/>
        <v>0.1133753472456378</v>
      </c>
      <c r="M19" s="12">
        <f t="shared" si="11"/>
        <v>0.12753779362741297</v>
      </c>
      <c r="N19" s="2"/>
      <c r="O19" s="7" t="s">
        <v>15</v>
      </c>
      <c r="P19" s="6">
        <f t="shared" si="14"/>
        <v>-253.20000000000027</v>
      </c>
      <c r="Q19" s="6">
        <f t="shared" si="14"/>
        <v>277.14000000000033</v>
      </c>
      <c r="R19" s="6">
        <f t="shared" si="14"/>
        <v>468.85999999999967</v>
      </c>
      <c r="S19" s="6">
        <f t="shared" si="14"/>
        <v>684.34999999999991</v>
      </c>
      <c r="U19" s="7" t="s">
        <v>15</v>
      </c>
      <c r="V19" s="12">
        <f t="shared" si="15"/>
        <v>-0.1198256565092497</v>
      </c>
      <c r="W19" s="12">
        <f t="shared" si="15"/>
        <v>0.14901041470640439</v>
      </c>
      <c r="X19" s="12">
        <f t="shared" si="15"/>
        <v>0.219400002807661</v>
      </c>
      <c r="Y19" s="12">
        <f t="shared" si="15"/>
        <v>0.26261862640883848</v>
      </c>
      <c r="Z19" s="6"/>
    </row>
    <row r="20" spans="1:26" x14ac:dyDescent="0.3">
      <c r="A20" s="7" t="s">
        <v>16</v>
      </c>
      <c r="B20" s="6">
        <v>76.209999999999994</v>
      </c>
      <c r="C20" s="6">
        <v>62.46</v>
      </c>
      <c r="D20" s="6">
        <v>84.43</v>
      </c>
      <c r="E20" s="6">
        <v>69.7</v>
      </c>
      <c r="F20" s="6">
        <v>74.209999999999994</v>
      </c>
      <c r="H20" s="7" t="s">
        <v>16</v>
      </c>
      <c r="I20" s="12">
        <f t="shared" si="7"/>
        <v>4.6817503271266298E-3</v>
      </c>
      <c r="J20" s="12">
        <f t="shared" si="8"/>
        <v>3.8663503101560716E-3</v>
      </c>
      <c r="K20" s="12">
        <f t="shared" si="9"/>
        <v>4.1448981375204847E-3</v>
      </c>
      <c r="L20" s="12">
        <f t="shared" si="10"/>
        <v>3.0324850061672131E-3</v>
      </c>
      <c r="M20" s="12">
        <f t="shared" si="11"/>
        <v>2.8765795798123884E-3</v>
      </c>
      <c r="O20" s="7" t="s">
        <v>16</v>
      </c>
      <c r="P20" s="6">
        <f t="shared" si="14"/>
        <v>-13.749999999999993</v>
      </c>
      <c r="Q20" s="6">
        <f t="shared" si="14"/>
        <v>21.970000000000006</v>
      </c>
      <c r="R20" s="6">
        <f t="shared" si="14"/>
        <v>-14.730000000000004</v>
      </c>
      <c r="S20" s="6">
        <f t="shared" si="14"/>
        <v>4.5099999999999909</v>
      </c>
      <c r="U20" s="7" t="s">
        <v>16</v>
      </c>
      <c r="V20" s="12">
        <f t="shared" si="15"/>
        <v>-0.18042251673008783</v>
      </c>
      <c r="W20" s="12">
        <f t="shared" si="15"/>
        <v>0.35174511687479998</v>
      </c>
      <c r="X20" s="12">
        <f t="shared" si="15"/>
        <v>-0.17446405306170795</v>
      </c>
      <c r="Y20" s="12">
        <f t="shared" si="15"/>
        <v>6.4705882352941044E-2</v>
      </c>
      <c r="Z20" s="6"/>
    </row>
    <row r="21" spans="1:26" x14ac:dyDescent="0.3">
      <c r="A21" s="4" t="s">
        <v>17</v>
      </c>
      <c r="B21" s="9">
        <v>5180.1000000000004</v>
      </c>
      <c r="C21" s="9">
        <v>4380.38</v>
      </c>
      <c r="D21" s="9">
        <v>5925.86</v>
      </c>
      <c r="E21" s="9">
        <v>7570.99</v>
      </c>
      <c r="F21" s="9">
        <v>7895.93</v>
      </c>
      <c r="H21" s="4" t="s">
        <v>17</v>
      </c>
      <c r="I21" s="12">
        <f t="shared" si="7"/>
        <v>0.31822509998095605</v>
      </c>
      <c r="J21" s="12">
        <f t="shared" si="8"/>
        <v>0.27115087370479429</v>
      </c>
      <c r="K21" s="12">
        <f t="shared" si="9"/>
        <v>0.29091657085404637</v>
      </c>
      <c r="L21" s="12">
        <f t="shared" si="10"/>
        <v>0.32939617872083082</v>
      </c>
      <c r="M21" s="12">
        <f t="shared" si="11"/>
        <v>0.30606752461431119</v>
      </c>
      <c r="N21" s="2"/>
      <c r="O21" s="4" t="s">
        <v>17</v>
      </c>
      <c r="P21" s="6">
        <f t="shared" si="14"/>
        <v>-799.72000000000025</v>
      </c>
      <c r="Q21" s="6">
        <f t="shared" si="14"/>
        <v>1545.4799999999996</v>
      </c>
      <c r="R21" s="6">
        <f t="shared" si="14"/>
        <v>1645.13</v>
      </c>
      <c r="S21" s="6">
        <f t="shared" si="14"/>
        <v>324.94000000000051</v>
      </c>
      <c r="U21" s="4" t="s">
        <v>17</v>
      </c>
      <c r="V21" s="12">
        <f t="shared" si="15"/>
        <v>-0.15438312001698812</v>
      </c>
      <c r="W21" s="12">
        <f t="shared" si="15"/>
        <v>0.35281870522648712</v>
      </c>
      <c r="X21" s="12">
        <f t="shared" si="15"/>
        <v>0.27761877600888313</v>
      </c>
      <c r="Y21" s="12">
        <f t="shared" si="15"/>
        <v>4.2919089841619198E-2</v>
      </c>
      <c r="Z21" s="6"/>
    </row>
    <row r="22" spans="1:26" x14ac:dyDescent="0.3">
      <c r="A22" s="10" t="s">
        <v>69</v>
      </c>
      <c r="B22" s="11">
        <v>16278.1</v>
      </c>
      <c r="C22" s="11">
        <v>16154.77</v>
      </c>
      <c r="D22" s="11">
        <v>20369.62</v>
      </c>
      <c r="E22" s="11">
        <v>22984.45</v>
      </c>
      <c r="F22" s="11">
        <v>25798</v>
      </c>
      <c r="H22" s="10" t="s">
        <v>69</v>
      </c>
      <c r="I22" s="12">
        <f t="shared" si="7"/>
        <v>1</v>
      </c>
      <c r="J22" s="12">
        <f t="shared" si="8"/>
        <v>1</v>
      </c>
      <c r="K22" s="12">
        <f t="shared" si="9"/>
        <v>1</v>
      </c>
      <c r="L22" s="12">
        <f t="shared" si="10"/>
        <v>1</v>
      </c>
      <c r="M22" s="12">
        <f t="shared" si="11"/>
        <v>1</v>
      </c>
      <c r="N22" s="2"/>
      <c r="O22" s="10" t="s">
        <v>69</v>
      </c>
      <c r="P22" s="10">
        <f t="shared" si="14"/>
        <v>-123.32999999999993</v>
      </c>
      <c r="Q22" s="10">
        <f t="shared" si="14"/>
        <v>4214.8499999999985</v>
      </c>
      <c r="R22" s="10">
        <f t="shared" si="14"/>
        <v>2614.8300000000017</v>
      </c>
      <c r="S22" s="10">
        <f t="shared" si="14"/>
        <v>2813.5499999999993</v>
      </c>
      <c r="U22" s="10" t="s">
        <v>69</v>
      </c>
      <c r="V22" s="13">
        <f t="shared" si="15"/>
        <v>-7.5764370534644665E-3</v>
      </c>
      <c r="W22" s="13">
        <f t="shared" si="15"/>
        <v>0.26090436446944143</v>
      </c>
      <c r="X22" s="13">
        <f t="shared" si="15"/>
        <v>0.12836911046941485</v>
      </c>
      <c r="Y22" s="13">
        <f t="shared" si="15"/>
        <v>0.12241102136444419</v>
      </c>
      <c r="Z22" s="6"/>
    </row>
    <row r="23" spans="1:26" x14ac:dyDescent="0.3">
      <c r="A23" s="4" t="s">
        <v>18</v>
      </c>
      <c r="B23" s="6"/>
      <c r="C23" s="6"/>
      <c r="D23" s="6"/>
      <c r="E23" s="6"/>
      <c r="F23" s="6"/>
      <c r="H23" s="4" t="s">
        <v>18</v>
      </c>
      <c r="I23" s="12">
        <f t="shared" si="7"/>
        <v>0</v>
      </c>
      <c r="J23" s="12">
        <f t="shared" si="8"/>
        <v>0</v>
      </c>
      <c r="K23" s="12">
        <f t="shared" si="9"/>
        <v>0</v>
      </c>
      <c r="L23" s="12">
        <f t="shared" si="10"/>
        <v>0</v>
      </c>
      <c r="M23" s="12">
        <f t="shared" si="11"/>
        <v>0</v>
      </c>
      <c r="O23" s="4" t="s">
        <v>18</v>
      </c>
      <c r="P23" s="6"/>
      <c r="Q23" s="6"/>
      <c r="R23" s="6"/>
      <c r="S23" s="6"/>
      <c r="U23" s="4" t="s">
        <v>18</v>
      </c>
      <c r="V23" s="12"/>
      <c r="W23" s="12"/>
      <c r="X23" s="12"/>
      <c r="Y23" s="12"/>
      <c r="Z23" s="6"/>
    </row>
    <row r="24" spans="1:26" x14ac:dyDescent="0.3">
      <c r="A24" s="4" t="s">
        <v>70</v>
      </c>
      <c r="B24" s="6"/>
      <c r="C24" s="6"/>
      <c r="D24" s="6"/>
      <c r="E24" s="6"/>
      <c r="F24" s="6"/>
      <c r="H24" s="4" t="s">
        <v>70</v>
      </c>
      <c r="I24" s="12">
        <f t="shared" si="7"/>
        <v>0</v>
      </c>
      <c r="J24" s="12">
        <f t="shared" si="8"/>
        <v>0</v>
      </c>
      <c r="K24" s="12">
        <f t="shared" si="9"/>
        <v>0</v>
      </c>
      <c r="L24" s="12">
        <f t="shared" si="10"/>
        <v>0</v>
      </c>
      <c r="M24" s="12">
        <f t="shared" si="11"/>
        <v>0</v>
      </c>
      <c r="O24" s="4" t="s">
        <v>70</v>
      </c>
      <c r="P24" s="6"/>
      <c r="Q24" s="6"/>
      <c r="R24" s="6"/>
      <c r="S24" s="6"/>
      <c r="U24" s="4" t="s">
        <v>70</v>
      </c>
      <c r="V24" s="12"/>
      <c r="W24" s="12"/>
      <c r="X24" s="12"/>
      <c r="Y24" s="12"/>
      <c r="Z24" s="6"/>
    </row>
    <row r="25" spans="1:26" x14ac:dyDescent="0.3">
      <c r="A25" s="7" t="s">
        <v>19</v>
      </c>
      <c r="B25" s="8">
        <v>5901.56</v>
      </c>
      <c r="C25" s="8">
        <v>5684.85</v>
      </c>
      <c r="D25" s="8">
        <v>5321.9</v>
      </c>
      <c r="E25" s="8">
        <v>5090.21</v>
      </c>
      <c r="F25" s="8">
        <v>5354.57</v>
      </c>
      <c r="H25" s="7" t="s">
        <v>19</v>
      </c>
      <c r="I25" s="12">
        <f t="shared" si="7"/>
        <v>0.36254599738298698</v>
      </c>
      <c r="J25" s="12">
        <f t="shared" si="8"/>
        <v>0.35189916043372949</v>
      </c>
      <c r="K25" s="12">
        <f t="shared" si="9"/>
        <v>0.26126653319993204</v>
      </c>
      <c r="L25" s="12">
        <f t="shared" si="10"/>
        <v>0.22146320664623256</v>
      </c>
      <c r="M25" s="12">
        <f t="shared" si="11"/>
        <v>0.20755756260175207</v>
      </c>
      <c r="N25" s="2"/>
      <c r="O25" s="7" t="s">
        <v>19</v>
      </c>
      <c r="P25" s="6">
        <f t="shared" ref="P25:P33" si="16">C25-B25</f>
        <v>-216.71000000000004</v>
      </c>
      <c r="Q25" s="6">
        <f t="shared" ref="Q25:Q33" si="17">D25-C25</f>
        <v>-362.95000000000073</v>
      </c>
      <c r="R25" s="6">
        <f t="shared" ref="R25:R33" si="18">E25-D25</f>
        <v>-231.6899999999996</v>
      </c>
      <c r="S25" s="6">
        <f t="shared" ref="S25:S33" si="19">F25-E25</f>
        <v>264.35999999999967</v>
      </c>
      <c r="U25" s="7" t="s">
        <v>19</v>
      </c>
      <c r="V25" s="12">
        <f t="shared" ref="V25:Y30" si="20">P25/B25</f>
        <v>-3.6720799246300985E-2</v>
      </c>
      <c r="W25" s="12">
        <f t="shared" si="20"/>
        <v>-6.3845132237438221E-2</v>
      </c>
      <c r="X25" s="12">
        <f t="shared" si="20"/>
        <v>-4.3535203592701785E-2</v>
      </c>
      <c r="Y25" s="12">
        <f t="shared" si="20"/>
        <v>5.1934988929729753E-2</v>
      </c>
      <c r="Z25" s="6"/>
    </row>
    <row r="26" spans="1:26" x14ac:dyDescent="0.3">
      <c r="A26" s="7" t="s">
        <v>20</v>
      </c>
      <c r="B26" s="6">
        <v>273.7</v>
      </c>
      <c r="C26" s="6">
        <v>267.47000000000003</v>
      </c>
      <c r="D26" s="6">
        <v>233.99</v>
      </c>
      <c r="E26" s="6">
        <v>185.99</v>
      </c>
      <c r="F26" s="6">
        <v>187.41</v>
      </c>
      <c r="H26" s="7" t="s">
        <v>20</v>
      </c>
      <c r="I26" s="12">
        <f t="shared" si="7"/>
        <v>1.6814001634097346E-2</v>
      </c>
      <c r="J26" s="12">
        <f t="shared" si="8"/>
        <v>1.6556719779978298E-2</v>
      </c>
      <c r="K26" s="12">
        <f t="shared" si="9"/>
        <v>1.1487204965041077E-2</v>
      </c>
      <c r="L26" s="12">
        <f t="shared" si="10"/>
        <v>8.0919926297997134E-3</v>
      </c>
      <c r="M26" s="12">
        <f t="shared" si="11"/>
        <v>7.2645166291960619E-3</v>
      </c>
      <c r="O26" s="7" t="s">
        <v>20</v>
      </c>
      <c r="P26" s="6">
        <f t="shared" si="16"/>
        <v>-6.2299999999999613</v>
      </c>
      <c r="Q26" s="6">
        <f t="shared" si="17"/>
        <v>-33.480000000000018</v>
      </c>
      <c r="R26" s="6">
        <f t="shared" si="18"/>
        <v>-48</v>
      </c>
      <c r="S26" s="6">
        <f t="shared" si="19"/>
        <v>1.4199999999999875</v>
      </c>
      <c r="U26" s="7" t="s">
        <v>20</v>
      </c>
      <c r="V26" s="12">
        <f t="shared" si="20"/>
        <v>-2.2762148337595767E-2</v>
      </c>
      <c r="W26" s="12">
        <f t="shared" si="20"/>
        <v>-0.12517291658877636</v>
      </c>
      <c r="X26" s="12">
        <f t="shared" si="20"/>
        <v>-0.20513697166545578</v>
      </c>
      <c r="Y26" s="12">
        <f t="shared" si="20"/>
        <v>7.6348190762943564E-3</v>
      </c>
      <c r="Z26" s="6"/>
    </row>
    <row r="27" spans="1:26" x14ac:dyDescent="0.3">
      <c r="A27" s="7" t="s">
        <v>21</v>
      </c>
      <c r="B27" s="6">
        <v>209.67</v>
      </c>
      <c r="C27" s="6">
        <v>140.24</v>
      </c>
      <c r="D27" s="6">
        <v>182.98</v>
      </c>
      <c r="E27" s="6">
        <v>426.43</v>
      </c>
      <c r="F27" s="8">
        <v>1019.59</v>
      </c>
      <c r="H27" s="7" t="s">
        <v>21</v>
      </c>
      <c r="I27" s="12">
        <f t="shared" si="7"/>
        <v>1.2880495880968908E-2</v>
      </c>
      <c r="J27" s="12">
        <f t="shared" si="8"/>
        <v>8.6810273374365587E-3</v>
      </c>
      <c r="K27" s="12">
        <f t="shared" si="9"/>
        <v>8.9829854459729727E-3</v>
      </c>
      <c r="L27" s="12">
        <f t="shared" si="10"/>
        <v>1.8552978209180556E-2</v>
      </c>
      <c r="M27" s="12">
        <f t="shared" si="11"/>
        <v>3.952205597333127E-2</v>
      </c>
      <c r="O27" s="7" t="s">
        <v>21</v>
      </c>
      <c r="P27" s="6">
        <f t="shared" si="16"/>
        <v>-69.429999999999978</v>
      </c>
      <c r="Q27" s="6">
        <f t="shared" si="17"/>
        <v>42.739999999999981</v>
      </c>
      <c r="R27" s="6">
        <f t="shared" si="18"/>
        <v>243.45000000000002</v>
      </c>
      <c r="S27" s="6">
        <f t="shared" si="19"/>
        <v>593.16000000000008</v>
      </c>
      <c r="U27" s="7" t="s">
        <v>21</v>
      </c>
      <c r="V27" s="12">
        <f t="shared" si="20"/>
        <v>-0.33113940954833776</v>
      </c>
      <c r="W27" s="12">
        <f t="shared" si="20"/>
        <v>0.30476326297775225</v>
      </c>
      <c r="X27" s="12">
        <f t="shared" si="20"/>
        <v>1.3304732757678437</v>
      </c>
      <c r="Y27" s="12">
        <f t="shared" si="20"/>
        <v>1.3909903149403187</v>
      </c>
      <c r="Z27" s="6"/>
    </row>
    <row r="28" spans="1:26" x14ac:dyDescent="0.3">
      <c r="A28" s="7" t="s">
        <v>22</v>
      </c>
      <c r="B28" s="8">
        <v>6384.93</v>
      </c>
      <c r="C28" s="8">
        <v>6092.56</v>
      </c>
      <c r="D28" s="8">
        <v>5738.87</v>
      </c>
      <c r="E28" s="8">
        <v>5702.63</v>
      </c>
      <c r="F28" s="8">
        <v>6561.57</v>
      </c>
      <c r="H28" s="7" t="s">
        <v>22</v>
      </c>
      <c r="I28" s="12">
        <f t="shared" si="7"/>
        <v>0.39224049489805324</v>
      </c>
      <c r="J28" s="12">
        <f t="shared" si="8"/>
        <v>0.37713690755114437</v>
      </c>
      <c r="K28" s="12">
        <f t="shared" si="9"/>
        <v>0.28173672361094609</v>
      </c>
      <c r="L28" s="12">
        <f t="shared" si="10"/>
        <v>0.24810817748521283</v>
      </c>
      <c r="M28" s="12">
        <f t="shared" si="11"/>
        <v>0.2543441352042794</v>
      </c>
      <c r="N28" s="2"/>
      <c r="O28" s="7" t="s">
        <v>22</v>
      </c>
      <c r="P28" s="6">
        <f t="shared" si="16"/>
        <v>-292.36999999999989</v>
      </c>
      <c r="Q28" s="6">
        <f t="shared" si="17"/>
        <v>-353.69000000000051</v>
      </c>
      <c r="R28" s="6">
        <f t="shared" si="18"/>
        <v>-36.239999999999782</v>
      </c>
      <c r="S28" s="6">
        <f t="shared" si="19"/>
        <v>858.9399999999996</v>
      </c>
      <c r="U28" s="7" t="s">
        <v>22</v>
      </c>
      <c r="V28" s="12">
        <f t="shared" si="20"/>
        <v>-4.5790635136172188E-2</v>
      </c>
      <c r="W28" s="12">
        <f t="shared" si="20"/>
        <v>-5.8052772561944486E-2</v>
      </c>
      <c r="X28" s="12">
        <f t="shared" si="20"/>
        <v>-6.3148320139678688E-3</v>
      </c>
      <c r="Y28" s="12">
        <f t="shared" si="20"/>
        <v>0.15062173067514456</v>
      </c>
      <c r="Z28" s="6"/>
    </row>
    <row r="29" spans="1:26" x14ac:dyDescent="0.3">
      <c r="A29" s="7" t="s">
        <v>23</v>
      </c>
      <c r="B29" s="8">
        <v>1394.05</v>
      </c>
      <c r="C29" s="8">
        <v>1506.37</v>
      </c>
      <c r="D29" s="8">
        <v>1469.68</v>
      </c>
      <c r="E29" s="8">
        <v>1066.83</v>
      </c>
      <c r="F29" s="8">
        <v>1564.71</v>
      </c>
      <c r="H29" s="7" t="s">
        <v>23</v>
      </c>
      <c r="I29" s="12">
        <f t="shared" si="7"/>
        <v>8.5639601673413973E-2</v>
      </c>
      <c r="J29" s="12">
        <f t="shared" si="8"/>
        <v>9.3246143399132259E-2</v>
      </c>
      <c r="K29" s="12">
        <f t="shared" si="9"/>
        <v>7.2150585037914314E-2</v>
      </c>
      <c r="L29" s="12">
        <f t="shared" si="10"/>
        <v>4.6415293818211877E-2</v>
      </c>
      <c r="M29" s="12">
        <f t="shared" si="11"/>
        <v>6.065237615319017E-2</v>
      </c>
      <c r="N29" s="2"/>
      <c r="O29" s="7" t="s">
        <v>23</v>
      </c>
      <c r="P29" s="6">
        <f t="shared" si="16"/>
        <v>112.31999999999994</v>
      </c>
      <c r="Q29" s="6">
        <f t="shared" si="17"/>
        <v>-36.689999999999827</v>
      </c>
      <c r="R29" s="6">
        <f t="shared" si="18"/>
        <v>-402.85000000000014</v>
      </c>
      <c r="S29" s="6">
        <f t="shared" si="19"/>
        <v>497.88000000000011</v>
      </c>
      <c r="U29" s="7" t="s">
        <v>23</v>
      </c>
      <c r="V29" s="12">
        <f t="shared" si="20"/>
        <v>8.057099817079727E-2</v>
      </c>
      <c r="W29" s="12">
        <f t="shared" si="20"/>
        <v>-2.4356565783970625E-2</v>
      </c>
      <c r="X29" s="12">
        <f t="shared" si="20"/>
        <v>-0.27410728866147743</v>
      </c>
      <c r="Y29" s="12">
        <f t="shared" si="20"/>
        <v>0.46669103793481637</v>
      </c>
      <c r="Z29" s="6"/>
    </row>
    <row r="30" spans="1:26" x14ac:dyDescent="0.3">
      <c r="A30" s="7" t="s">
        <v>24</v>
      </c>
      <c r="B30" s="6">
        <v>29.26</v>
      </c>
      <c r="C30" s="6">
        <v>16.8</v>
      </c>
      <c r="D30" s="6">
        <v>14.28</v>
      </c>
      <c r="E30" s="6">
        <v>26.02</v>
      </c>
      <c r="F30" s="6">
        <v>18.670000000000002</v>
      </c>
      <c r="H30" s="7" t="s">
        <v>24</v>
      </c>
      <c r="I30" s="12">
        <f t="shared" si="7"/>
        <v>1.7975070800646269E-3</v>
      </c>
      <c r="J30" s="12">
        <f t="shared" si="8"/>
        <v>1.039940525306148E-3</v>
      </c>
      <c r="K30" s="12">
        <f t="shared" si="9"/>
        <v>7.01044005730102E-4</v>
      </c>
      <c r="L30" s="12">
        <f t="shared" si="10"/>
        <v>1.1320697254013038E-3</v>
      </c>
      <c r="M30" s="12">
        <f t="shared" si="11"/>
        <v>7.2369951159004578E-4</v>
      </c>
      <c r="O30" s="7" t="s">
        <v>24</v>
      </c>
      <c r="P30" s="6">
        <f t="shared" si="16"/>
        <v>-12.46</v>
      </c>
      <c r="Q30" s="6">
        <f t="shared" si="17"/>
        <v>-2.5200000000000014</v>
      </c>
      <c r="R30" s="6">
        <f t="shared" si="18"/>
        <v>11.74</v>
      </c>
      <c r="S30" s="6">
        <f t="shared" si="19"/>
        <v>-7.3499999999999979</v>
      </c>
      <c r="U30" s="7" t="s">
        <v>24</v>
      </c>
      <c r="V30" s="12">
        <f t="shared" si="20"/>
        <v>-0.42583732057416268</v>
      </c>
      <c r="W30" s="12">
        <f t="shared" si="20"/>
        <v>-0.15000000000000008</v>
      </c>
      <c r="X30" s="12">
        <f t="shared" si="20"/>
        <v>0.82212885154061632</v>
      </c>
      <c r="Y30" s="12">
        <f t="shared" si="20"/>
        <v>-0.28247501921598761</v>
      </c>
      <c r="Z30" s="6"/>
    </row>
    <row r="31" spans="1:26" x14ac:dyDescent="0.3">
      <c r="A31" s="7" t="s">
        <v>25</v>
      </c>
      <c r="B31" s="6">
        <v>78.599999999999994</v>
      </c>
      <c r="C31" s="6">
        <v>68.239999999999995</v>
      </c>
      <c r="D31" s="6">
        <v>0</v>
      </c>
      <c r="E31" s="6">
        <v>0</v>
      </c>
      <c r="F31" s="6">
        <v>0</v>
      </c>
      <c r="H31" s="7" t="s">
        <v>25</v>
      </c>
      <c r="I31" s="12">
        <f t="shared" si="7"/>
        <v>4.828573359298689E-3</v>
      </c>
      <c r="J31" s="12">
        <f t="shared" si="8"/>
        <v>4.2241393718387811E-3</v>
      </c>
      <c r="K31" s="12">
        <f t="shared" si="9"/>
        <v>0</v>
      </c>
      <c r="L31" s="12">
        <f t="shared" si="10"/>
        <v>0</v>
      </c>
      <c r="M31" s="12">
        <f t="shared" si="11"/>
        <v>0</v>
      </c>
      <c r="O31" s="7" t="s">
        <v>25</v>
      </c>
      <c r="P31" s="6">
        <f t="shared" si="16"/>
        <v>-10.36</v>
      </c>
      <c r="Q31" s="6">
        <f t="shared" si="17"/>
        <v>-68.239999999999995</v>
      </c>
      <c r="R31" s="6">
        <f t="shared" si="18"/>
        <v>0</v>
      </c>
      <c r="S31" s="6">
        <f t="shared" si="19"/>
        <v>0</v>
      </c>
      <c r="U31" s="7" t="s">
        <v>25</v>
      </c>
      <c r="V31" s="12">
        <f t="shared" ref="V31:W33" si="21">P31/B31</f>
        <v>-0.13180661577608144</v>
      </c>
      <c r="W31" s="12">
        <f t="shared" si="21"/>
        <v>-1</v>
      </c>
      <c r="X31" s="12">
        <v>0</v>
      </c>
      <c r="Y31" s="12">
        <v>0</v>
      </c>
      <c r="Z31" s="6"/>
    </row>
    <row r="32" spans="1:26" x14ac:dyDescent="0.3">
      <c r="A32" s="7" t="s">
        <v>26</v>
      </c>
      <c r="B32" s="6">
        <v>443.01</v>
      </c>
      <c r="C32" s="6">
        <v>570.70000000000005</v>
      </c>
      <c r="D32" s="6">
        <v>817.56</v>
      </c>
      <c r="E32" s="6">
        <v>793.78</v>
      </c>
      <c r="F32" s="6">
        <v>889.41</v>
      </c>
      <c r="H32" s="7" t="str">
        <f>A32</f>
        <v>Other Non-Current Assets</v>
      </c>
      <c r="I32" s="12">
        <f t="shared" si="7"/>
        <v>2.7215092670520514E-2</v>
      </c>
      <c r="J32" s="12">
        <f t="shared" si="8"/>
        <v>3.5327027249536826E-2</v>
      </c>
      <c r="K32" s="12">
        <f t="shared" si="9"/>
        <v>4.0136242109572978E-2</v>
      </c>
      <c r="L32" s="12">
        <f t="shared" si="10"/>
        <v>3.4535522929632856E-2</v>
      </c>
      <c r="M32" s="12">
        <f t="shared" si="11"/>
        <v>3.4475928366540037E-2</v>
      </c>
      <c r="O32" s="7" t="s">
        <v>26</v>
      </c>
      <c r="P32" s="6">
        <f t="shared" si="16"/>
        <v>127.69000000000005</v>
      </c>
      <c r="Q32" s="6">
        <f t="shared" si="17"/>
        <v>246.8599999999999</v>
      </c>
      <c r="R32" s="6">
        <f t="shared" si="18"/>
        <v>-23.779999999999973</v>
      </c>
      <c r="S32" s="6">
        <f t="shared" si="19"/>
        <v>95.63</v>
      </c>
      <c r="U32" s="7" t="s">
        <v>26</v>
      </c>
      <c r="V32" s="12">
        <f t="shared" si="21"/>
        <v>0.28823277126927171</v>
      </c>
      <c r="W32" s="12">
        <f t="shared" si="21"/>
        <v>0.43255650954967562</v>
      </c>
      <c r="X32" s="12">
        <f>R32/D32</f>
        <v>-2.90865502226136E-2</v>
      </c>
      <c r="Y32" s="12">
        <f>S32/E32</f>
        <v>0.12047418680238857</v>
      </c>
      <c r="Z32" s="6"/>
    </row>
    <row r="33" spans="1:26" x14ac:dyDescent="0.3">
      <c r="A33" s="4" t="s">
        <v>27</v>
      </c>
      <c r="B33" s="9">
        <v>8651.15</v>
      </c>
      <c r="C33" s="9">
        <v>8574.66</v>
      </c>
      <c r="D33" s="9">
        <v>8343.02</v>
      </c>
      <c r="E33" s="9">
        <v>7832.12</v>
      </c>
      <c r="F33" s="9">
        <v>9262.84</v>
      </c>
      <c r="H33" s="4" t="s">
        <v>27</v>
      </c>
      <c r="I33" s="12">
        <f t="shared" si="7"/>
        <v>0.53145944551268265</v>
      </c>
      <c r="J33" s="12">
        <f t="shared" si="8"/>
        <v>0.53078193004295326</v>
      </c>
      <c r="K33" s="12">
        <f t="shared" si="9"/>
        <v>0.40958152385758795</v>
      </c>
      <c r="L33" s="12">
        <f t="shared" si="10"/>
        <v>0.34075733811337666</v>
      </c>
      <c r="M33" s="12">
        <f t="shared" si="11"/>
        <v>0.35905263973951468</v>
      </c>
      <c r="N33" s="2"/>
      <c r="O33" s="4" t="s">
        <v>27</v>
      </c>
      <c r="P33" s="6">
        <f t="shared" si="16"/>
        <v>-76.489999999999782</v>
      </c>
      <c r="Q33" s="6">
        <f t="shared" si="17"/>
        <v>-231.63999999999942</v>
      </c>
      <c r="R33" s="6">
        <f t="shared" si="18"/>
        <v>-510.90000000000055</v>
      </c>
      <c r="S33" s="6">
        <f t="shared" si="19"/>
        <v>1430.7200000000003</v>
      </c>
      <c r="U33" s="4" t="s">
        <v>27</v>
      </c>
      <c r="V33" s="12">
        <f t="shared" si="21"/>
        <v>-8.8415990937620766E-3</v>
      </c>
      <c r="W33" s="12">
        <f t="shared" si="21"/>
        <v>-2.7014482206874607E-2</v>
      </c>
      <c r="X33" s="12">
        <f>R33/D33</f>
        <v>-6.1236818322382126E-2</v>
      </c>
      <c r="Y33" s="12">
        <f>S33/E33</f>
        <v>0.18267340132684384</v>
      </c>
      <c r="Z33" s="6"/>
    </row>
    <row r="34" spans="1:26" x14ac:dyDescent="0.3">
      <c r="A34" s="4" t="s">
        <v>71</v>
      </c>
      <c r="B34" s="6"/>
      <c r="C34" s="6"/>
      <c r="D34" s="6"/>
      <c r="E34" s="6"/>
      <c r="F34" s="6"/>
      <c r="H34" s="4" t="s">
        <v>71</v>
      </c>
      <c r="I34" s="12">
        <f t="shared" si="7"/>
        <v>0</v>
      </c>
      <c r="J34" s="12">
        <f t="shared" si="8"/>
        <v>0</v>
      </c>
      <c r="K34" s="12">
        <f t="shared" si="9"/>
        <v>0</v>
      </c>
      <c r="L34" s="12">
        <f t="shared" si="10"/>
        <v>0</v>
      </c>
      <c r="M34" s="12">
        <f t="shared" si="11"/>
        <v>0</v>
      </c>
      <c r="O34" s="4" t="s">
        <v>71</v>
      </c>
      <c r="P34" s="6"/>
      <c r="Q34" s="6"/>
      <c r="R34" s="6"/>
      <c r="S34" s="6"/>
      <c r="U34" s="4" t="s">
        <v>71</v>
      </c>
      <c r="V34" s="12"/>
      <c r="W34" s="12"/>
      <c r="X34" s="12"/>
      <c r="Y34" s="12"/>
      <c r="Z34" s="6"/>
    </row>
    <row r="35" spans="1:26" x14ac:dyDescent="0.3">
      <c r="A35" s="7" t="s">
        <v>28</v>
      </c>
      <c r="B35" s="8">
        <v>1174.53</v>
      </c>
      <c r="C35" s="6">
        <v>512.48</v>
      </c>
      <c r="D35" s="8">
        <v>3267.12</v>
      </c>
      <c r="E35" s="8">
        <v>2180.6999999999998</v>
      </c>
      <c r="F35" s="8">
        <v>2697</v>
      </c>
      <c r="H35" s="7" t="s">
        <v>28</v>
      </c>
      <c r="I35" s="12">
        <f t="shared" si="7"/>
        <v>7.2153998316756868E-2</v>
      </c>
      <c r="J35" s="12">
        <f t="shared" si="8"/>
        <v>3.1723138119577068E-2</v>
      </c>
      <c r="K35" s="12">
        <f t="shared" si="9"/>
        <v>0.16039179915972904</v>
      </c>
      <c r="L35" s="12">
        <f t="shared" si="10"/>
        <v>9.4877188708017798E-2</v>
      </c>
      <c r="M35" s="12">
        <f t="shared" si="11"/>
        <v>0.10454298782851384</v>
      </c>
      <c r="N35" s="2"/>
      <c r="O35" s="7" t="s">
        <v>28</v>
      </c>
      <c r="P35" s="6">
        <f t="shared" ref="P35:S42" si="22">C35-B35</f>
        <v>-662.05</v>
      </c>
      <c r="Q35" s="6">
        <f t="shared" si="22"/>
        <v>2754.64</v>
      </c>
      <c r="R35" s="6">
        <f t="shared" si="22"/>
        <v>-1086.42</v>
      </c>
      <c r="S35" s="6">
        <f t="shared" si="22"/>
        <v>516.30000000000018</v>
      </c>
      <c r="U35" s="7" t="s">
        <v>28</v>
      </c>
      <c r="V35" s="12">
        <f t="shared" ref="V35:Y38" si="23">P35/B35</f>
        <v>-0.56367227742160686</v>
      </c>
      <c r="W35" s="12">
        <f t="shared" si="23"/>
        <v>5.3751170777396187</v>
      </c>
      <c r="X35" s="12">
        <f t="shared" si="23"/>
        <v>-0.33253140380518625</v>
      </c>
      <c r="Y35" s="12">
        <f t="shared" si="23"/>
        <v>0.23675883890493887</v>
      </c>
      <c r="Z35" s="6"/>
    </row>
    <row r="36" spans="1:26" x14ac:dyDescent="0.3">
      <c r="A36" s="7" t="s">
        <v>29</v>
      </c>
      <c r="B36" s="8">
        <v>3149.86</v>
      </c>
      <c r="C36" s="8">
        <v>3389.81</v>
      </c>
      <c r="D36" s="8">
        <v>3798.6</v>
      </c>
      <c r="E36" s="8">
        <v>6152.98</v>
      </c>
      <c r="F36" s="8">
        <v>6210.64</v>
      </c>
      <c r="H36" s="7" t="s">
        <v>29</v>
      </c>
      <c r="I36" s="12">
        <f t="shared" si="7"/>
        <v>0.19350292724580878</v>
      </c>
      <c r="J36" s="12">
        <f t="shared" si="8"/>
        <v>0.20983338048143055</v>
      </c>
      <c r="K36" s="12">
        <f t="shared" si="9"/>
        <v>0.1864835966503057</v>
      </c>
      <c r="L36" s="12">
        <f t="shared" si="10"/>
        <v>0.26770185930052709</v>
      </c>
      <c r="M36" s="12">
        <f t="shared" si="11"/>
        <v>0.24074114272424221</v>
      </c>
      <c r="N36" s="2"/>
      <c r="O36" s="7" t="s">
        <v>29</v>
      </c>
      <c r="P36" s="6">
        <f t="shared" si="22"/>
        <v>239.94999999999982</v>
      </c>
      <c r="Q36" s="6">
        <f t="shared" si="22"/>
        <v>408.78999999999996</v>
      </c>
      <c r="R36" s="6">
        <f t="shared" si="22"/>
        <v>2354.3799999999997</v>
      </c>
      <c r="S36" s="6">
        <f t="shared" si="22"/>
        <v>57.660000000000764</v>
      </c>
      <c r="U36" s="7" t="s">
        <v>29</v>
      </c>
      <c r="V36" s="12">
        <f t="shared" si="23"/>
        <v>7.6177988862997023E-2</v>
      </c>
      <c r="W36" s="12">
        <f t="shared" si="23"/>
        <v>0.12059377959236653</v>
      </c>
      <c r="X36" s="12">
        <f t="shared" si="23"/>
        <v>0.61980203232769959</v>
      </c>
      <c r="Y36" s="12">
        <f t="shared" si="23"/>
        <v>9.3710689779587727E-3</v>
      </c>
      <c r="Z36" s="6"/>
    </row>
    <row r="37" spans="1:26" x14ac:dyDescent="0.3">
      <c r="A37" s="7" t="s">
        <v>30</v>
      </c>
      <c r="B37" s="8">
        <v>1907.33</v>
      </c>
      <c r="C37" s="8">
        <v>1795.22</v>
      </c>
      <c r="D37" s="8">
        <v>2602.17</v>
      </c>
      <c r="E37" s="8">
        <v>3871.44</v>
      </c>
      <c r="F37" s="8">
        <v>4636.9399999999996</v>
      </c>
      <c r="H37" s="7" t="s">
        <v>30</v>
      </c>
      <c r="I37" s="12">
        <f t="shared" si="7"/>
        <v>0.11717153721871716</v>
      </c>
      <c r="J37" s="12">
        <f t="shared" si="8"/>
        <v>0.11112631130000612</v>
      </c>
      <c r="K37" s="12">
        <f t="shared" si="9"/>
        <v>0.12774759666601537</v>
      </c>
      <c r="L37" s="12">
        <f t="shared" si="10"/>
        <v>0.16843735656063122</v>
      </c>
      <c r="M37" s="12">
        <f t="shared" si="11"/>
        <v>0.17974028994495697</v>
      </c>
      <c r="N37" s="2"/>
      <c r="O37" s="7" t="s">
        <v>30</v>
      </c>
      <c r="P37" s="6">
        <f t="shared" si="22"/>
        <v>-112.1099999999999</v>
      </c>
      <c r="Q37" s="6">
        <f t="shared" si="22"/>
        <v>806.95</v>
      </c>
      <c r="R37" s="6">
        <f t="shared" si="22"/>
        <v>1269.27</v>
      </c>
      <c r="S37" s="6">
        <f t="shared" si="22"/>
        <v>765.49999999999955</v>
      </c>
      <c r="U37" s="7" t="s">
        <v>30</v>
      </c>
      <c r="V37" s="12">
        <f t="shared" si="23"/>
        <v>-5.8778501884833724E-2</v>
      </c>
      <c r="W37" s="12">
        <f t="shared" si="23"/>
        <v>0.44949922572163858</v>
      </c>
      <c r="X37" s="12">
        <f t="shared" si="23"/>
        <v>0.48777366582506138</v>
      </c>
      <c r="Y37" s="12">
        <f t="shared" si="23"/>
        <v>0.19773004360134719</v>
      </c>
      <c r="Z37" s="6"/>
    </row>
    <row r="38" spans="1:26" x14ac:dyDescent="0.3">
      <c r="A38" s="7" t="s">
        <v>31</v>
      </c>
      <c r="B38" s="6">
        <v>444.88</v>
      </c>
      <c r="C38" s="6">
        <v>782.83</v>
      </c>
      <c r="D38" s="6">
        <v>610.75</v>
      </c>
      <c r="E38" s="6">
        <v>864.33</v>
      </c>
      <c r="F38" s="6">
        <v>843.82</v>
      </c>
      <c r="H38" s="7" t="s">
        <v>31</v>
      </c>
      <c r="I38" s="12">
        <f t="shared" si="7"/>
        <v>2.732997094255472E-2</v>
      </c>
      <c r="J38" s="12">
        <f t="shared" si="8"/>
        <v>4.8458133418179276E-2</v>
      </c>
      <c r="K38" s="12">
        <f t="shared" si="9"/>
        <v>2.998337720585853E-2</v>
      </c>
      <c r="L38" s="12">
        <f t="shared" si="10"/>
        <v>3.7604989460265525E-2</v>
      </c>
      <c r="M38" s="12">
        <f t="shared" si="11"/>
        <v>3.2708737111403985E-2</v>
      </c>
      <c r="O38" s="7" t="s">
        <v>31</v>
      </c>
      <c r="P38" s="6">
        <f t="shared" si="22"/>
        <v>337.95000000000005</v>
      </c>
      <c r="Q38" s="6">
        <f t="shared" si="22"/>
        <v>-172.08000000000004</v>
      </c>
      <c r="R38" s="6">
        <f t="shared" si="22"/>
        <v>253.58000000000004</v>
      </c>
      <c r="S38" s="6">
        <f t="shared" si="22"/>
        <v>-20.509999999999991</v>
      </c>
      <c r="U38" s="7" t="s">
        <v>31</v>
      </c>
      <c r="V38" s="12">
        <f t="shared" si="23"/>
        <v>0.75964304981118513</v>
      </c>
      <c r="W38" s="12">
        <f t="shared" si="23"/>
        <v>-0.21981784039957594</v>
      </c>
      <c r="X38" s="12">
        <f t="shared" si="23"/>
        <v>0.41519443307408932</v>
      </c>
      <c r="Y38" s="12">
        <f t="shared" si="23"/>
        <v>-2.3729362627700055E-2</v>
      </c>
      <c r="Z38" s="6"/>
    </row>
    <row r="39" spans="1:26" x14ac:dyDescent="0.3">
      <c r="A39" s="7" t="s">
        <v>32</v>
      </c>
      <c r="B39" s="6">
        <v>15.59</v>
      </c>
      <c r="C39" s="6">
        <v>18.670000000000002</v>
      </c>
      <c r="D39" s="6">
        <v>0</v>
      </c>
      <c r="E39" s="6">
        <v>0</v>
      </c>
      <c r="F39" s="6">
        <v>0</v>
      </c>
      <c r="H39" s="7" t="s">
        <v>32</v>
      </c>
      <c r="I39" s="12">
        <f t="shared" si="7"/>
        <v>9.5772848182527437E-4</v>
      </c>
      <c r="J39" s="12">
        <f t="shared" si="8"/>
        <v>1.1556958099682014E-3</v>
      </c>
      <c r="K39" s="12">
        <f t="shared" si="9"/>
        <v>0</v>
      </c>
      <c r="L39" s="12">
        <f t="shared" si="10"/>
        <v>0</v>
      </c>
      <c r="M39" s="12">
        <f t="shared" si="11"/>
        <v>0</v>
      </c>
      <c r="O39" s="7" t="s">
        <v>32</v>
      </c>
      <c r="P39" s="6">
        <f t="shared" si="22"/>
        <v>3.0800000000000018</v>
      </c>
      <c r="Q39" s="6">
        <f t="shared" si="22"/>
        <v>-18.670000000000002</v>
      </c>
      <c r="R39" s="6">
        <f t="shared" si="22"/>
        <v>0</v>
      </c>
      <c r="S39" s="6">
        <f t="shared" si="22"/>
        <v>0</v>
      </c>
      <c r="U39" s="7" t="s">
        <v>32</v>
      </c>
      <c r="V39" s="12">
        <f t="shared" ref="V39:W42" si="24">P39/B39</f>
        <v>0.19756254008980129</v>
      </c>
      <c r="W39" s="12">
        <f t="shared" si="24"/>
        <v>-1</v>
      </c>
      <c r="X39" s="12">
        <v>0</v>
      </c>
      <c r="Y39" s="12">
        <v>0</v>
      </c>
      <c r="Z39" s="6"/>
    </row>
    <row r="40" spans="1:26" x14ac:dyDescent="0.3">
      <c r="A40" s="7" t="s">
        <v>33</v>
      </c>
      <c r="B40" s="6">
        <v>934.76</v>
      </c>
      <c r="C40" s="8">
        <v>1081.0999999999999</v>
      </c>
      <c r="D40" s="8">
        <v>1747.96</v>
      </c>
      <c r="E40" s="8">
        <v>2082.88</v>
      </c>
      <c r="F40" s="8">
        <v>2146.7600000000002</v>
      </c>
      <c r="H40" s="7" t="s">
        <v>33</v>
      </c>
      <c r="I40" s="12">
        <f t="shared" si="7"/>
        <v>5.7424392281654489E-2</v>
      </c>
      <c r="J40" s="12">
        <f t="shared" si="8"/>
        <v>6.6921410827885497E-2</v>
      </c>
      <c r="K40" s="12">
        <f t="shared" si="9"/>
        <v>8.581210646050344E-2</v>
      </c>
      <c r="L40" s="12">
        <f t="shared" si="10"/>
        <v>9.0621267857181706E-2</v>
      </c>
      <c r="M40" s="12">
        <f t="shared" si="11"/>
        <v>8.3214202651368335E-2</v>
      </c>
      <c r="O40" s="7" t="s">
        <v>33</v>
      </c>
      <c r="P40" s="6">
        <f t="shared" si="22"/>
        <v>146.33999999999992</v>
      </c>
      <c r="Q40" s="6">
        <f t="shared" si="22"/>
        <v>666.86000000000013</v>
      </c>
      <c r="R40" s="8">
        <f t="shared" si="22"/>
        <v>334.92000000000007</v>
      </c>
      <c r="S40" s="6">
        <f t="shared" si="22"/>
        <v>63.880000000000109</v>
      </c>
      <c r="U40" s="7" t="s">
        <v>33</v>
      </c>
      <c r="V40" s="12">
        <f t="shared" si="24"/>
        <v>0.15655355385339545</v>
      </c>
      <c r="W40" s="12">
        <f t="shared" si="24"/>
        <v>0.61683470539265584</v>
      </c>
      <c r="X40" s="12">
        <f t="shared" ref="X40:Y42" si="25">R40/D40</f>
        <v>0.19160621524520016</v>
      </c>
      <c r="Y40" s="12">
        <f t="shared" si="25"/>
        <v>3.0669073590413324E-2</v>
      </c>
      <c r="Z40" s="6"/>
    </row>
    <row r="41" spans="1:26" x14ac:dyDescent="0.3">
      <c r="A41" s="4" t="s">
        <v>34</v>
      </c>
      <c r="B41" s="9">
        <v>7626.95</v>
      </c>
      <c r="C41" s="9">
        <v>7580.11</v>
      </c>
      <c r="D41" s="9">
        <v>12026.6</v>
      </c>
      <c r="E41" s="9">
        <v>15152.33</v>
      </c>
      <c r="F41" s="9">
        <v>16535.16</v>
      </c>
      <c r="H41" s="4" t="s">
        <v>34</v>
      </c>
      <c r="I41" s="12">
        <f t="shared" si="7"/>
        <v>0.4685405544873173</v>
      </c>
      <c r="J41" s="12">
        <f t="shared" si="8"/>
        <v>0.46921806995704674</v>
      </c>
      <c r="K41" s="12">
        <f t="shared" si="9"/>
        <v>0.59041847614241216</v>
      </c>
      <c r="L41" s="12">
        <f t="shared" si="10"/>
        <v>0.65924266188662328</v>
      </c>
      <c r="M41" s="12">
        <f t="shared" si="11"/>
        <v>0.64094736026048527</v>
      </c>
      <c r="N41" s="2"/>
      <c r="O41" s="4" t="s">
        <v>34</v>
      </c>
      <c r="P41" s="6">
        <f t="shared" si="22"/>
        <v>-46.840000000000146</v>
      </c>
      <c r="Q41" s="6">
        <f t="shared" si="22"/>
        <v>4446.4900000000007</v>
      </c>
      <c r="R41" s="6">
        <f t="shared" si="22"/>
        <v>3125.7299999999996</v>
      </c>
      <c r="S41" s="6">
        <f t="shared" si="22"/>
        <v>1382.83</v>
      </c>
      <c r="U41" s="4" t="s">
        <v>34</v>
      </c>
      <c r="V41" s="12">
        <f t="shared" si="24"/>
        <v>-6.1413802371852637E-3</v>
      </c>
      <c r="W41" s="12">
        <f t="shared" si="24"/>
        <v>0.58659966675945352</v>
      </c>
      <c r="X41" s="12">
        <f t="shared" si="25"/>
        <v>0.25990138526266771</v>
      </c>
      <c r="Y41" s="12">
        <f t="shared" si="25"/>
        <v>9.1261871936527253E-2</v>
      </c>
      <c r="Z41" s="6"/>
    </row>
    <row r="42" spans="1:26" x14ac:dyDescent="0.3">
      <c r="A42" s="10" t="s">
        <v>68</v>
      </c>
      <c r="B42" s="11">
        <v>16278.1</v>
      </c>
      <c r="C42" s="11">
        <v>16154.77</v>
      </c>
      <c r="D42" s="11">
        <v>20369.62</v>
      </c>
      <c r="E42" s="11">
        <v>22984.45</v>
      </c>
      <c r="F42" s="11">
        <v>25798</v>
      </c>
      <c r="H42" s="10" t="s">
        <v>68</v>
      </c>
      <c r="I42" s="12">
        <f t="shared" si="7"/>
        <v>1</v>
      </c>
      <c r="J42" s="12">
        <f t="shared" si="8"/>
        <v>1</v>
      </c>
      <c r="K42" s="12">
        <f t="shared" si="9"/>
        <v>1</v>
      </c>
      <c r="L42" s="12">
        <f t="shared" si="10"/>
        <v>1</v>
      </c>
      <c r="M42" s="12">
        <f t="shared" si="11"/>
        <v>1</v>
      </c>
      <c r="N42" s="2"/>
      <c r="O42" s="10" t="s">
        <v>68</v>
      </c>
      <c r="P42" s="10">
        <f t="shared" si="22"/>
        <v>-123.32999999999993</v>
      </c>
      <c r="Q42" s="10">
        <f t="shared" si="22"/>
        <v>4214.8499999999985</v>
      </c>
      <c r="R42" s="10">
        <f t="shared" si="22"/>
        <v>2614.8300000000017</v>
      </c>
      <c r="S42" s="10">
        <f t="shared" si="22"/>
        <v>2813.5499999999993</v>
      </c>
      <c r="U42" s="10" t="s">
        <v>68</v>
      </c>
      <c r="V42" s="13">
        <f t="shared" si="24"/>
        <v>-7.5764370534644665E-3</v>
      </c>
      <c r="W42" s="13">
        <f t="shared" si="24"/>
        <v>0.26090436446944143</v>
      </c>
      <c r="X42" s="13">
        <f t="shared" si="25"/>
        <v>0.12836911046941485</v>
      </c>
      <c r="Y42" s="13">
        <f t="shared" si="25"/>
        <v>0.12241102136444419</v>
      </c>
      <c r="Z42" s="6"/>
    </row>
    <row r="45" spans="1:26" x14ac:dyDescent="0.3">
      <c r="J45" s="2"/>
      <c r="K45" s="2"/>
    </row>
    <row r="49" spans="10:14" x14ac:dyDescent="0.3">
      <c r="M49" s="2"/>
    </row>
    <row r="52" spans="10:14" x14ac:dyDescent="0.3">
      <c r="J52" s="2"/>
      <c r="K52" s="2"/>
      <c r="L52" s="2"/>
      <c r="N52" s="2"/>
    </row>
  </sheetData>
  <mergeCells count="5">
    <mergeCell ref="A1:F1"/>
    <mergeCell ref="A2:F2"/>
    <mergeCell ref="H2:M2"/>
    <mergeCell ref="O2:S2"/>
    <mergeCell ref="U2:Z2"/>
  </mergeCells>
  <conditionalFormatting sqref="I6:M4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:S4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83502455-2282-41E4-A059-B05502BCC452}">
          <x14:colorSeries theme="5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'Balance Sheet'!V7:Y7</xm:f>
              <xm:sqref>Z7</xm:sqref>
            </x14:sparkline>
            <x14:sparkline>
              <xm:f>'Balance Sheet'!V8:Y8</xm:f>
              <xm:sqref>Z8</xm:sqref>
            </x14:sparkline>
            <x14:sparkline>
              <xm:f>'Balance Sheet'!V9:Y9</xm:f>
              <xm:sqref>Z9</xm:sqref>
            </x14:sparkline>
            <x14:sparkline>
              <xm:f>'Balance Sheet'!V10:Y10</xm:f>
              <xm:sqref>Z10</xm:sqref>
            </x14:sparkline>
            <x14:sparkline>
              <xm:f>'Balance Sheet'!V11:Y11</xm:f>
              <xm:sqref>Z11</xm:sqref>
            </x14:sparkline>
            <x14:sparkline>
              <xm:f>'Balance Sheet'!V12:Y12</xm:f>
              <xm:sqref>Z12</xm:sqref>
            </x14:sparkline>
            <x14:sparkline>
              <xm:f>'Balance Sheet'!V13:Y13</xm:f>
              <xm:sqref>Z13</xm:sqref>
            </x14:sparkline>
            <x14:sparkline>
              <xm:f>'Balance Sheet'!V14:Y14</xm:f>
              <xm:sqref>Z14</xm:sqref>
            </x14:sparkline>
            <x14:sparkline>
              <xm:f>'Balance Sheet'!V15:Y15</xm:f>
              <xm:sqref>Z15</xm:sqref>
            </x14:sparkline>
            <x14:sparkline>
              <xm:f>'Balance Sheet'!V16:Y16</xm:f>
              <xm:sqref>Z16</xm:sqref>
            </x14:sparkline>
            <x14:sparkline>
              <xm:f>'Balance Sheet'!V17:Y17</xm:f>
              <xm:sqref>Z17</xm:sqref>
            </x14:sparkline>
            <x14:sparkline>
              <xm:f>'Balance Sheet'!V18:Y18</xm:f>
              <xm:sqref>Z18</xm:sqref>
            </x14:sparkline>
            <x14:sparkline>
              <xm:f>'Balance Sheet'!V19:Y19</xm:f>
              <xm:sqref>Z19</xm:sqref>
            </x14:sparkline>
            <x14:sparkline>
              <xm:f>'Balance Sheet'!V20:Y20</xm:f>
              <xm:sqref>Z20</xm:sqref>
            </x14:sparkline>
            <x14:sparkline>
              <xm:f>'Balance Sheet'!V21:Y21</xm:f>
              <xm:sqref>Z21</xm:sqref>
            </x14:sparkline>
            <x14:sparkline>
              <xm:f>'Balance Sheet'!V22:Y22</xm:f>
              <xm:sqref>Z22</xm:sqref>
            </x14:sparkline>
            <x14:sparkline>
              <xm:f>'Balance Sheet'!V23:Y23</xm:f>
              <xm:sqref>Z23</xm:sqref>
            </x14:sparkline>
            <x14:sparkline>
              <xm:f>'Balance Sheet'!V24:Y24</xm:f>
              <xm:sqref>Z24</xm:sqref>
            </x14:sparkline>
            <x14:sparkline>
              <xm:f>'Balance Sheet'!V25:Y25</xm:f>
              <xm:sqref>Z25</xm:sqref>
            </x14:sparkline>
            <x14:sparkline>
              <xm:f>'Balance Sheet'!V26:Y26</xm:f>
              <xm:sqref>Z26</xm:sqref>
            </x14:sparkline>
            <x14:sparkline>
              <xm:f>'Balance Sheet'!V27:Y27</xm:f>
              <xm:sqref>Z27</xm:sqref>
            </x14:sparkline>
            <x14:sparkline>
              <xm:f>'Balance Sheet'!V28:Y28</xm:f>
              <xm:sqref>Z28</xm:sqref>
            </x14:sparkline>
            <x14:sparkline>
              <xm:f>'Balance Sheet'!V29:Y29</xm:f>
              <xm:sqref>Z29</xm:sqref>
            </x14:sparkline>
            <x14:sparkline>
              <xm:f>'Balance Sheet'!V30:Y30</xm:f>
              <xm:sqref>Z30</xm:sqref>
            </x14:sparkline>
            <x14:sparkline>
              <xm:f>'Balance Sheet'!V31:Y31</xm:f>
              <xm:sqref>Z31</xm:sqref>
            </x14:sparkline>
            <x14:sparkline>
              <xm:f>'Balance Sheet'!V32:Y32</xm:f>
              <xm:sqref>Z32</xm:sqref>
            </x14:sparkline>
            <x14:sparkline>
              <xm:f>'Balance Sheet'!V33:Y33</xm:f>
              <xm:sqref>Z33</xm:sqref>
            </x14:sparkline>
            <x14:sparkline>
              <xm:f>'Balance Sheet'!V34:Y34</xm:f>
              <xm:sqref>Z34</xm:sqref>
            </x14:sparkline>
            <x14:sparkline>
              <xm:f>'Balance Sheet'!V35:Y35</xm:f>
              <xm:sqref>Z35</xm:sqref>
            </x14:sparkline>
            <x14:sparkline>
              <xm:f>'Balance Sheet'!V36:Y36</xm:f>
              <xm:sqref>Z36</xm:sqref>
            </x14:sparkline>
            <x14:sparkline>
              <xm:f>'Balance Sheet'!V37:Y37</xm:f>
              <xm:sqref>Z37</xm:sqref>
            </x14:sparkline>
            <x14:sparkline>
              <xm:f>'Balance Sheet'!V38:Y38</xm:f>
              <xm:sqref>Z38</xm:sqref>
            </x14:sparkline>
            <x14:sparkline>
              <xm:f>'Balance Sheet'!V39:Y39</xm:f>
              <xm:sqref>Z39</xm:sqref>
            </x14:sparkline>
            <x14:sparkline>
              <xm:f>'Balance Sheet'!V40:Y40</xm:f>
              <xm:sqref>Z40</xm:sqref>
            </x14:sparkline>
            <x14:sparkline>
              <xm:f>'Balance Sheet'!V41:Y41</xm:f>
              <xm:sqref>Z41</xm:sqref>
            </x14:sparkline>
            <x14:sparkline>
              <xm:f>'Balance Sheet'!V42:Y42</xm:f>
              <xm:sqref>Z42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 and Loss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Deepti Mishra</cp:lastModifiedBy>
  <dcterms:created xsi:type="dcterms:W3CDTF">2015-06-05T18:17:20Z</dcterms:created>
  <dcterms:modified xsi:type="dcterms:W3CDTF">2025-01-23T18:31:26Z</dcterms:modified>
</cp:coreProperties>
</file>