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517325E-2E6A-4BDF-84CC-8A0DDBB48C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6" r:id="rId1"/>
    <sheet name="Variable 1" sheetId="1" r:id="rId2"/>
    <sheet name="Variable 2" sheetId="7" r:id="rId3"/>
    <sheet name="Variable 3" sheetId="8" r:id="rId4"/>
    <sheet name="Variable 4" sheetId="9" r:id="rId5"/>
    <sheet name="Variable 5" sheetId="10" r:id="rId6"/>
    <sheet name="Variable 6" sheetId="11" r:id="rId7"/>
    <sheet name="Variable 7" sheetId="12" r:id="rId8"/>
  </sheets>
  <definedNames>
    <definedName name="_xlnm._FilterDatabase" localSheetId="0" hidden="1">Summary!$D$7:$L$21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6" l="1"/>
  <c r="D22" i="6"/>
  <c r="V11" i="6"/>
  <c r="V10" i="6"/>
  <c r="V9" i="6"/>
  <c r="V8" i="6"/>
  <c r="K51" i="12"/>
  <c r="L20" i="6" s="1"/>
  <c r="K51" i="11"/>
  <c r="L18" i="6" s="1"/>
  <c r="K51" i="10"/>
  <c r="L16" i="6" s="1"/>
  <c r="K51" i="9"/>
  <c r="L14" i="6" s="1"/>
  <c r="K51" i="8"/>
  <c r="L12" i="6" s="1"/>
  <c r="K51" i="7"/>
  <c r="L10" i="6" s="1"/>
  <c r="K51" i="1"/>
  <c r="S7" i="6"/>
  <c r="R7" i="6"/>
  <c r="Q14" i="6"/>
  <c r="Q13" i="6"/>
  <c r="Q12" i="6"/>
  <c r="Q11" i="6"/>
  <c r="Q10" i="6"/>
  <c r="Q9" i="6"/>
  <c r="Q8" i="6"/>
  <c r="K21" i="6"/>
  <c r="J21" i="6"/>
  <c r="I21" i="6"/>
  <c r="H21" i="6"/>
  <c r="G21" i="6"/>
  <c r="F21" i="6"/>
  <c r="E21" i="6"/>
  <c r="K19" i="6"/>
  <c r="J19" i="6"/>
  <c r="I19" i="6"/>
  <c r="H19" i="6"/>
  <c r="G19" i="6"/>
  <c r="F19" i="6"/>
  <c r="E19" i="6"/>
  <c r="K18" i="6"/>
  <c r="J18" i="6"/>
  <c r="I18" i="6"/>
  <c r="H18" i="6"/>
  <c r="G18" i="6"/>
  <c r="F18" i="6"/>
  <c r="E18" i="6"/>
  <c r="K17" i="6"/>
  <c r="J17" i="6"/>
  <c r="I17" i="6"/>
  <c r="H17" i="6"/>
  <c r="G17" i="6"/>
  <c r="F17" i="6"/>
  <c r="E17" i="6"/>
  <c r="K16" i="6"/>
  <c r="J16" i="6"/>
  <c r="I16" i="6"/>
  <c r="H16" i="6"/>
  <c r="G16" i="6"/>
  <c r="F16" i="6"/>
  <c r="E16" i="6"/>
  <c r="K15" i="6"/>
  <c r="J15" i="6"/>
  <c r="I15" i="6"/>
  <c r="H15" i="6"/>
  <c r="G15" i="6"/>
  <c r="F15" i="6"/>
  <c r="E15" i="6"/>
  <c r="K14" i="6"/>
  <c r="J14" i="6"/>
  <c r="I14" i="6"/>
  <c r="H14" i="6"/>
  <c r="G14" i="6"/>
  <c r="F14" i="6"/>
  <c r="E14" i="6"/>
  <c r="K13" i="6"/>
  <c r="J13" i="6"/>
  <c r="I13" i="6"/>
  <c r="H13" i="6"/>
  <c r="G13" i="6"/>
  <c r="F13" i="6"/>
  <c r="E13" i="6"/>
  <c r="K12" i="6"/>
  <c r="J12" i="6"/>
  <c r="I12" i="6"/>
  <c r="H12" i="6"/>
  <c r="G12" i="6"/>
  <c r="F12" i="6"/>
  <c r="E12" i="6"/>
  <c r="K11" i="6"/>
  <c r="J11" i="6"/>
  <c r="I11" i="6"/>
  <c r="H11" i="6"/>
  <c r="G11" i="6"/>
  <c r="F11" i="6"/>
  <c r="E11" i="6"/>
  <c r="K10" i="6"/>
  <c r="J10" i="6"/>
  <c r="I10" i="6"/>
  <c r="H10" i="6"/>
  <c r="G10" i="6"/>
  <c r="F10" i="6"/>
  <c r="E10" i="6"/>
  <c r="S14" i="6"/>
  <c r="S13" i="6"/>
  <c r="R13" i="6"/>
  <c r="S12" i="6"/>
  <c r="R12" i="6"/>
  <c r="S11" i="6"/>
  <c r="R11" i="6"/>
  <c r="S10" i="6"/>
  <c r="R10" i="6"/>
  <c r="S9" i="6"/>
  <c r="R9" i="6"/>
  <c r="K48" i="12"/>
  <c r="K49" i="12" s="1"/>
  <c r="M20" i="6" s="1"/>
  <c r="K48" i="11"/>
  <c r="K49" i="11" s="1"/>
  <c r="M18" i="6" s="1"/>
  <c r="K48" i="10"/>
  <c r="K49" i="10" s="1"/>
  <c r="M16" i="6" s="1"/>
  <c r="K48" i="9"/>
  <c r="K48" i="8"/>
  <c r="K49" i="8" s="1"/>
  <c r="M12" i="6" s="1"/>
  <c r="K48" i="7"/>
  <c r="K49" i="7" s="1"/>
  <c r="M10" i="6" s="1"/>
  <c r="K48" i="1"/>
  <c r="K49" i="1" s="1"/>
  <c r="M8" i="6" s="1"/>
  <c r="F55" i="12"/>
  <c r="F56" i="12" s="1"/>
  <c r="B55" i="12"/>
  <c r="B56" i="12" s="1"/>
  <c r="E20" i="6" s="1"/>
  <c r="F54" i="12"/>
  <c r="B54" i="12"/>
  <c r="K20" i="6" s="1"/>
  <c r="F53" i="12"/>
  <c r="B53" i="12"/>
  <c r="J20" i="6" s="1"/>
  <c r="F51" i="12"/>
  <c r="B51" i="12"/>
  <c r="K50" i="12"/>
  <c r="F50" i="12"/>
  <c r="F52" i="12" s="1"/>
  <c r="B50" i="12"/>
  <c r="B52" i="12" s="1"/>
  <c r="F49" i="12"/>
  <c r="B49" i="12"/>
  <c r="I20" i="6" s="1"/>
  <c r="K47" i="12"/>
  <c r="F47" i="12"/>
  <c r="K46" i="12"/>
  <c r="F45" i="12"/>
  <c r="F46" i="12" s="1"/>
  <c r="F48" i="12" s="1"/>
  <c r="B45" i="12"/>
  <c r="B47" i="12" s="1"/>
  <c r="F44" i="12"/>
  <c r="B44" i="12"/>
  <c r="K43" i="12"/>
  <c r="F43" i="12"/>
  <c r="B43" i="12"/>
  <c r="G20" i="6" s="1"/>
  <c r="K42" i="12"/>
  <c r="F42" i="12"/>
  <c r="B42" i="12"/>
  <c r="F20" i="6" s="1"/>
  <c r="K41" i="12"/>
  <c r="F41" i="12"/>
  <c r="B41" i="12"/>
  <c r="K40" i="12"/>
  <c r="F40" i="12"/>
  <c r="B40" i="12"/>
  <c r="B56" i="11"/>
  <c r="F55" i="11"/>
  <c r="F56" i="11" s="1"/>
  <c r="B55" i="11"/>
  <c r="F54" i="11"/>
  <c r="B54" i="11"/>
  <c r="F53" i="11"/>
  <c r="B53" i="11"/>
  <c r="B52" i="11"/>
  <c r="F51" i="11"/>
  <c r="B51" i="11"/>
  <c r="K50" i="11"/>
  <c r="F50" i="11"/>
  <c r="F52" i="11" s="1"/>
  <c r="B50" i="11"/>
  <c r="F49" i="11"/>
  <c r="B49" i="11"/>
  <c r="K47" i="11"/>
  <c r="K46" i="11"/>
  <c r="F45" i="11"/>
  <c r="F46" i="11" s="1"/>
  <c r="B45" i="11"/>
  <c r="B47" i="11" s="1"/>
  <c r="F44" i="11"/>
  <c r="B44" i="11"/>
  <c r="K43" i="11"/>
  <c r="F43" i="11"/>
  <c r="B43" i="11"/>
  <c r="K42" i="11"/>
  <c r="F42" i="11"/>
  <c r="B42" i="11"/>
  <c r="K41" i="11"/>
  <c r="F41" i="11"/>
  <c r="B41" i="11"/>
  <c r="K40" i="11"/>
  <c r="F40" i="11"/>
  <c r="B40" i="11"/>
  <c r="F55" i="10"/>
  <c r="F56" i="10" s="1"/>
  <c r="B55" i="10"/>
  <c r="B56" i="10" s="1"/>
  <c r="F54" i="10"/>
  <c r="B54" i="10"/>
  <c r="F53" i="10"/>
  <c r="B53" i="10"/>
  <c r="F51" i="10"/>
  <c r="B51" i="10"/>
  <c r="K50" i="10"/>
  <c r="F50" i="10"/>
  <c r="F52" i="10" s="1"/>
  <c r="B50" i="10"/>
  <c r="B52" i="10" s="1"/>
  <c r="F49" i="10"/>
  <c r="B49" i="10"/>
  <c r="K47" i="10"/>
  <c r="F47" i="10"/>
  <c r="K46" i="10"/>
  <c r="F45" i="10"/>
  <c r="F46" i="10" s="1"/>
  <c r="F48" i="10" s="1"/>
  <c r="B45" i="10"/>
  <c r="B47" i="10" s="1"/>
  <c r="F44" i="10"/>
  <c r="B44" i="10"/>
  <c r="K43" i="10"/>
  <c r="F43" i="10"/>
  <c r="B43" i="10"/>
  <c r="K42" i="10"/>
  <c r="F42" i="10"/>
  <c r="B42" i="10"/>
  <c r="K41" i="10"/>
  <c r="F41" i="10"/>
  <c r="B41" i="10"/>
  <c r="K40" i="10"/>
  <c r="F40" i="10"/>
  <c r="B40" i="10"/>
  <c r="F55" i="9"/>
  <c r="F56" i="9" s="1"/>
  <c r="B55" i="9"/>
  <c r="B56" i="9" s="1"/>
  <c r="F54" i="9"/>
  <c r="B54" i="9"/>
  <c r="F53" i="9"/>
  <c r="B53" i="9"/>
  <c r="F51" i="9"/>
  <c r="B51" i="9"/>
  <c r="K50" i="9"/>
  <c r="F50" i="9"/>
  <c r="F52" i="9" s="1"/>
  <c r="B50" i="9"/>
  <c r="B52" i="9" s="1"/>
  <c r="F49" i="9"/>
  <c r="B49" i="9"/>
  <c r="K49" i="9"/>
  <c r="M14" i="6" s="1"/>
  <c r="K47" i="9"/>
  <c r="K46" i="9"/>
  <c r="B46" i="9"/>
  <c r="F45" i="9"/>
  <c r="F46" i="9" s="1"/>
  <c r="B45" i="9"/>
  <c r="B47" i="9" s="1"/>
  <c r="B48" i="9" s="1"/>
  <c r="F44" i="9"/>
  <c r="B44" i="9"/>
  <c r="K43" i="9"/>
  <c r="F43" i="9"/>
  <c r="B43" i="9"/>
  <c r="K42" i="9"/>
  <c r="F42" i="9"/>
  <c r="B42" i="9"/>
  <c r="K41" i="9"/>
  <c r="F41" i="9"/>
  <c r="B41" i="9"/>
  <c r="K40" i="9"/>
  <c r="F40" i="9"/>
  <c r="B40" i="9"/>
  <c r="F55" i="8"/>
  <c r="F56" i="8" s="1"/>
  <c r="B55" i="8"/>
  <c r="B56" i="8" s="1"/>
  <c r="F54" i="8"/>
  <c r="B54" i="8"/>
  <c r="F53" i="8"/>
  <c r="B53" i="8"/>
  <c r="F51" i="8"/>
  <c r="B51" i="8"/>
  <c r="K50" i="8"/>
  <c r="F50" i="8"/>
  <c r="F52" i="8" s="1"/>
  <c r="B50" i="8"/>
  <c r="B52" i="8" s="1"/>
  <c r="F49" i="8"/>
  <c r="B49" i="8"/>
  <c r="K47" i="8"/>
  <c r="F47" i="8"/>
  <c r="K46" i="8"/>
  <c r="F45" i="8"/>
  <c r="F46" i="8" s="1"/>
  <c r="F48" i="8" s="1"/>
  <c r="B45" i="8"/>
  <c r="B47" i="8" s="1"/>
  <c r="F44" i="8"/>
  <c r="B44" i="8"/>
  <c r="K43" i="8"/>
  <c r="F43" i="8"/>
  <c r="B43" i="8"/>
  <c r="K42" i="8"/>
  <c r="F42" i="8"/>
  <c r="B42" i="8"/>
  <c r="K41" i="8"/>
  <c r="F41" i="8"/>
  <c r="B41" i="8"/>
  <c r="K40" i="8"/>
  <c r="F40" i="8"/>
  <c r="B40" i="8"/>
  <c r="F55" i="7"/>
  <c r="F56" i="7" s="1"/>
  <c r="B55" i="7"/>
  <c r="B56" i="7" s="1"/>
  <c r="F54" i="7"/>
  <c r="B54" i="7"/>
  <c r="F53" i="7"/>
  <c r="B53" i="7"/>
  <c r="F51" i="7"/>
  <c r="B51" i="7"/>
  <c r="K50" i="7"/>
  <c r="F50" i="7"/>
  <c r="F52" i="7" s="1"/>
  <c r="B50" i="7"/>
  <c r="B52" i="7" s="1"/>
  <c r="F49" i="7"/>
  <c r="B49" i="7"/>
  <c r="K47" i="7"/>
  <c r="F47" i="7"/>
  <c r="K46" i="7"/>
  <c r="F45" i="7"/>
  <c r="F46" i="7" s="1"/>
  <c r="F48" i="7" s="1"/>
  <c r="B45" i="7"/>
  <c r="B47" i="7" s="1"/>
  <c r="F44" i="7"/>
  <c r="B44" i="7"/>
  <c r="K43" i="7"/>
  <c r="F43" i="7"/>
  <c r="B43" i="7"/>
  <c r="K42" i="7"/>
  <c r="F42" i="7"/>
  <c r="B42" i="7"/>
  <c r="K41" i="7"/>
  <c r="F41" i="7"/>
  <c r="B41" i="7"/>
  <c r="K40" i="7"/>
  <c r="F40" i="7"/>
  <c r="B40" i="7"/>
  <c r="K40" i="1"/>
  <c r="B40" i="1"/>
  <c r="K43" i="1"/>
  <c r="F55" i="1"/>
  <c r="F56" i="1" s="1"/>
  <c r="F40" i="1" s="1"/>
  <c r="F54" i="1"/>
  <c r="K9" i="6" s="1"/>
  <c r="F53" i="1"/>
  <c r="J9" i="6" s="1"/>
  <c r="F51" i="1"/>
  <c r="F50" i="1"/>
  <c r="F52" i="1" s="1"/>
  <c r="F49" i="1"/>
  <c r="I9" i="6" s="1"/>
  <c r="F45" i="1"/>
  <c r="F47" i="1" s="1"/>
  <c r="F44" i="1"/>
  <c r="F43" i="1"/>
  <c r="G9" i="6" s="1"/>
  <c r="F42" i="1"/>
  <c r="F9" i="6" s="1"/>
  <c r="F41" i="1"/>
  <c r="B55" i="1"/>
  <c r="B56" i="1" s="1"/>
  <c r="E8" i="6" s="1"/>
  <c r="B54" i="1"/>
  <c r="K8" i="6" s="1"/>
  <c r="B53" i="1"/>
  <c r="J8" i="6" s="1"/>
  <c r="B51" i="1"/>
  <c r="B50" i="1"/>
  <c r="B49" i="1"/>
  <c r="I8" i="6" s="1"/>
  <c r="B45" i="1"/>
  <c r="B46" i="1" s="1"/>
  <c r="B44" i="1"/>
  <c r="B43" i="1"/>
  <c r="G8" i="6" s="1"/>
  <c r="B42" i="1"/>
  <c r="F8" i="6" s="1"/>
  <c r="B41" i="1"/>
  <c r="K50" i="1"/>
  <c r="K41" i="1"/>
  <c r="K47" i="1"/>
  <c r="K46" i="1"/>
  <c r="K42" i="1"/>
  <c r="K44" i="10"/>
  <c r="K44" i="1"/>
  <c r="K44" i="12"/>
  <c r="K44" i="9"/>
  <c r="K44" i="7"/>
  <c r="K44" i="8"/>
  <c r="K44" i="11"/>
  <c r="R14" i="6" l="1"/>
  <c r="B52" i="1"/>
  <c r="E9" i="6"/>
  <c r="S8" i="6"/>
  <c r="R8" i="6"/>
  <c r="K45" i="12"/>
  <c r="B46" i="12"/>
  <c r="B48" i="12" s="1"/>
  <c r="H20" i="6" s="1"/>
  <c r="K45" i="11"/>
  <c r="F47" i="11"/>
  <c r="F48" i="11" s="1"/>
  <c r="B46" i="11"/>
  <c r="B48" i="11" s="1"/>
  <c r="K45" i="10"/>
  <c r="B46" i="10"/>
  <c r="B48" i="10" s="1"/>
  <c r="K45" i="9"/>
  <c r="F47" i="9"/>
  <c r="F48" i="9" s="1"/>
  <c r="K45" i="8"/>
  <c r="B46" i="8"/>
  <c r="B48" i="8" s="1"/>
  <c r="K45" i="7"/>
  <c r="B46" i="7"/>
  <c r="B48" i="7" s="1"/>
  <c r="K45" i="1"/>
  <c r="B47" i="1"/>
  <c r="B48" i="1" s="1"/>
  <c r="H8" i="6" s="1"/>
  <c r="F46" i="1"/>
  <c r="F48" i="1" s="1"/>
  <c r="H9" i="6" s="1"/>
  <c r="L8" i="6" l="1"/>
</calcChain>
</file>

<file path=xl/sharedStrings.xml><?xml version="1.0" encoding="utf-8"?>
<sst xmlns="http://schemas.openxmlformats.org/spreadsheetml/2006/main" count="378" uniqueCount="55">
  <si>
    <t>Variable</t>
  </si>
  <si>
    <t>Filter</t>
  </si>
  <si>
    <t>Median</t>
  </si>
  <si>
    <t>Mean</t>
  </si>
  <si>
    <t>SD</t>
  </si>
  <si>
    <t>Sample Size</t>
  </si>
  <si>
    <t>95% CI Mean</t>
  </si>
  <si>
    <t>IQR</t>
  </si>
  <si>
    <t>Min</t>
  </si>
  <si>
    <t>Max</t>
  </si>
  <si>
    <t>Normality</t>
  </si>
  <si>
    <t>Normality Symbol</t>
  </si>
  <si>
    <t>IQR H</t>
  </si>
  <si>
    <t>IQR L</t>
  </si>
  <si>
    <t>95% CI Mean L</t>
  </si>
  <si>
    <t>95% CI Mean R</t>
  </si>
  <si>
    <t>95% CI Mean Final</t>
  </si>
  <si>
    <t>Test Used</t>
  </si>
  <si>
    <t>t</t>
  </si>
  <si>
    <t>df</t>
  </si>
  <si>
    <t>U</t>
  </si>
  <si>
    <t>Z</t>
  </si>
  <si>
    <t>P Value</t>
  </si>
  <si>
    <t>P Value Draft</t>
  </si>
  <si>
    <t>P Draft</t>
  </si>
  <si>
    <t>Warning</t>
  </si>
  <si>
    <t>Symbol</t>
  </si>
  <si>
    <t>Significance</t>
  </si>
  <si>
    <t>Paste Pre / Group 1</t>
  </si>
  <si>
    <t>Paste Post / Group 2</t>
  </si>
  <si>
    <t>Paste Statistical Test</t>
  </si>
  <si>
    <t>Parameter</t>
  </si>
  <si>
    <t>95% CI of Mean</t>
  </si>
  <si>
    <t>Groups</t>
  </si>
  <si>
    <t>Variable 1</t>
  </si>
  <si>
    <t>Variable 2</t>
  </si>
  <si>
    <t>Variable 3</t>
  </si>
  <si>
    <t>Variable 4</t>
  </si>
  <si>
    <t>Variable 5</t>
  </si>
  <si>
    <t>Variable 6</t>
  </si>
  <si>
    <t>Variable 7</t>
  </si>
  <si>
    <t>Enter Name of Subdivision 1</t>
  </si>
  <si>
    <t>Enter Name of Subdivision 2</t>
  </si>
  <si>
    <t>Frequency</t>
  </si>
  <si>
    <t>Mean (SD)</t>
  </si>
  <si>
    <t>Median (IQR)</t>
  </si>
  <si>
    <t>MedCalc® Table Creator by Dr. Deepu Palal, Available from https://github.com/deepupalal/MedCalc-Tablecreator</t>
  </si>
  <si>
    <t>Tests Used</t>
  </si>
  <si>
    <t>Independent Samples T-test</t>
  </si>
  <si>
    <t>Mann-Whitney test</t>
  </si>
  <si>
    <t>Paired samples t-test</t>
  </si>
  <si>
    <t>Wilcoxon test</t>
  </si>
  <si>
    <t>Cite</t>
  </si>
  <si>
    <t>Data Analysis</t>
  </si>
  <si>
    <t>MedCalc Table Creator v1 (Palal D. MedCalc Table Creator. Pune; https://github.com/deepupalal/MedCalc-Tablecreator;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</si>
</sst>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80"/>
      <name val="Arial"/>
      <family val="2"/>
    </font>
    <font>
      <sz val="2.2000000000000002"/>
      <color theme="1"/>
      <name val="Arial"/>
      <family val="2"/>
    </font>
    <font>
      <sz val="4.4000000000000004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rgb="FFBDC1C6"/>
      <name val="Arial"/>
      <family val="2"/>
    </font>
    <font>
      <b/>
      <sz val="11"/>
      <color rgb="FF000000"/>
      <name val="Arial"/>
      <family val="2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0" fillId="0" borderId="0" xfId="0" applyBorder="1" applyProtection="1">
      <protection locked="0"/>
    </xf>
    <xf numFmtId="0" fontId="13" fillId="0" borderId="0" xfId="0" applyFont="1" applyAlignment="1" applyProtection="1">
      <protection locked="0"/>
    </xf>
    <xf numFmtId="0" fontId="1" fillId="0" borderId="3" xfId="0" applyFont="1" applyBorder="1" applyAlignment="1" applyProtection="1">
      <alignment horizontal="left" vertical="center" wrapText="1"/>
      <protection hidden="1"/>
    </xf>
    <xf numFmtId="0" fontId="1" fillId="0" borderId="0" xfId="0" applyFont="1" applyFill="1" applyBorder="1" applyAlignment="1" applyProtection="1">
      <alignment horizontal="left" vertical="center" wrapText="1"/>
      <protection hidden="1"/>
    </xf>
    <xf numFmtId="0" fontId="0" fillId="0" borderId="5" xfId="0" applyBorder="1" applyAlignment="1" applyProtection="1">
      <alignment horizontal="left" vertical="center" wrapText="1"/>
      <protection hidden="1"/>
    </xf>
    <xf numFmtId="1" fontId="0" fillId="0" borderId="5" xfId="0" applyNumberFormat="1" applyBorder="1" applyAlignment="1" applyProtection="1">
      <alignment horizontal="left" vertical="center" wrapText="1"/>
      <protection hidden="1"/>
    </xf>
    <xf numFmtId="0" fontId="1" fillId="0" borderId="0" xfId="0" applyFont="1" applyProtection="1">
      <protection hidden="1"/>
    </xf>
    <xf numFmtId="0" fontId="1" fillId="0" borderId="1" xfId="0" applyFont="1" applyBorder="1" applyProtection="1"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 wrapText="1"/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4" borderId="0" xfId="0" applyFont="1" applyFill="1" applyProtection="1">
      <protection locked="0"/>
    </xf>
    <xf numFmtId="0" fontId="5" fillId="0" borderId="0" xfId="0" applyFont="1" applyBorder="1" applyAlignment="1" applyProtection="1">
      <alignment horizontal="left" vertical="center" indent="2"/>
      <protection locked="0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alignment horizontal="right" vertical="center" wrapText="1"/>
      <protection locked="0"/>
    </xf>
    <xf numFmtId="0" fontId="7" fillId="0" borderId="0" xfId="1" applyBorder="1" applyAlignment="1" applyProtection="1">
      <alignment horizontal="right" vertical="center" wrapText="1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alignment horizontal="right" vertical="center" wrapText="1"/>
      <protection locked="0"/>
    </xf>
    <xf numFmtId="0" fontId="6" fillId="0" borderId="0" xfId="0" applyFont="1" applyProtection="1"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6" fillId="0" borderId="0" xfId="0" applyFont="1" applyBorder="1" applyProtection="1">
      <protection locked="0"/>
    </xf>
    <xf numFmtId="0" fontId="0" fillId="2" borderId="0" xfId="0" applyFill="1" applyProtection="1">
      <protection hidden="1"/>
    </xf>
    <xf numFmtId="0" fontId="0" fillId="3" borderId="1" xfId="0" applyFill="1" applyBorder="1" applyProtection="1">
      <protection hidden="1"/>
    </xf>
    <xf numFmtId="1" fontId="0" fillId="3" borderId="1" xfId="0" applyNumberFormat="1" applyFill="1" applyBorder="1" applyProtection="1">
      <protection hidden="1"/>
    </xf>
    <xf numFmtId="0" fontId="9" fillId="0" borderId="0" xfId="0" applyFont="1" applyProtection="1"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vertical="center" wrapText="1"/>
      <protection locked="0"/>
    </xf>
    <xf numFmtId="0" fontId="10" fillId="0" borderId="4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hidden="1"/>
    </xf>
    <xf numFmtId="0" fontId="0" fillId="0" borderId="4" xfId="0" applyBorder="1" applyAlignment="1" applyProtection="1">
      <alignment horizontal="left" vertical="center" wrapText="1"/>
      <protection hidden="1"/>
    </xf>
    <xf numFmtId="0" fontId="1" fillId="0" borderId="0" xfId="0" applyFont="1" applyAlignment="1" applyProtection="1">
      <alignment horizontal="center" wrapText="1"/>
      <protection hidden="1"/>
    </xf>
    <xf numFmtId="0" fontId="0" fillId="6" borderId="0" xfId="0" applyFont="1" applyFill="1" applyAlignment="1" applyProtection="1">
      <alignment horizontal="left"/>
      <protection hidden="1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left" vertical="center"/>
    </xf>
    <xf numFmtId="0" fontId="1" fillId="0" borderId="9" xfId="0" applyFont="1" applyBorder="1" applyAlignment="1" applyProtection="1">
      <alignment horizontal="left" vertical="center"/>
    </xf>
    <xf numFmtId="0" fontId="0" fillId="4" borderId="9" xfId="0" applyFill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left"/>
    </xf>
    <xf numFmtId="0" fontId="1" fillId="0" borderId="3" xfId="0" applyFont="1" applyBorder="1" applyAlignment="1" applyProtection="1">
      <alignment horizontal="left"/>
    </xf>
    <xf numFmtId="0" fontId="13" fillId="5" borderId="0" xfId="0" applyFont="1" applyFill="1" applyAlignment="1" applyProtection="1">
      <alignment horizontal="center"/>
      <protection hidden="1"/>
    </xf>
    <xf numFmtId="0" fontId="0" fillId="6" borderId="0" xfId="0" applyFill="1" applyAlignment="1" applyProtection="1">
      <alignment horizontal="left" vertical="top" wrapText="1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3" xfId="0" applyBorder="1" applyAlignment="1" applyProtection="1">
      <alignment horizontal="left"/>
      <protection hidden="1"/>
    </xf>
    <xf numFmtId="0" fontId="13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Summary!$R$7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Summary!$Q$8:$Q$14</c:f>
              <c:strCache>
                <c:ptCount val="7"/>
                <c:pt idx="0">
                  <c:v>Variable 1</c:v>
                </c:pt>
                <c:pt idx="1">
                  <c:v>Variable 2</c:v>
                </c:pt>
                <c:pt idx="2">
                  <c:v>Variable 3</c:v>
                </c:pt>
                <c:pt idx="3">
                  <c:v>Variable 4</c:v>
                </c:pt>
                <c:pt idx="4">
                  <c:v>Variable 5</c:v>
                </c:pt>
                <c:pt idx="5">
                  <c:v>Variable 6</c:v>
                </c:pt>
                <c:pt idx="6">
                  <c:v>Variable 7</c:v>
                </c:pt>
              </c:strCache>
            </c:strRef>
          </c:cat>
          <c:val>
            <c:numRef>
              <c:f>Summary!$R$8:$R$14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6-4BE0-96E6-893E87AD1BCD}"/>
            </c:ext>
          </c:extLst>
        </c:ser>
        <c:ser>
          <c:idx val="1"/>
          <c:order val="1"/>
          <c:tx>
            <c:strRef>
              <c:f>Summary!$S$7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Summary!$Q$8:$Q$14</c:f>
              <c:strCache>
                <c:ptCount val="7"/>
                <c:pt idx="0">
                  <c:v>Variable 1</c:v>
                </c:pt>
                <c:pt idx="1">
                  <c:v>Variable 2</c:v>
                </c:pt>
                <c:pt idx="2">
                  <c:v>Variable 3</c:v>
                </c:pt>
                <c:pt idx="3">
                  <c:v>Variable 4</c:v>
                </c:pt>
                <c:pt idx="4">
                  <c:v>Variable 5</c:v>
                </c:pt>
                <c:pt idx="5">
                  <c:v>Variable 6</c:v>
                </c:pt>
                <c:pt idx="6">
                  <c:v>Variable 7</c:v>
                </c:pt>
              </c:strCache>
            </c:strRef>
          </c:cat>
          <c:val>
            <c:numRef>
              <c:f>Summary!$S$8:$S$14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6-4BE0-96E6-893E87AD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4951040"/>
        <c:axId val="1744948960"/>
        <c:axId val="0"/>
      </c:bar3DChart>
      <c:catAx>
        <c:axId val="174495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48960"/>
        <c:crosses val="autoZero"/>
        <c:auto val="1"/>
        <c:lblAlgn val="ctr"/>
        <c:lblOffset val="100"/>
        <c:noMultiLvlLbl val="0"/>
      </c:catAx>
      <c:valAx>
        <c:axId val="1744948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95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14</xdr:row>
      <xdr:rowOff>175260</xdr:rowOff>
    </xdr:from>
    <xdr:to>
      <xdr:col>21</xdr:col>
      <xdr:colOff>228600</xdr:colOff>
      <xdr:row>29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6FBB3-7818-AC0E-6C79-2491754DD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5"/>
  <sheetViews>
    <sheetView tabSelected="1" topLeftCell="B1" zoomScale="90" zoomScaleNormal="90" workbookViewId="0">
      <selection activeCell="I11" sqref="I11"/>
    </sheetView>
  </sheetViews>
  <sheetFormatPr defaultRowHeight="14.4" x14ac:dyDescent="0.3"/>
  <cols>
    <col min="1" max="3" width="8.88671875" style="1"/>
    <col min="4" max="4" width="15.109375" style="1" customWidth="1"/>
    <col min="5" max="5" width="11.44140625" style="2" customWidth="1"/>
    <col min="6" max="6" width="10.33203125" style="2" customWidth="1"/>
    <col min="7" max="7" width="14.77734375" style="2" customWidth="1"/>
    <col min="8" max="8" width="15.5546875" style="2" customWidth="1"/>
    <col min="9" max="9" width="16.88671875" style="2" customWidth="1"/>
    <col min="10" max="10" width="9.5546875" style="2" customWidth="1"/>
    <col min="11" max="11" width="8.77734375" style="2" customWidth="1"/>
    <col min="12" max="12" width="17.33203125" style="2" customWidth="1"/>
    <col min="13" max="13" width="9.88671875" style="2" customWidth="1"/>
    <col min="14" max="16" width="8.88671875" style="1"/>
    <col min="17" max="17" width="9.77734375" style="1" customWidth="1"/>
    <col min="18" max="18" width="10.109375" style="1" customWidth="1"/>
    <col min="19" max="20" width="8.88671875" style="1"/>
    <col min="21" max="21" width="12.5546875" style="1" customWidth="1"/>
    <col min="22" max="22" width="10.21875" style="1" customWidth="1"/>
    <col min="23" max="16384" width="8.88671875" style="1"/>
  </cols>
  <sheetData>
    <row r="1" spans="4:22" ht="15" thickBot="1" x14ac:dyDescent="0.35"/>
    <row r="2" spans="4:22" ht="15" thickBot="1" x14ac:dyDescent="0.35">
      <c r="D2" s="44" t="s">
        <v>41</v>
      </c>
      <c r="E2" s="45"/>
      <c r="F2" s="46"/>
      <c r="G2" s="43"/>
      <c r="H2" s="1"/>
      <c r="I2" s="47" t="s">
        <v>42</v>
      </c>
      <c r="J2" s="48"/>
      <c r="K2" s="42"/>
      <c r="L2" s="43"/>
    </row>
    <row r="3" spans="4:22" ht="9" customHeight="1" x14ac:dyDescent="0.3"/>
    <row r="4" spans="4:22" ht="10.8" customHeight="1" x14ac:dyDescent="0.3"/>
    <row r="5" spans="4:22" ht="9.6" customHeight="1" x14ac:dyDescent="0.3"/>
    <row r="6" spans="4:22" ht="7.2" customHeight="1" thickBot="1" x14ac:dyDescent="0.35"/>
    <row r="7" spans="4:22" ht="15" thickBot="1" x14ac:dyDescent="0.35">
      <c r="D7" s="3" t="s">
        <v>31</v>
      </c>
      <c r="E7" s="6" t="s">
        <v>33</v>
      </c>
      <c r="F7" s="6" t="s">
        <v>43</v>
      </c>
      <c r="G7" s="6" t="s">
        <v>44</v>
      </c>
      <c r="H7" s="6" t="s">
        <v>32</v>
      </c>
      <c r="I7" s="6" t="s">
        <v>45</v>
      </c>
      <c r="J7" s="6" t="s">
        <v>8</v>
      </c>
      <c r="K7" s="6" t="s">
        <v>9</v>
      </c>
      <c r="L7" s="6" t="s">
        <v>27</v>
      </c>
      <c r="M7" s="7" t="s">
        <v>25</v>
      </c>
      <c r="N7" s="4"/>
      <c r="Q7" s="11"/>
      <c r="R7" s="11">
        <f>F2</f>
        <v>0</v>
      </c>
      <c r="S7" s="11">
        <f>K2</f>
        <v>0</v>
      </c>
      <c r="U7" s="13"/>
      <c r="V7" s="10" t="s">
        <v>47</v>
      </c>
    </row>
    <row r="8" spans="4:22" ht="20.399999999999999" customHeight="1" thickBot="1" x14ac:dyDescent="0.35">
      <c r="D8" s="36" t="s">
        <v>34</v>
      </c>
      <c r="E8" s="8" t="str">
        <f>_xlfn.CONCAT(F2,'Variable 1'!B56)</f>
        <v/>
      </c>
      <c r="F8" s="9" t="str">
        <f>'Variable 1'!B42</f>
        <v/>
      </c>
      <c r="G8" s="8" t="str">
        <f>IF('Variable 1'!B43&lt;&gt;"",_xlfn.CONCAT('Variable 1'!B43," (",'Variable 1'!B44,")"),"")</f>
        <v/>
      </c>
      <c r="H8" s="8" t="str">
        <f>'Variable 1'!B48</f>
        <v/>
      </c>
      <c r="I8" s="8" t="str">
        <f>IF('Variable 1'!B49&lt;&gt;"",_xlfn.CONCAT('Variable 1'!B49," (",'Variable 1'!B52,")"),"")</f>
        <v/>
      </c>
      <c r="J8" s="8" t="str">
        <f>'Variable 1'!B53</f>
        <v/>
      </c>
      <c r="K8" s="8" t="str">
        <f>'Variable 1'!B54</f>
        <v/>
      </c>
      <c r="L8" s="38" t="str">
        <f>'Variable 1'!K51</f>
        <v/>
      </c>
      <c r="M8" s="35" t="str">
        <f>'Variable 1'!K49</f>
        <v/>
      </c>
      <c r="Q8" s="11" t="str">
        <f>D8</f>
        <v>Variable 1</v>
      </c>
      <c r="R8" s="12" t="str">
        <f>'Variable 1'!B43</f>
        <v/>
      </c>
      <c r="S8" s="12" t="str">
        <f>'Variable 1'!F43</f>
        <v/>
      </c>
      <c r="U8" s="13" t="s">
        <v>50</v>
      </c>
      <c r="V8" s="13">
        <f>COUNTIF('Variable 1'!K40,"Paired samples t-test")+COUNTIF('Variable 2'!K40,"Paired samples t-test")+COUNTIF('Variable 3'!K40,"Paired samples t-test")+COUNTIF('Variable 4'!K40,"Paired samples t-test")+COUNTIF('Variable 5'!K40,"Paired samples t-test")+COUNTIF('Variable 6'!K40,"Paired samples t-test")+COUNTIF('Variable 7'!K40,"Paired samples t-test")</f>
        <v>0</v>
      </c>
    </row>
    <row r="9" spans="4:22" ht="20.399999999999999" customHeight="1" thickBot="1" x14ac:dyDescent="0.35">
      <c r="D9" s="37"/>
      <c r="E9" s="8" t="str">
        <f>_xlfn.CONCAT(K2,'Variable 1'!F56)</f>
        <v/>
      </c>
      <c r="F9" s="9" t="str">
        <f>'Variable 1'!F42</f>
        <v/>
      </c>
      <c r="G9" s="8" t="str">
        <f>IF('Variable 1'!F43&lt;&gt;"",_xlfn.CONCAT('Variable 1'!F43," (",'Variable 1'!F44,")"),"")</f>
        <v/>
      </c>
      <c r="H9" s="8" t="str">
        <f>'Variable 1'!F48</f>
        <v/>
      </c>
      <c r="I9" s="8" t="str">
        <f>IF('Variable 1'!F49&lt;&gt;"",_xlfn.CONCAT('Variable 1'!F49," (",'Variable 1'!F52,")"),"")</f>
        <v/>
      </c>
      <c r="J9" s="8" t="str">
        <f>'Variable 1'!F53</f>
        <v/>
      </c>
      <c r="K9" s="8" t="str">
        <f>'Variable 1'!F54</f>
        <v/>
      </c>
      <c r="L9" s="39"/>
      <c r="M9" s="35"/>
      <c r="Q9" s="11" t="str">
        <f>D10</f>
        <v>Variable 2</v>
      </c>
      <c r="R9" s="12" t="str">
        <f>'Variable 2'!B43</f>
        <v/>
      </c>
      <c r="S9" s="12" t="str">
        <f>'Variable 2'!F43</f>
        <v/>
      </c>
      <c r="U9" s="13" t="s">
        <v>51</v>
      </c>
      <c r="V9" s="13">
        <f>COUNTIF('Variable 1'!K40,"Wilcoxon test")+COUNTIF('Variable 2'!K40,"Wilcoxon test")+COUNTIF('Variable 3'!K40,"Wilcoxon test")+COUNTIF('Variable 4'!K40,"Wilcoxon test")+COUNTIF('Variable 5'!K40,"Wilcoxon test")+COUNTIF('Variable 6'!K40,"Wilcoxon test")+COUNTIF('Variable 7'!K40,"Wilcoxon test")</f>
        <v>0</v>
      </c>
    </row>
    <row r="10" spans="4:22" ht="20.399999999999999" customHeight="1" thickBot="1" x14ac:dyDescent="0.35">
      <c r="D10" s="36" t="s">
        <v>35</v>
      </c>
      <c r="E10" s="8" t="str">
        <f>_xlfn.CONCAT(F2,'Variable 2'!B56)</f>
        <v/>
      </c>
      <c r="F10" s="9" t="str">
        <f>'Variable 2'!B42</f>
        <v/>
      </c>
      <c r="G10" s="8" t="str">
        <f>IF('Variable 2'!B43&lt;&gt;"",_xlfn.CONCAT('Variable 2'!B43," (",'Variable 2'!B44,")"),"")</f>
        <v/>
      </c>
      <c r="H10" s="8" t="str">
        <f>'Variable 2'!B48</f>
        <v/>
      </c>
      <c r="I10" s="8" t="str">
        <f>IF('Variable 2'!B49&lt;&gt;"",_xlfn.CONCAT('Variable 2'!B49," (",'Variable 2'!B52,")"),"")</f>
        <v/>
      </c>
      <c r="J10" s="8" t="str">
        <f>'Variable 2'!B53</f>
        <v/>
      </c>
      <c r="K10" s="8" t="str">
        <f>'Variable 2'!B54</f>
        <v/>
      </c>
      <c r="L10" s="38" t="str">
        <f>'Variable 2'!K51</f>
        <v/>
      </c>
      <c r="M10" s="35" t="str">
        <f>'Variable 2'!K49</f>
        <v/>
      </c>
      <c r="Q10" s="11" t="str">
        <f>D12</f>
        <v>Variable 3</v>
      </c>
      <c r="R10" s="12" t="str">
        <f>'Variable 3'!B43</f>
        <v/>
      </c>
      <c r="S10" s="12" t="str">
        <f>'Variable 3'!F43</f>
        <v/>
      </c>
      <c r="U10" s="13" t="s">
        <v>48</v>
      </c>
      <c r="V10" s="13">
        <f>COUNTIF('Variable 1'!K40,"Independent Samples T-test")+COUNTIF('Variable 2'!K40,"Independent Samples T-test")+COUNTIF('Variable 3'!K40,"Independent Samples T-test")+COUNTIF('Variable 4'!K40,"Independent Samples T-test")+COUNTIF('Variable 5'!K40,"Independent Samples T-test")+COUNTIF('Variable 6'!K40,"Independent Samples T-test")+COUNTIF('Variable 7'!K40,"Independent Samples T-test")</f>
        <v>0</v>
      </c>
    </row>
    <row r="11" spans="4:22" ht="20.399999999999999" customHeight="1" thickBot="1" x14ac:dyDescent="0.35">
      <c r="D11" s="37"/>
      <c r="E11" s="8" t="str">
        <f>_xlfn.CONCAT(K2,'Variable 2'!F56)</f>
        <v/>
      </c>
      <c r="F11" s="9" t="str">
        <f>'Variable 2'!F42</f>
        <v/>
      </c>
      <c r="G11" s="8" t="str">
        <f>IF('Variable 2'!F43&lt;&gt;"",_xlfn.CONCAT('Variable 2'!F43," (",'Variable 2'!F44,")"),"")</f>
        <v/>
      </c>
      <c r="H11" s="8" t="str">
        <f>'Variable 2'!F48</f>
        <v/>
      </c>
      <c r="I11" s="8" t="str">
        <f>IF('Variable 2'!F49&lt;&gt;"",_xlfn.CONCAT('Variable 2'!F49," (",'Variable 2'!F52,")"),"")</f>
        <v/>
      </c>
      <c r="J11" s="8" t="str">
        <f>'Variable 2'!F53</f>
        <v/>
      </c>
      <c r="K11" s="8" t="str">
        <f>'Variable 2'!F54</f>
        <v/>
      </c>
      <c r="L11" s="39"/>
      <c r="M11" s="35"/>
      <c r="Q11" s="11" t="str">
        <f>D14</f>
        <v>Variable 4</v>
      </c>
      <c r="R11" s="12" t="str">
        <f>'Variable 4'!B43</f>
        <v/>
      </c>
      <c r="S11" s="12" t="str">
        <f>'Variable 4'!F43</f>
        <v/>
      </c>
      <c r="U11" s="13" t="s">
        <v>49</v>
      </c>
      <c r="V11" s="13">
        <f>COUNTIF('Variable 1'!K40,"Mann-Whitney test")+COUNTIF('Variable 2'!K40,"Mann-Whitney test")+COUNTIF('Variable 3'!K40,"Mann-Whitney test")+COUNTIF('Variable 4'!K40,"Mann-Whitney test")+COUNTIF('Variable 5'!K40,"Mann-Whitney test")+COUNTIF('Variable 6'!K40,"Mann-Whitney test")+COUNTIF('Variable 7'!K40,"Mann-Whitney test")</f>
        <v>0</v>
      </c>
    </row>
    <row r="12" spans="4:22" ht="20.399999999999999" customHeight="1" thickBot="1" x14ac:dyDescent="0.35">
      <c r="D12" s="36" t="s">
        <v>36</v>
      </c>
      <c r="E12" s="8" t="str">
        <f>_xlfn.CONCAT(F2,'Variable 3'!B56)</f>
        <v/>
      </c>
      <c r="F12" s="9" t="str">
        <f>'Variable 3'!B42</f>
        <v/>
      </c>
      <c r="G12" s="8" t="str">
        <f>IF('Variable 3'!B43&lt;&gt;"",_xlfn.CONCAT('Variable 3'!B43," (",'Variable 3'!B44,")"),"")</f>
        <v/>
      </c>
      <c r="H12" s="8" t="str">
        <f>'Variable 3'!B48</f>
        <v/>
      </c>
      <c r="I12" s="8" t="str">
        <f>IF('Variable 3'!B49&lt;&gt;"",_xlfn.CONCAT('Variable 3'!B49," (",'Variable 3'!B52,")"),"")</f>
        <v/>
      </c>
      <c r="J12" s="8" t="str">
        <f>'Variable 3'!B53</f>
        <v/>
      </c>
      <c r="K12" s="8" t="str">
        <f>'Variable 3'!B54</f>
        <v/>
      </c>
      <c r="L12" s="38" t="str">
        <f>'Variable 3'!K51</f>
        <v/>
      </c>
      <c r="M12" s="35" t="str">
        <f>'Variable 3'!K49</f>
        <v/>
      </c>
      <c r="Q12" s="11" t="str">
        <f>D16</f>
        <v>Variable 5</v>
      </c>
      <c r="R12" s="12" t="str">
        <f>'Variable 5'!B43</f>
        <v/>
      </c>
      <c r="S12" s="12" t="str">
        <f>'Variable 5'!F43</f>
        <v/>
      </c>
    </row>
    <row r="13" spans="4:22" ht="20.399999999999999" customHeight="1" thickBot="1" x14ac:dyDescent="0.35">
      <c r="D13" s="37"/>
      <c r="E13" s="8" t="str">
        <f>_xlfn.CONCAT(K2,'Variable 3'!F56)</f>
        <v/>
      </c>
      <c r="F13" s="9" t="str">
        <f>'Variable 3'!F42</f>
        <v/>
      </c>
      <c r="G13" s="8" t="str">
        <f>IF('Variable 3'!F43&lt;&gt;"",_xlfn.CONCAT('Variable 3'!F43," (",'Variable 3'!F44,")"),"")</f>
        <v/>
      </c>
      <c r="H13" s="8" t="str">
        <f>'Variable 3'!F48</f>
        <v/>
      </c>
      <c r="I13" s="8" t="str">
        <f>IF('Variable 3'!F49&lt;&gt;"",_xlfn.CONCAT('Variable 3'!F49," (",'Variable 3'!F52,")"),"")</f>
        <v/>
      </c>
      <c r="J13" s="8" t="str">
        <f>'Variable 3'!F53</f>
        <v/>
      </c>
      <c r="K13" s="8" t="str">
        <f>'Variable 3'!F54</f>
        <v/>
      </c>
      <c r="L13" s="39"/>
      <c r="M13" s="35"/>
      <c r="Q13" s="11" t="str">
        <f>D18</f>
        <v>Variable 6</v>
      </c>
      <c r="R13" s="12" t="str">
        <f>'Variable 6'!B43</f>
        <v/>
      </c>
      <c r="S13" s="12" t="str">
        <f>'Variable 6'!F43</f>
        <v/>
      </c>
    </row>
    <row r="14" spans="4:22" ht="20.399999999999999" customHeight="1" thickBot="1" x14ac:dyDescent="0.35">
      <c r="D14" s="36" t="s">
        <v>37</v>
      </c>
      <c r="E14" s="8" t="str">
        <f>_xlfn.CONCAT(F2,'Variable 4'!B56)</f>
        <v/>
      </c>
      <c r="F14" s="9" t="str">
        <f>'Variable 4'!B42</f>
        <v/>
      </c>
      <c r="G14" s="8" t="str">
        <f>IF('Variable 4'!B43&lt;&gt;"",_xlfn.CONCAT('Variable 4'!B43," (",'Variable 4'!B44,")"),"")</f>
        <v/>
      </c>
      <c r="H14" s="8" t="str">
        <f>'Variable 4'!B48</f>
        <v/>
      </c>
      <c r="I14" s="8" t="str">
        <f>IF('Variable 4'!B49&lt;&gt;"",_xlfn.CONCAT('Variable 4'!B49," (",'Variable 4'!B52,")"),"")</f>
        <v/>
      </c>
      <c r="J14" s="8" t="str">
        <f>'Variable 4'!B53</f>
        <v/>
      </c>
      <c r="K14" s="8" t="str">
        <f>'Variable 4'!B54</f>
        <v/>
      </c>
      <c r="L14" s="38" t="str">
        <f>'Variable 4'!K51</f>
        <v/>
      </c>
      <c r="M14" s="35" t="str">
        <f>'Variable 4'!K49</f>
        <v/>
      </c>
      <c r="Q14" s="11" t="str">
        <f>D20</f>
        <v>Variable 7</v>
      </c>
      <c r="R14" s="12" t="str">
        <f>'Variable 7'!B43</f>
        <v/>
      </c>
      <c r="S14" s="12" t="str">
        <f>'Variable 7'!F43</f>
        <v/>
      </c>
    </row>
    <row r="15" spans="4:22" ht="20.399999999999999" customHeight="1" thickBot="1" x14ac:dyDescent="0.35">
      <c r="D15" s="37"/>
      <c r="E15" s="8" t="str">
        <f>_xlfn.CONCAT(K2,'Variable 4'!F56)</f>
        <v/>
      </c>
      <c r="F15" s="9" t="str">
        <f>'Variable 4'!F42</f>
        <v/>
      </c>
      <c r="G15" s="8" t="str">
        <f>IF('Variable 4'!F43&lt;&gt;"",_xlfn.CONCAT('Variable 4'!F43," (",'Variable 4'!F44,")"),"")</f>
        <v/>
      </c>
      <c r="H15" s="8" t="str">
        <f>'Variable 4'!F48</f>
        <v/>
      </c>
      <c r="I15" s="8" t="str">
        <f>IF('Variable 4'!F49&lt;&gt;"",_xlfn.CONCAT('Variable 4'!F49," (",'Variable 4'!F52,")"),"")</f>
        <v/>
      </c>
      <c r="J15" s="8" t="str">
        <f>'Variable 4'!F53</f>
        <v/>
      </c>
      <c r="K15" s="8" t="str">
        <f>'Variable 4'!F54</f>
        <v/>
      </c>
      <c r="L15" s="39"/>
      <c r="M15" s="35"/>
    </row>
    <row r="16" spans="4:22" ht="20.399999999999999" customHeight="1" thickBot="1" x14ac:dyDescent="0.35">
      <c r="D16" s="36" t="s">
        <v>38</v>
      </c>
      <c r="E16" s="8" t="str">
        <f>_xlfn.CONCAT(F2,'Variable 5'!B56)</f>
        <v/>
      </c>
      <c r="F16" s="9" t="str">
        <f>'Variable 5'!B42</f>
        <v/>
      </c>
      <c r="G16" s="8" t="str">
        <f>IF('Variable 5'!B43&lt;&gt;"",_xlfn.CONCAT('Variable 5'!B43," (",'Variable 5'!B44,")"),"")</f>
        <v/>
      </c>
      <c r="H16" s="8" t="str">
        <f>'Variable 5'!B48</f>
        <v/>
      </c>
      <c r="I16" s="8" t="str">
        <f>IF('Variable 5'!B49&lt;&gt;"",_xlfn.CONCAT('Variable 5'!B49," (",'Variable 5'!B52,")"),"")</f>
        <v/>
      </c>
      <c r="J16" s="8" t="str">
        <f>'Variable 5'!B53</f>
        <v/>
      </c>
      <c r="K16" s="8" t="str">
        <f>'Variable 5'!B54</f>
        <v/>
      </c>
      <c r="L16" s="38" t="str">
        <f>'Variable 5'!K51</f>
        <v/>
      </c>
      <c r="M16" s="35" t="str">
        <f>'Variable 5'!K49</f>
        <v/>
      </c>
    </row>
    <row r="17" spans="2:13" ht="20.399999999999999" customHeight="1" thickBot="1" x14ac:dyDescent="0.35">
      <c r="D17" s="37"/>
      <c r="E17" s="8" t="str">
        <f>_xlfn.CONCAT(K2,'Variable 5'!F56)</f>
        <v/>
      </c>
      <c r="F17" s="9" t="str">
        <f>'Variable 5'!F42</f>
        <v/>
      </c>
      <c r="G17" s="8" t="str">
        <f>IF('Variable 5'!F43&lt;&gt;"",_xlfn.CONCAT('Variable 5'!F43," (",'Variable 5'!F44,")"),"")</f>
        <v/>
      </c>
      <c r="H17" s="8" t="str">
        <f>'Variable 5'!F48</f>
        <v/>
      </c>
      <c r="I17" s="8" t="str">
        <f>IF('Variable 5'!F49&lt;&gt;"",_xlfn.CONCAT('Variable 5'!F49," (",'Variable 5'!F52,")"),"")</f>
        <v/>
      </c>
      <c r="J17" s="8" t="str">
        <f>'Variable 5'!F53</f>
        <v/>
      </c>
      <c r="K17" s="8" t="str">
        <f>'Variable 5'!F54</f>
        <v/>
      </c>
      <c r="L17" s="39"/>
      <c r="M17" s="35"/>
    </row>
    <row r="18" spans="2:13" ht="20.399999999999999" customHeight="1" thickBot="1" x14ac:dyDescent="0.35">
      <c r="D18" s="36" t="s">
        <v>39</v>
      </c>
      <c r="E18" s="8" t="str">
        <f>_xlfn.CONCAT(F2,'Variable 6'!B56)</f>
        <v/>
      </c>
      <c r="F18" s="9" t="str">
        <f>'Variable 6'!B42</f>
        <v/>
      </c>
      <c r="G18" s="8" t="str">
        <f>IF('Variable 6'!B43&lt;&gt;"",_xlfn.CONCAT('Variable 6'!B43," (",'Variable 6'!B44,")"),"")</f>
        <v/>
      </c>
      <c r="H18" s="8" t="str">
        <f>'Variable 6'!B48</f>
        <v/>
      </c>
      <c r="I18" s="8" t="str">
        <f>IF('Variable 6'!B49&lt;&gt;"",_xlfn.CONCAT('Variable 6'!B49," (",'Variable 6'!B52,")"),"")</f>
        <v/>
      </c>
      <c r="J18" s="8" t="str">
        <f>'Variable 6'!B53</f>
        <v/>
      </c>
      <c r="K18" s="8" t="str">
        <f>'Variable 6'!B54</f>
        <v/>
      </c>
      <c r="L18" s="38" t="str">
        <f>'Variable 6'!K51</f>
        <v/>
      </c>
      <c r="M18" s="35" t="str">
        <f>'Variable 6'!K49</f>
        <v/>
      </c>
    </row>
    <row r="19" spans="2:13" ht="20.399999999999999" customHeight="1" thickBot="1" x14ac:dyDescent="0.35">
      <c r="D19" s="37"/>
      <c r="E19" s="8" t="str">
        <f>_xlfn.CONCAT(K2,'Variable 6'!F56)</f>
        <v/>
      </c>
      <c r="F19" s="9" t="str">
        <f>'Variable 6'!F42</f>
        <v/>
      </c>
      <c r="G19" s="8" t="str">
        <f>IF('Variable 6'!F43&lt;&gt;"",_xlfn.CONCAT('Variable 6'!F43," (",'Variable 6'!F44,")"),"")</f>
        <v/>
      </c>
      <c r="H19" s="8" t="str">
        <f>'Variable 6'!F48</f>
        <v/>
      </c>
      <c r="I19" s="8" t="str">
        <f>IF('Variable 6'!F49&lt;&gt;"",_xlfn.CONCAT('Variable 6'!F49," (",'Variable 6'!F52,")"),"")</f>
        <v/>
      </c>
      <c r="J19" s="8" t="str">
        <f>'Variable 6'!F53</f>
        <v/>
      </c>
      <c r="K19" s="8" t="str">
        <f>'Variable 6'!F54</f>
        <v/>
      </c>
      <c r="L19" s="39"/>
      <c r="M19" s="35"/>
    </row>
    <row r="20" spans="2:13" ht="20.399999999999999" customHeight="1" thickBot="1" x14ac:dyDescent="0.35">
      <c r="D20" s="36" t="s">
        <v>40</v>
      </c>
      <c r="E20" s="8" t="str">
        <f>_xlfn.CONCAT(F2,'Variable 7'!B56)</f>
        <v/>
      </c>
      <c r="F20" s="9" t="str">
        <f>'Variable 7'!B42</f>
        <v/>
      </c>
      <c r="G20" s="8" t="str">
        <f>IF('Variable 7'!B43&lt;&gt;"",_xlfn.CONCAT('Variable 7'!B43," (",'Variable 7'!B44,")"),"")</f>
        <v/>
      </c>
      <c r="H20" s="8" t="str">
        <f>'Variable 7'!B48</f>
        <v/>
      </c>
      <c r="I20" s="8" t="str">
        <f>IF('Variable 7'!B49&lt;&gt;"",_xlfn.CONCAT('Variable 7'!B49," (",'Variable 7'!B52,")"),"")</f>
        <v/>
      </c>
      <c r="J20" s="8" t="str">
        <f>'Variable 7'!B53</f>
        <v/>
      </c>
      <c r="K20" s="8" t="str">
        <f>'Variable 7'!B54</f>
        <v/>
      </c>
      <c r="L20" s="38" t="str">
        <f>'Variable 7'!K51</f>
        <v/>
      </c>
      <c r="M20" s="35" t="str">
        <f>'Variable 7'!K49</f>
        <v/>
      </c>
    </row>
    <row r="21" spans="2:13" ht="20.399999999999999" customHeight="1" thickBot="1" x14ac:dyDescent="0.35">
      <c r="D21" s="37"/>
      <c r="E21" s="8" t="str">
        <f>_xlfn.CONCAT(K2,'Variable 7'!F56)</f>
        <v/>
      </c>
      <c r="F21" s="9" t="str">
        <f>'Variable 7'!F42</f>
        <v/>
      </c>
      <c r="G21" s="8" t="str">
        <f>IF('Variable 7'!F43&lt;&gt;"",_xlfn.CONCAT('Variable 7'!F43," (",'Variable 7'!F44,")"),"")</f>
        <v/>
      </c>
      <c r="H21" s="8" t="str">
        <f>'Variable 7'!F48</f>
        <v/>
      </c>
      <c r="I21" s="8" t="str">
        <f>IF('Variable 7'!F49&lt;&gt;"",_xlfn.CONCAT('Variable 7'!F49," (",'Variable 7'!F52,")"),"")</f>
        <v/>
      </c>
      <c r="J21" s="8" t="str">
        <f>'Variable 7'!F53</f>
        <v/>
      </c>
      <c r="K21" s="8" t="str">
        <f>'Variable 7'!F54</f>
        <v/>
      </c>
      <c r="L21" s="39"/>
      <c r="M21" s="35"/>
    </row>
    <row r="22" spans="2:13" ht="15" thickBot="1" x14ac:dyDescent="0.35">
      <c r="D22" s="51" t="str">
        <f>"* Indicates Skewed Data"&amp;IF(V8&gt;0,", # Paired samples t-test","")&amp;IF(V9&gt;0,", ^ Wilcoxon Signed rank test","")&amp;IF(V10&gt;0,", # Independent Samples T-test","")&amp;IF(V11&gt;0,", ^ Mann-Whitney test","")</f>
        <v>* Indicates Skewed Data</v>
      </c>
      <c r="E22" s="52"/>
      <c r="F22" s="52"/>
      <c r="G22" s="52"/>
      <c r="H22" s="52"/>
      <c r="I22" s="52"/>
      <c r="J22" s="52"/>
      <c r="K22" s="52"/>
      <c r="L22" s="53"/>
    </row>
    <row r="24" spans="2:13" ht="15.6" x14ac:dyDescent="0.3">
      <c r="B24" s="5"/>
      <c r="C24" s="5"/>
      <c r="D24" s="49" t="s">
        <v>46</v>
      </c>
      <c r="E24" s="49"/>
      <c r="F24" s="49"/>
      <c r="G24" s="49"/>
      <c r="H24" s="49"/>
      <c r="I24" s="49"/>
      <c r="J24" s="49"/>
      <c r="K24" s="49"/>
      <c r="L24" s="49"/>
      <c r="M24" s="1"/>
    </row>
    <row r="26" spans="2:13" ht="14.4" customHeight="1" x14ac:dyDescent="0.3">
      <c r="C26" s="40" t="s">
        <v>53</v>
      </c>
      <c r="D26" s="50" t="str">
        <f>_xlfn.CONCAT("The data was entered in Microsoft Excel 2019 (Part of Microsoft Office Professional Edition) [computer program]. Microsoft; 2019) and analyzed using, MedCalc® v18.2.1"," (MedCalc Statistical Software version 18.2.1 (MedCalc Software, Ostend, Belgium; http://www.medcalc.org; 2018), tabulated using MedCalc Table Creator v1 (Palal D. MedCalc Table Creator. Pune; https://github.com/deepupalal/MedCalc-Tablecreator; 2022).",CHAR(10),"Categorical variables were expressed in terms of frequency and percentages (where applicable), Continuous variables expressed as mean and SD &amp; Median and IQR (where applicable). Normal distribution was verified by Shapiro-Wilk test. ")&amp;IF(AND(V8&gt;0,V9&gt;0),"Paired t test / Wilcoxon signed rank test (where applicable) was used to check for significance between "&amp;F2&amp;" and "&amp;K2&amp;" observations within the same group.",IF(V8&gt;0," Paired t test was used to check for significance between "&amp;F2&amp;" and "&amp;K2&amp;" observations within the same group.",IF(V9&gt;0,"Wilcoxon signed rank test was used to check for significance between "&amp;F2&amp;" and "&amp;K2&amp;" observations within the same group.","")))&amp;IF(AND(V10&gt;0,V11&gt;0)," Independent t test / Mann-Whitney test (where applicable) was used to check for significance of observations between two groups.",IF(V10&gt;0," Independent t test was used to check for significance of observations between two groups.",IF(V11&gt;0," Mann-Whitney test was used to check for significance of observations between two groups.","")))&amp;" In all the tests performed, P &lt; 0.05 is considered to be statistically significant."</f>
        <v>The data was entered in Microsoft Excel 2019 (Part of Microsoft Office Professional Edition) [computer program]. Microsoft; 2019) and analyzed using, MedCalc® v18.2.1 (MedCalc Statistical Software version 18.2.1 (MedCalc Software, Ostend, Belgium; http://www.medcalc.org; 2018), tabulated using MedCalc Table Creator v1 (Palal D. MedCalc Table Creator. Pune; https://github.com/deepupalal/MedCalc-Tablecreator; 2022).
Categorical variables were expressed in terms of frequency and percentages (where applicable), Continuous variables expressed as mean and SD &amp; Median and IQR (where applicable). Normal distribution was verified by Shapiro-Wilk test.  In all the tests performed, P &lt; 0.05 is considered to be statistically significant.</v>
      </c>
      <c r="E26" s="50"/>
      <c r="F26" s="50"/>
      <c r="G26" s="50"/>
      <c r="H26" s="50"/>
      <c r="I26" s="50"/>
      <c r="J26" s="50"/>
      <c r="K26" s="50"/>
      <c r="L26" s="50"/>
    </row>
    <row r="27" spans="2:13" x14ac:dyDescent="0.3">
      <c r="C27" s="40"/>
      <c r="D27" s="50"/>
      <c r="E27" s="50"/>
      <c r="F27" s="50"/>
      <c r="G27" s="50"/>
      <c r="H27" s="50"/>
      <c r="I27" s="50"/>
      <c r="J27" s="50"/>
      <c r="K27" s="50"/>
      <c r="L27" s="50"/>
    </row>
    <row r="28" spans="2:13" x14ac:dyDescent="0.3">
      <c r="D28" s="50"/>
      <c r="E28" s="50"/>
      <c r="F28" s="50"/>
      <c r="G28" s="50"/>
      <c r="H28" s="50"/>
      <c r="I28" s="50"/>
      <c r="J28" s="50"/>
      <c r="K28" s="50"/>
      <c r="L28" s="50"/>
    </row>
    <row r="29" spans="2:13" x14ac:dyDescent="0.3">
      <c r="D29" s="50"/>
      <c r="E29" s="50"/>
      <c r="F29" s="50"/>
      <c r="G29" s="50"/>
      <c r="H29" s="50"/>
      <c r="I29" s="50"/>
      <c r="J29" s="50"/>
      <c r="K29" s="50"/>
      <c r="L29" s="50"/>
    </row>
    <row r="30" spans="2:13" x14ac:dyDescent="0.3">
      <c r="D30" s="50"/>
      <c r="E30" s="50"/>
      <c r="F30" s="50"/>
      <c r="G30" s="50"/>
      <c r="H30" s="50"/>
      <c r="I30" s="50"/>
      <c r="J30" s="50"/>
      <c r="K30" s="50"/>
      <c r="L30" s="50"/>
    </row>
    <row r="31" spans="2:13" x14ac:dyDescent="0.3">
      <c r="D31" s="50"/>
      <c r="E31" s="50"/>
      <c r="F31" s="50"/>
      <c r="G31" s="50"/>
      <c r="H31" s="50"/>
      <c r="I31" s="50"/>
      <c r="J31" s="50"/>
      <c r="K31" s="50"/>
      <c r="L31" s="50"/>
    </row>
    <row r="32" spans="2:13" x14ac:dyDescent="0.3">
      <c r="D32" s="50"/>
      <c r="E32" s="50"/>
      <c r="F32" s="50"/>
      <c r="G32" s="50"/>
      <c r="H32" s="50"/>
      <c r="I32" s="50"/>
      <c r="J32" s="50"/>
      <c r="K32" s="50"/>
      <c r="L32" s="50"/>
    </row>
    <row r="33" spans="3:12" x14ac:dyDescent="0.3">
      <c r="E33" s="1"/>
      <c r="F33" s="1"/>
      <c r="G33" s="1"/>
      <c r="H33" s="1"/>
      <c r="I33" s="1"/>
      <c r="J33" s="1"/>
      <c r="K33" s="1"/>
      <c r="L33" s="1"/>
    </row>
    <row r="34" spans="3:12" x14ac:dyDescent="0.3">
      <c r="E34" s="1"/>
      <c r="F34" s="1"/>
      <c r="G34" s="1"/>
      <c r="H34" s="1"/>
      <c r="I34" s="1"/>
      <c r="J34" s="1"/>
      <c r="K34" s="1"/>
      <c r="L34" s="1"/>
    </row>
    <row r="35" spans="3:12" x14ac:dyDescent="0.3">
      <c r="C35" s="14" t="s">
        <v>52</v>
      </c>
      <c r="D35" s="41" t="s">
        <v>54</v>
      </c>
      <c r="E35" s="41"/>
      <c r="F35" s="41"/>
      <c r="G35" s="41"/>
      <c r="H35" s="41"/>
      <c r="I35" s="41"/>
      <c r="J35" s="41"/>
      <c r="K35" s="41"/>
      <c r="L35" s="41"/>
    </row>
  </sheetData>
  <sheetProtection algorithmName="SHA-512" hashValue="F6pRe/RhHd5IRRku8Q94jIGm15Hr4uXt7BCWsb9/JCbqiHUuIxKV9PQUG/hvaVCQsuUbr2uSaozP674905fFdw==" saltValue="h3cvdS2hYGHeT5tIv7VsRw==" spinCount="100000" sheet="1" objects="1" scenarios="1"/>
  <mergeCells count="30">
    <mergeCell ref="C26:C27"/>
    <mergeCell ref="D35:L35"/>
    <mergeCell ref="K2:L2"/>
    <mergeCell ref="D2:E2"/>
    <mergeCell ref="F2:G2"/>
    <mergeCell ref="I2:J2"/>
    <mergeCell ref="D24:L24"/>
    <mergeCell ref="D26:L32"/>
    <mergeCell ref="D20:D21"/>
    <mergeCell ref="L20:L21"/>
    <mergeCell ref="D22:L22"/>
    <mergeCell ref="D14:D15"/>
    <mergeCell ref="L14:L15"/>
    <mergeCell ref="D16:D17"/>
    <mergeCell ref="L16:L17"/>
    <mergeCell ref="D18:D19"/>
    <mergeCell ref="L18:L19"/>
    <mergeCell ref="D8:D9"/>
    <mergeCell ref="L8:L9"/>
    <mergeCell ref="D10:D11"/>
    <mergeCell ref="L10:L11"/>
    <mergeCell ref="D12:D13"/>
    <mergeCell ref="L12:L13"/>
    <mergeCell ref="M20:M21"/>
    <mergeCell ref="M8:M9"/>
    <mergeCell ref="M10:M11"/>
    <mergeCell ref="M12:M13"/>
    <mergeCell ref="M14:M15"/>
    <mergeCell ref="M16:M17"/>
    <mergeCell ref="M18:M19"/>
  </mergeCells>
  <phoneticPr fontId="1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D1" s="17"/>
      <c r="E1" s="15" t="s">
        <v>29</v>
      </c>
      <c r="H1" s="4"/>
      <c r="J1" s="19" t="s">
        <v>30</v>
      </c>
    </row>
    <row r="2" spans="1:10" x14ac:dyDescent="0.3">
      <c r="D2" s="17"/>
      <c r="H2" s="4"/>
    </row>
    <row r="3" spans="1:10" x14ac:dyDescent="0.3">
      <c r="D3" s="17"/>
      <c r="H3" s="4"/>
    </row>
    <row r="4" spans="1:10" x14ac:dyDescent="0.3">
      <c r="D4" s="17"/>
      <c r="H4" s="4"/>
    </row>
    <row r="5" spans="1:10" x14ac:dyDescent="0.3">
      <c r="D5" s="17"/>
      <c r="H5" s="4"/>
    </row>
    <row r="6" spans="1:10" x14ac:dyDescent="0.3">
      <c r="D6" s="17"/>
      <c r="H6" s="4"/>
    </row>
    <row r="7" spans="1:10" ht="14.4" customHeight="1" x14ac:dyDescent="0.3">
      <c r="D7" s="17"/>
      <c r="H7" s="4"/>
    </row>
    <row r="8" spans="1:10" x14ac:dyDescent="0.3">
      <c r="D8" s="17"/>
      <c r="H8" s="4"/>
    </row>
    <row r="9" spans="1:10" x14ac:dyDescent="0.3">
      <c r="D9" s="17"/>
      <c r="H9" s="4"/>
    </row>
    <row r="10" spans="1:10" x14ac:dyDescent="0.3">
      <c r="D10" s="17"/>
      <c r="H10" s="4"/>
    </row>
    <row r="11" spans="1:10" x14ac:dyDescent="0.3">
      <c r="D11" s="17"/>
      <c r="H11" s="4"/>
    </row>
    <row r="12" spans="1:10" x14ac:dyDescent="0.3">
      <c r="D12" s="17"/>
      <c r="H12" s="4"/>
    </row>
    <row r="13" spans="1:10" x14ac:dyDescent="0.3">
      <c r="D13" s="17"/>
      <c r="H13" s="4"/>
    </row>
    <row r="14" spans="1:10" x14ac:dyDescent="0.3">
      <c r="D14" s="17"/>
      <c r="H14" s="4"/>
    </row>
    <row r="15" spans="1:10" x14ac:dyDescent="0.3">
      <c r="D15" s="17"/>
      <c r="H15" s="4"/>
    </row>
    <row r="16" spans="1:10" x14ac:dyDescent="0.3">
      <c r="D16" s="17"/>
      <c r="H16" s="4"/>
    </row>
    <row r="17" spans="4:14" x14ac:dyDescent="0.3">
      <c r="D17" s="17"/>
      <c r="H17" s="4"/>
    </row>
    <row r="18" spans="4:14" x14ac:dyDescent="0.3">
      <c r="D18" s="17"/>
      <c r="H18" s="4"/>
    </row>
    <row r="19" spans="4:14" x14ac:dyDescent="0.3">
      <c r="D19" s="17"/>
      <c r="H19" s="4"/>
    </row>
    <row r="20" spans="4:14" x14ac:dyDescent="0.3">
      <c r="D20" s="17"/>
      <c r="H20" s="4"/>
    </row>
    <row r="21" spans="4:14" x14ac:dyDescent="0.3">
      <c r="D21" s="17"/>
      <c r="H21" s="4"/>
    </row>
    <row r="22" spans="4:14" x14ac:dyDescent="0.3">
      <c r="D22" s="17"/>
      <c r="H22" s="4"/>
    </row>
    <row r="28" spans="4:14" x14ac:dyDescent="0.3">
      <c r="N28" s="29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Y0nkWPDpimA/tthpGUxtm6woUeqEWoqF7svmarlc0LCsgyXUnctXCdAXJmhNXj8ujP46oRWOXQm1CeqS0icfDw==" saltValue="n1pJgLbQiLSpCsmpwqyT6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/QEsZdw0VtJCLHRt7N+aLZ1Vq6PoiA3SLMm7dQ5m32LAHzMMfwS7N89idK75OE4MLcMKFEzTBaR24XPcQjzUcg==" saltValue="lOwepPNrXAzBR8668PkURA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8ehBxgae6QS4ZZUml6SVUwcSgihaTSXASjHlzvzk5xTlc3XbUsxbAnABbZMXJVl34hMW/ykuw2AMfameSwHdAg==" saltValue="at2+GFQLCd0p8Nk4rwRZyA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SjqhoXZxthn8FwuqCHE8SFOvfD+aYf1ElzAO+weSqxdYeZzZMg2xSYS/XRwH6k/Vy9BcxlLfRvvKgzx3164Mwg==" saltValue="ONgDi8Dz0N2zpCcj+3Nbz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OelOvdQ4gEDylPdhLUpXEAK+oDtx6DNS19cXNeiEpUEw1Jh1wPJukCCCsKdlGKtnjOURg1AhPxVnYGOl5Nxe/g==" saltValue="r2ol08pFcNA1vVeTNnDbXw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cHvIX6qYxjncXeZYDQXc2qIaBR98kLF9FpTDCEBqTFntwdIoIfJuMKrGsfFRP774yPL9clyAw3Wd62dkNdZRTQ==" saltValue="r2O79wZp8AyK9/wLKGhTV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6"/>
  <sheetViews>
    <sheetView workbookViewId="0"/>
  </sheetViews>
  <sheetFormatPr defaultRowHeight="14.4" x14ac:dyDescent="0.3"/>
  <cols>
    <col min="1" max="1" width="28.44140625" style="1" customWidth="1"/>
    <col min="2" max="2" width="16.21875" style="1" customWidth="1"/>
    <col min="3" max="3" width="18.109375" style="1" customWidth="1"/>
    <col min="4" max="4" width="8.88671875" style="18"/>
    <col min="5" max="5" width="28.6640625" style="1" customWidth="1"/>
    <col min="6" max="6" width="18.33203125" style="1" customWidth="1"/>
    <col min="7" max="7" width="17" style="1" customWidth="1"/>
    <col min="8" max="8" width="8.88671875" style="1"/>
    <col min="9" max="9" width="8.88671875" style="18"/>
    <col min="10" max="10" width="26.33203125" style="1" customWidth="1"/>
    <col min="11" max="11" width="19.109375" style="1" customWidth="1"/>
    <col min="12" max="12" width="15.6640625" style="1" customWidth="1"/>
    <col min="13" max="16384" width="8.88671875" style="1"/>
  </cols>
  <sheetData>
    <row r="1" spans="1:10" x14ac:dyDescent="0.3">
      <c r="A1" s="15" t="s">
        <v>28</v>
      </c>
      <c r="B1" s="16"/>
      <c r="C1" s="4"/>
      <c r="D1" s="17"/>
      <c r="E1" s="15" t="s">
        <v>29</v>
      </c>
      <c r="F1" s="16"/>
      <c r="G1" s="4"/>
      <c r="H1" s="4"/>
      <c r="J1" s="19" t="s">
        <v>30</v>
      </c>
    </row>
    <row r="2" spans="1:10" x14ac:dyDescent="0.3">
      <c r="A2" s="20"/>
      <c r="B2" s="4"/>
      <c r="C2" s="4"/>
      <c r="D2" s="17"/>
      <c r="E2" s="20"/>
      <c r="F2" s="4"/>
      <c r="G2" s="4"/>
      <c r="H2" s="4"/>
    </row>
    <row r="3" spans="1:10" x14ac:dyDescent="0.3">
      <c r="A3" s="21"/>
      <c r="B3" s="22"/>
      <c r="C3" s="4"/>
      <c r="D3" s="17"/>
      <c r="E3" s="21"/>
      <c r="F3" s="22"/>
      <c r="G3" s="4"/>
      <c r="H3" s="4"/>
    </row>
    <row r="4" spans="1:10" x14ac:dyDescent="0.3">
      <c r="A4" s="21"/>
      <c r="B4" s="23"/>
      <c r="C4" s="4"/>
      <c r="D4" s="17"/>
      <c r="E4" s="21"/>
      <c r="F4" s="23"/>
      <c r="G4" s="4"/>
      <c r="H4" s="4"/>
    </row>
    <row r="5" spans="1:10" x14ac:dyDescent="0.3">
      <c r="A5" s="21"/>
      <c r="B5" s="23"/>
      <c r="C5" s="4"/>
      <c r="D5" s="17"/>
      <c r="E5" s="21"/>
      <c r="F5" s="23"/>
      <c r="G5" s="4"/>
      <c r="H5" s="4"/>
    </row>
    <row r="6" spans="1:10" x14ac:dyDescent="0.3">
      <c r="A6" s="21"/>
      <c r="B6" s="22"/>
      <c r="C6" s="4"/>
      <c r="D6" s="17"/>
      <c r="E6" s="21"/>
      <c r="F6" s="22"/>
      <c r="G6" s="4"/>
      <c r="H6" s="4"/>
    </row>
    <row r="7" spans="1:10" ht="14.4" customHeight="1" x14ac:dyDescent="0.3">
      <c r="A7" s="21"/>
      <c r="B7" s="22"/>
      <c r="C7" s="4"/>
      <c r="D7" s="17"/>
      <c r="E7" s="21"/>
      <c r="F7" s="22"/>
      <c r="G7" s="4"/>
      <c r="H7" s="4"/>
    </row>
    <row r="8" spans="1:10" x14ac:dyDescent="0.3">
      <c r="A8" s="21"/>
      <c r="B8" s="22"/>
      <c r="C8" s="4"/>
      <c r="D8" s="17"/>
      <c r="E8" s="21"/>
      <c r="F8" s="22"/>
      <c r="G8" s="4"/>
      <c r="H8" s="4"/>
    </row>
    <row r="9" spans="1:10" x14ac:dyDescent="0.3">
      <c r="A9" s="21"/>
      <c r="B9" s="22"/>
      <c r="C9" s="4"/>
      <c r="D9" s="17"/>
      <c r="E9" s="21"/>
      <c r="F9" s="22"/>
      <c r="G9" s="4"/>
      <c r="H9" s="4"/>
    </row>
    <row r="10" spans="1:10" x14ac:dyDescent="0.3">
      <c r="A10" s="21"/>
      <c r="B10" s="22"/>
      <c r="C10" s="4"/>
      <c r="D10" s="17"/>
      <c r="E10" s="21"/>
      <c r="F10" s="22"/>
      <c r="G10" s="4"/>
      <c r="H10" s="4"/>
    </row>
    <row r="11" spans="1:10" x14ac:dyDescent="0.3">
      <c r="A11" s="21"/>
      <c r="B11" s="22"/>
      <c r="C11" s="4"/>
      <c r="D11" s="17"/>
      <c r="E11" s="21"/>
      <c r="F11" s="22"/>
      <c r="G11" s="4"/>
      <c r="H11" s="4"/>
    </row>
    <row r="12" spans="1:10" x14ac:dyDescent="0.3">
      <c r="A12" s="21"/>
      <c r="B12" s="22"/>
      <c r="C12" s="4"/>
      <c r="D12" s="17"/>
      <c r="E12" s="21"/>
      <c r="G12" s="4"/>
      <c r="H12" s="4"/>
    </row>
    <row r="13" spans="1:10" x14ac:dyDescent="0.3">
      <c r="A13" s="21"/>
      <c r="C13" s="4"/>
      <c r="D13" s="17"/>
      <c r="E13" s="21"/>
      <c r="G13" s="4"/>
      <c r="H13" s="4"/>
    </row>
    <row r="14" spans="1:10" x14ac:dyDescent="0.3">
      <c r="A14" s="21"/>
      <c r="C14" s="4"/>
      <c r="D14" s="17"/>
      <c r="E14" s="21"/>
      <c r="G14" s="4"/>
      <c r="H14" s="4"/>
    </row>
    <row r="15" spans="1:10" x14ac:dyDescent="0.3">
      <c r="A15" s="21"/>
      <c r="C15" s="4"/>
      <c r="D15" s="17"/>
      <c r="E15" s="21"/>
      <c r="G15" s="4"/>
      <c r="H15" s="4"/>
    </row>
    <row r="16" spans="1:10" x14ac:dyDescent="0.3">
      <c r="A16" s="21"/>
      <c r="C16" s="4"/>
      <c r="D16" s="17"/>
      <c r="E16" s="21"/>
      <c r="G16" s="4"/>
      <c r="H16" s="4"/>
    </row>
    <row r="17" spans="1:14" x14ac:dyDescent="0.3">
      <c r="A17" s="21"/>
      <c r="C17" s="4"/>
      <c r="D17" s="17"/>
      <c r="E17" s="21"/>
      <c r="G17" s="4"/>
      <c r="H17" s="4"/>
    </row>
    <row r="18" spans="1:14" x14ac:dyDescent="0.3">
      <c r="A18" s="24"/>
      <c r="C18" s="4"/>
      <c r="D18" s="17"/>
      <c r="E18" s="24"/>
      <c r="G18" s="4"/>
      <c r="H18" s="4"/>
    </row>
    <row r="19" spans="1:14" x14ac:dyDescent="0.3">
      <c r="A19" s="21"/>
      <c r="B19" s="25"/>
      <c r="C19" s="26"/>
      <c r="D19" s="17"/>
      <c r="E19" s="21"/>
      <c r="F19" s="25"/>
      <c r="G19" s="26"/>
      <c r="H19" s="4"/>
    </row>
    <row r="20" spans="1:14" x14ac:dyDescent="0.3">
      <c r="A20" s="21"/>
      <c r="B20" s="22"/>
      <c r="C20" s="22"/>
      <c r="D20" s="17"/>
      <c r="E20" s="21"/>
      <c r="F20" s="22"/>
      <c r="G20" s="22"/>
      <c r="H20" s="4"/>
    </row>
    <row r="21" spans="1:14" x14ac:dyDescent="0.3">
      <c r="A21" s="21"/>
      <c r="B21" s="22"/>
      <c r="C21" s="22"/>
      <c r="D21" s="17"/>
      <c r="E21" s="21"/>
      <c r="F21" s="22"/>
      <c r="G21" s="22"/>
      <c r="H21" s="4"/>
    </row>
    <row r="22" spans="1:14" x14ac:dyDescent="0.3">
      <c r="A22" s="4"/>
      <c r="B22" s="4"/>
      <c r="C22" s="4"/>
      <c r="D22" s="17"/>
      <c r="E22" s="4"/>
      <c r="F22" s="4"/>
      <c r="G22" s="4"/>
      <c r="H22" s="4"/>
    </row>
    <row r="23" spans="1:14" x14ac:dyDescent="0.3">
      <c r="A23" s="27"/>
    </row>
    <row r="27" spans="1:14" x14ac:dyDescent="0.3">
      <c r="J27" s="28"/>
      <c r="K27" s="4"/>
      <c r="L27" s="4"/>
    </row>
    <row r="28" spans="1:14" x14ac:dyDescent="0.3">
      <c r="J28" s="21"/>
      <c r="K28" s="22"/>
      <c r="L28" s="4"/>
      <c r="N28" s="29"/>
    </row>
    <row r="29" spans="1:14" x14ac:dyDescent="0.3">
      <c r="J29" s="21"/>
      <c r="K29" s="22"/>
      <c r="L29" s="4"/>
    </row>
    <row r="30" spans="1:14" x14ac:dyDescent="0.3">
      <c r="J30" s="30"/>
      <c r="K30" s="4"/>
      <c r="L30" s="4"/>
    </row>
    <row r="37" spans="1:11" s="13" customFormat="1" ht="15.6" x14ac:dyDescent="0.3">
      <c r="A37" s="54" t="s">
        <v>46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</row>
    <row r="38" spans="1:11" s="13" customFormat="1" x14ac:dyDescent="0.3">
      <c r="D38" s="31"/>
      <c r="I38" s="31"/>
    </row>
    <row r="39" spans="1:11" s="13" customFormat="1" x14ac:dyDescent="0.3">
      <c r="D39" s="31"/>
      <c r="I39" s="31"/>
    </row>
    <row r="40" spans="1:11" s="13" customFormat="1" x14ac:dyDescent="0.3">
      <c r="A40" s="32" t="s">
        <v>0</v>
      </c>
      <c r="B40" s="32" t="str">
        <f>IFERROR(_xlfn.CONCAT(VLOOKUP("Variable",A1:B35,2,FALSE),B56),"")</f>
        <v/>
      </c>
      <c r="D40" s="31"/>
      <c r="E40" s="32" t="s">
        <v>0</v>
      </c>
      <c r="F40" s="32" t="str">
        <f>IFERROR(_xlfn.CONCAT(VLOOKUP("Variable",E1:F35,2,FALSE),F56),"")</f>
        <v/>
      </c>
      <c r="I40" s="31"/>
      <c r="J40" s="32" t="s">
        <v>17</v>
      </c>
      <c r="K40" s="32" t="str">
        <f>IF(COUNTIF(J1:K35,"Paired samples t-test"),"Paired samples t-test",IF(COUNTIF(J1:K35,"Wilcoxon test (paired samples)"),"Wilcoxon test",IF(COUNTIF(J1:K35,"T-test (assuming equal variances)"),"Independent Samples T-test",IF(COUNTIF(J1:K35,"Mann-Whitney test (independent samples)"),"Mann-Whitney test",""))))</f>
        <v/>
      </c>
    </row>
    <row r="41" spans="1:11" s="13" customFormat="1" x14ac:dyDescent="0.3">
      <c r="A41" s="32" t="s">
        <v>1</v>
      </c>
      <c r="B41" s="32" t="str">
        <f>IFERROR(VLOOKUP("Filter",A1:B35,2,FALSE),"")</f>
        <v/>
      </c>
      <c r="D41" s="31"/>
      <c r="E41" s="32" t="s">
        <v>1</v>
      </c>
      <c r="F41" s="32" t="str">
        <f>IFERROR(VLOOKUP("Filter",E1:F35,2,FALSE),"")</f>
        <v/>
      </c>
      <c r="I41" s="31"/>
      <c r="J41" s="32" t="s">
        <v>18</v>
      </c>
      <c r="K41" s="32" t="str">
        <f>IFERROR(VLOOKUP("Test statistic t",J1:K35,2,FALSE),"")</f>
        <v/>
      </c>
    </row>
    <row r="42" spans="1:11" s="13" customFormat="1" x14ac:dyDescent="0.3">
      <c r="A42" s="32" t="s">
        <v>5</v>
      </c>
      <c r="B42" s="33" t="str">
        <f>IFERROR(VLOOKUP("Sample size",A1:B35,2,FALSE),"")</f>
        <v/>
      </c>
      <c r="D42" s="31"/>
      <c r="E42" s="32" t="s">
        <v>5</v>
      </c>
      <c r="F42" s="33" t="str">
        <f>IFERROR(VLOOKUP("Sample size",E1:F35,2,FALSE),"")</f>
        <v/>
      </c>
      <c r="I42" s="31"/>
      <c r="J42" s="32" t="s">
        <v>19</v>
      </c>
      <c r="K42" s="32" t="str">
        <f>IFERROR(VLOOKUP("Degrees of Freedom (DF)",J1:K35,2,FALSE),"")</f>
        <v/>
      </c>
    </row>
    <row r="43" spans="1:11" s="13" customFormat="1" x14ac:dyDescent="0.3">
      <c r="A43" s="32" t="s">
        <v>3</v>
      </c>
      <c r="B43" s="32" t="str">
        <f>IFERROR(ROUND(VLOOKUP("Arithmetic mean",A1:B35,2,FALSE),2),"")</f>
        <v/>
      </c>
      <c r="D43" s="31"/>
      <c r="E43" s="32" t="s">
        <v>3</v>
      </c>
      <c r="F43" s="32" t="str">
        <f>IFERROR(ROUND(VLOOKUP("Arithmetic mean",E1:F35,2,FALSE),2),"")</f>
        <v/>
      </c>
      <c r="I43" s="31"/>
      <c r="J43" s="32" t="s">
        <v>24</v>
      </c>
      <c r="K43" s="32" t="str">
        <f>IFERROR(VLOOKUP("Two-tailed probability",J1:K35,2,FALSE),"")</f>
        <v/>
      </c>
    </row>
    <row r="44" spans="1:11" s="13" customFormat="1" x14ac:dyDescent="0.3">
      <c r="A44" s="32" t="s">
        <v>4</v>
      </c>
      <c r="B44" s="32" t="str">
        <f>IFERROR(ROUND(VLOOKUP("Standard deviation",A1:B35,2,FALSE),2),"")</f>
        <v/>
      </c>
      <c r="D44" s="31"/>
      <c r="E44" s="32" t="s">
        <v>4</v>
      </c>
      <c r="F44" s="32" t="str">
        <f>IFERROR(ROUND(VLOOKUP("Standard deviation",E1:F35,2,FALSE),2),"")</f>
        <v/>
      </c>
      <c r="I44" s="31"/>
      <c r="J44" s="32" t="s">
        <v>23</v>
      </c>
      <c r="K44" s="32" t="str">
        <f ca="1">IFERROR(LOOKUP(9.9E+307,--LEFT(MID(K43,MIN(FIND({1,2,3,4,5,6,7,8,9,0}, K43&amp;"1023456789")),999),ROW(INDIRECT("1:999")))),"")</f>
        <v/>
      </c>
    </row>
    <row r="45" spans="1:11" s="13" customFormat="1" x14ac:dyDescent="0.3">
      <c r="A45" s="32" t="s">
        <v>6</v>
      </c>
      <c r="B45" s="32" t="str">
        <f>IFERROR(VLOOKUP("95% CI for the Arithmetic mean",A1:B35,2,FALSE),"")</f>
        <v/>
      </c>
      <c r="D45" s="31"/>
      <c r="E45" s="32" t="s">
        <v>6</v>
      </c>
      <c r="F45" s="32" t="str">
        <f>IFERROR(VLOOKUP("95% CI for the Arithmetic mean",E1:F35,2,FALSE),"")</f>
        <v/>
      </c>
      <c r="I45" s="31"/>
      <c r="J45" s="32" t="s">
        <v>22</v>
      </c>
      <c r="K45" s="32" t="str">
        <f ca="1">IFERROR(IF(K44=0, "&lt;0.001",K44),"")</f>
        <v/>
      </c>
    </row>
    <row r="46" spans="1:11" s="13" customFormat="1" x14ac:dyDescent="0.3">
      <c r="A46" s="32" t="s">
        <v>14</v>
      </c>
      <c r="B46" s="32" t="str">
        <f>IFERROR(ROUND(LEFT(B45,FIND(" ",B45)-1),2),"")</f>
        <v/>
      </c>
      <c r="D46" s="31"/>
      <c r="E46" s="32" t="s">
        <v>14</v>
      </c>
      <c r="F46" s="32" t="str">
        <f>IFERROR(ROUND(LEFT(F45,FIND(" ",F45)-1),2),"")</f>
        <v/>
      </c>
      <c r="I46" s="31"/>
      <c r="J46" s="32" t="s">
        <v>20</v>
      </c>
      <c r="K46" s="32" t="str">
        <f>IFERROR(VLOOKUP("Mann-Whitney U",J1:K35,2,FALSE),"")</f>
        <v/>
      </c>
    </row>
    <row r="47" spans="1:11" s="13" customFormat="1" x14ac:dyDescent="0.3">
      <c r="A47" s="32" t="s">
        <v>15</v>
      </c>
      <c r="B47" s="32" t="str">
        <f>IFERROR(ROUND(RIGHT(B45,FIND(" ",B45)-1),2),"")</f>
        <v/>
      </c>
      <c r="D47" s="31"/>
      <c r="E47" s="32" t="s">
        <v>15</v>
      </c>
      <c r="F47" s="32" t="str">
        <f>IFERROR(ROUND(RIGHT(F45,FIND(" ",F45)-1),2),"")</f>
        <v/>
      </c>
      <c r="I47" s="31"/>
      <c r="J47" s="32" t="s">
        <v>21</v>
      </c>
      <c r="K47" s="32" t="str">
        <f>IFERROR(VLOOKUP("Test statistic Z (corrected for ties)",J1:K35,2,FALSE),"")</f>
        <v/>
      </c>
    </row>
    <row r="48" spans="1:11" s="13" customFormat="1" x14ac:dyDescent="0.3">
      <c r="A48" s="32" t="s">
        <v>16</v>
      </c>
      <c r="B48" s="32" t="str">
        <f>IFERROR(CONCATENATE(ROUND(B46,2)," ","to ",ROUND(B47,2)),"")</f>
        <v/>
      </c>
      <c r="D48" s="31"/>
      <c r="E48" s="32" t="s">
        <v>16</v>
      </c>
      <c r="F48" s="32" t="str">
        <f>IFERROR(CONCATENATE(ROUND(F46,2)," ","to ",ROUND(F47,2)),"")</f>
        <v/>
      </c>
      <c r="I48" s="31"/>
      <c r="J48" s="32" t="s">
        <v>10</v>
      </c>
      <c r="K48" s="32" t="str">
        <f>IFERROR(VLOOKUP("Normal distribution of differences",J1:K35,2,FALSE),IFERROR(VLOOKUP("for Normal distribution",J1:K35,2,FALSE),""))</f>
        <v/>
      </c>
    </row>
    <row r="49" spans="1:11" s="13" customFormat="1" x14ac:dyDescent="0.3">
      <c r="A49" s="32" t="s">
        <v>2</v>
      </c>
      <c r="B49" s="32" t="str">
        <f>IFERROR(ROUND(VLOOKUP("Median",A1:B35,2,FALSE),2),"")</f>
        <v/>
      </c>
      <c r="D49" s="31"/>
      <c r="E49" s="32" t="s">
        <v>2</v>
      </c>
      <c r="F49" s="32" t="str">
        <f>IFERROR(ROUND(VLOOKUP("Median",E1:F35,2,FALSE),2),"")</f>
        <v/>
      </c>
      <c r="I49" s="31"/>
      <c r="J49" s="32" t="s">
        <v>25</v>
      </c>
      <c r="K49" s="32" t="str">
        <f>IFERROR(IF(SEARCH("reject",K48),"Rejected","Accepted"),"")</f>
        <v/>
      </c>
    </row>
    <row r="50" spans="1:11" s="13" customFormat="1" x14ac:dyDescent="0.3">
      <c r="A50" s="32" t="s">
        <v>13</v>
      </c>
      <c r="B50" s="32" t="str">
        <f>IFERROR(ROUND(VLOOKUP(25,A1:B35,2,FALSE),2),"")</f>
        <v/>
      </c>
      <c r="D50" s="31"/>
      <c r="E50" s="32" t="s">
        <v>13</v>
      </c>
      <c r="F50" s="32" t="str">
        <f>IFERROR(ROUND(VLOOKUP(25,E1:F35,2,FALSE),2),"")</f>
        <v/>
      </c>
      <c r="I50" s="31"/>
      <c r="J50" s="32" t="s">
        <v>26</v>
      </c>
      <c r="K50" s="32" t="str">
        <f>IF(COUNTIF(J1:K35,"Paired samples t-test"),"#",IF(COUNTIF(J1:K35,"Wilcoxon test (paired samples)"),"^",IF(COUNTIF(J1:K35,"T-test (assuming equal variances)"),"#",IF(COUNTIF(J1:K35,"Mann-Whitney test (independent samples)"),"^",""))))</f>
        <v/>
      </c>
    </row>
    <row r="51" spans="1:11" s="13" customFormat="1" x14ac:dyDescent="0.3">
      <c r="A51" s="32" t="s">
        <v>12</v>
      </c>
      <c r="B51" s="32" t="str">
        <f>IFERROR(ROUND(VLOOKUP(75,A1:B35,2,FALSE),2),"")</f>
        <v/>
      </c>
      <c r="D51" s="31"/>
      <c r="E51" s="32" t="s">
        <v>12</v>
      </c>
      <c r="F51" s="32" t="str">
        <f>IFERROR(ROUND(VLOOKUP(75,E1:F35,2,FALSE),2),"")</f>
        <v/>
      </c>
      <c r="I51" s="31"/>
      <c r="J51" s="32" t="s">
        <v>27</v>
      </c>
      <c r="K51" s="32" t="str">
        <f>IF(COUNTIF(J1:K35,"Paired samples t-test"),_xlfn.CONCAT(K50," t=",K41,", ","df=",K42,", ",K43),IF(COUNTIF(J1:K35,"Wilcoxon test (paired samples)"),_xlfn.CONCAT(K50," ",K43),IF(COUNTIF(J1:K35,"T-test (assuming equal variances)"),_xlfn.CONCAT(K50," t=",K41,", ","df=",K42,", ",K43),IF(COUNTIF(J1:K35,"Mann-Whitney test (independent samples)"),_xlfn.CONCAT(K50," U=",K46,", ","Z=",K47,", ",K43),""))))</f>
        <v/>
      </c>
    </row>
    <row r="52" spans="1:11" s="13" customFormat="1" x14ac:dyDescent="0.3">
      <c r="A52" s="32" t="s">
        <v>7</v>
      </c>
      <c r="B52" s="32" t="str">
        <f>_xlfn.CONCAT(B50," - ",B51)</f>
        <v xml:space="preserve"> - </v>
      </c>
      <c r="D52" s="31"/>
      <c r="E52" s="32" t="s">
        <v>7</v>
      </c>
      <c r="F52" s="32" t="str">
        <f>_xlfn.CONCAT(F50," - ",F51)</f>
        <v xml:space="preserve"> - </v>
      </c>
      <c r="I52" s="31"/>
    </row>
    <row r="53" spans="1:11" s="13" customFormat="1" x14ac:dyDescent="0.3">
      <c r="A53" s="32" t="s">
        <v>8</v>
      </c>
      <c r="B53" s="32" t="str">
        <f>IFERROR(ROUND(VLOOKUP("Lowest value",A1:B35,2,FALSE),2),"")</f>
        <v/>
      </c>
      <c r="D53" s="31"/>
      <c r="E53" s="32" t="s">
        <v>8</v>
      </c>
      <c r="F53" s="32" t="str">
        <f>IFERROR(ROUND(VLOOKUP("Lowest value",E1:F35,2,FALSE),2),"")</f>
        <v/>
      </c>
      <c r="I53" s="31"/>
      <c r="K53" s="34"/>
    </row>
    <row r="54" spans="1:11" s="13" customFormat="1" x14ac:dyDescent="0.3">
      <c r="A54" s="32" t="s">
        <v>9</v>
      </c>
      <c r="B54" s="32" t="str">
        <f>IFERROR(ROUND(VLOOKUP("Highest value",A1:B35,2,FALSE),2),"")</f>
        <v/>
      </c>
      <c r="D54" s="31"/>
      <c r="E54" s="32" t="s">
        <v>9</v>
      </c>
      <c r="F54" s="32" t="str">
        <f>IFERROR(ROUND(VLOOKUP("Highest value",E1:F35,2,FALSE),2),"")</f>
        <v/>
      </c>
      <c r="I54" s="31"/>
    </row>
    <row r="55" spans="1:11" s="13" customFormat="1" x14ac:dyDescent="0.3">
      <c r="A55" s="32" t="s">
        <v>10</v>
      </c>
      <c r="B55" s="32" t="str">
        <f>IFERROR(VLOOKUP("for Normal distribution",A1:B35,2,FALSE),"")</f>
        <v/>
      </c>
      <c r="D55" s="31"/>
      <c r="E55" s="32" t="s">
        <v>10</v>
      </c>
      <c r="F55" s="32" t="str">
        <f>IFERROR(VLOOKUP("for Normal distribution",E1:F35,2,FALSE),"")</f>
        <v/>
      </c>
      <c r="I55" s="31"/>
    </row>
    <row r="56" spans="1:11" s="13" customFormat="1" x14ac:dyDescent="0.3">
      <c r="A56" s="32" t="s">
        <v>11</v>
      </c>
      <c r="B56" s="32" t="str">
        <f>IFERROR(IF(SEARCH("reject",B55),"*","-"),"")</f>
        <v/>
      </c>
      <c r="D56" s="31"/>
      <c r="E56" s="32" t="s">
        <v>11</v>
      </c>
      <c r="F56" s="32" t="str">
        <f>IFERROR(IF(SEARCH("reject",F55),"*","-"),"")</f>
        <v/>
      </c>
      <c r="I56" s="31"/>
    </row>
  </sheetData>
  <sheetProtection algorithmName="SHA-512" hashValue="itDR5OlalsYCs4M/4D1XLrU2JF5Ockftpg4elTJmtBuCxYE+rcS3PsOuJR8rkrehqDlBRBgu+NuxzSbUGZzfXw==" saltValue="ktdNBVVIBHRfLnjMdxux9g==" spinCount="100000" sheet="1" objects="1" scenarios="1"/>
  <mergeCells count="1">
    <mergeCell ref="A37:K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Variable 1</vt:lpstr>
      <vt:lpstr>Variable 2</vt:lpstr>
      <vt:lpstr>Variable 3</vt:lpstr>
      <vt:lpstr>Variable 4</vt:lpstr>
      <vt:lpstr>Variable 5</vt:lpstr>
      <vt:lpstr>Variable 6</vt:lpstr>
      <vt:lpstr>Variable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 Palal</dc:creator>
  <cp:lastModifiedBy>Deepu Palal</cp:lastModifiedBy>
  <dcterms:created xsi:type="dcterms:W3CDTF">2022-09-01T12:55:53Z</dcterms:created>
  <dcterms:modified xsi:type="dcterms:W3CDTF">2022-09-04T18:58:04Z</dcterms:modified>
</cp:coreProperties>
</file>