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deera\Downloads\"/>
    </mc:Choice>
  </mc:AlternateContent>
  <xr:revisionPtr revIDLastSave="0" documentId="13_ncr:1_{367066B0-A784-4300-8438-58BB7143A41B}" xr6:coauthVersionLast="47" xr6:coauthVersionMax="47" xr10:uidLastSave="{00000000-0000-0000-0000-000000000000}"/>
  <bookViews>
    <workbookView xWindow="-120" yWindow="-120" windowWidth="29040" windowHeight="17520" activeTab="1" xr2:uid="{DEC3F9B5-9B8C-4F67-81DB-83641E009856}"/>
  </bookViews>
  <sheets>
    <sheet name="US_PortCalls_Cleaned" sheetId="1" r:id="rId1"/>
    <sheet name="Dashboard" sheetId="4" r:id="rId2"/>
    <sheet name="Calculation" sheetId="3" r:id="rId3"/>
  </sheets>
  <definedNames>
    <definedName name="_xlchart.v5.0" hidden="1">Calculation!$L$31</definedName>
    <definedName name="_xlchart.v5.1" hidden="1">Calculation!$L$32:$L$54</definedName>
    <definedName name="_xlchart.v5.2" hidden="1">Dashboard!$D$1</definedName>
    <definedName name="_xlchart.v5.3" hidden="1">Dashboard!$D$2</definedName>
    <definedName name="_xlchart.v5.4" hidden="1">Calculation!$L$31</definedName>
    <definedName name="_xlchart.v5.5" hidden="1">Calculation!$L$32:$L$54</definedName>
    <definedName name="_xlchart.v5.6" hidden="1">Dashboard!$D$1</definedName>
    <definedName name="_xlchart.v5.7" hidden="1">Dashboard!$D$2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4" l="1"/>
  <c r="H2" i="4"/>
  <c r="F2" i="4"/>
  <c r="N2" i="3" a="1"/>
  <c r="N2" i="3" s="1"/>
  <c r="P2" i="3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2" i="1"/>
  <c r="B2" i="3" a="1"/>
  <c r="B2" i="3" s="1"/>
  <c r="A2" i="3" a="1"/>
  <c r="A2" i="3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2" i="1"/>
  <c r="O6" i="3" l="1"/>
  <c r="O2" i="3"/>
  <c r="O3" i="3"/>
  <c r="O4" i="3"/>
  <c r="O5" i="3"/>
  <c r="O7" i="3"/>
  <c r="P3" i="3"/>
  <c r="P4" i="3"/>
  <c r="P5" i="3"/>
  <c r="P6" i="3"/>
  <c r="P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<sst xmlns="http://schemas.openxmlformats.org/spreadsheetml/2006/main" count="2497" uniqueCount="58">
  <si>
    <t>Year</t>
  </si>
  <si>
    <t>Economy</t>
  </si>
  <si>
    <t>Economy Label</t>
  </si>
  <si>
    <t>CommercialMarket</t>
  </si>
  <si>
    <t>CommercialMarket Label</t>
  </si>
  <si>
    <t>Median time in port (days)</t>
  </si>
  <si>
    <t>Average age of vessels (years)</t>
  </si>
  <si>
    <t>Average size (GT) of vessels</t>
  </si>
  <si>
    <t>Average cargo carrying capacity (dwt) per vessel</t>
  </si>
  <si>
    <t>Average container carrying capacity (TEU) per container ship</t>
  </si>
  <si>
    <t>Maximum size (GT) of vessels</t>
  </si>
  <si>
    <t>Maximum cargo carrying capacity (dwt) of vessels</t>
  </si>
  <si>
    <t>Maximum container carrying capacity (TEU) of container ships</t>
  </si>
  <si>
    <t>World</t>
  </si>
  <si>
    <t>All ships</t>
  </si>
  <si>
    <t>Liquid bulk carriers</t>
  </si>
  <si>
    <t>Liquefied petroleum gas carriers</t>
  </si>
  <si>
    <t>Liquefied natural gas carriers</t>
  </si>
  <si>
    <t>Dry bulk carriers</t>
  </si>
  <si>
    <t>Dry breakbulk carriers</t>
  </si>
  <si>
    <t>Roll-on/ roll-off ships</t>
  </si>
  <si>
    <t>Container ships</t>
  </si>
  <si>
    <t>Passenger ships</t>
  </si>
  <si>
    <t>Australia</t>
  </si>
  <si>
    <t>Canada</t>
  </si>
  <si>
    <t>China</t>
  </si>
  <si>
    <t>Croatia</t>
  </si>
  <si>
    <t>Denmark</t>
  </si>
  <si>
    <t>France</t>
  </si>
  <si>
    <t>Germany</t>
  </si>
  <si>
    <t>Greece</t>
  </si>
  <si>
    <t>Indonesia</t>
  </si>
  <si>
    <t>Italy</t>
  </si>
  <si>
    <t>Japan</t>
  </si>
  <si>
    <t>Korea, Republic of</t>
  </si>
  <si>
    <t>Netherlands (Kingdom of the)</t>
  </si>
  <si>
    <t>Norway</t>
  </si>
  <si>
    <t>Philippines</t>
  </si>
  <si>
    <t>Russian Federation</t>
  </si>
  <si>
    <t>Singapore</t>
  </si>
  <si>
    <t>Spain</t>
  </si>
  <si>
    <t>Sweden</t>
  </si>
  <si>
    <t>TÃ¼rkiye</t>
  </si>
  <si>
    <t>United Kingdom</t>
  </si>
  <si>
    <t>United States of America</t>
  </si>
  <si>
    <t>Country</t>
  </si>
  <si>
    <t>Fleet Type</t>
  </si>
  <si>
    <t>Port Status</t>
  </si>
  <si>
    <t>Efficiency Score</t>
  </si>
  <si>
    <t>Row Labels</t>
  </si>
  <si>
    <t>Grand Total</t>
  </si>
  <si>
    <t>Average of Median time in port (days)</t>
  </si>
  <si>
    <t>Sum of Maximum cargo carrying capacity (dwt) of vessels</t>
  </si>
  <si>
    <t>Avg Vessel Size (GT)</t>
  </si>
  <si>
    <t>Median Port Time (Days)</t>
  </si>
  <si>
    <t>Average Time in Port</t>
  </si>
  <si>
    <t>Percentage of Efficient Ports</t>
  </si>
  <si>
    <t>Max cargo Carrying Capacity (dwt)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</si>
</sst>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Bahnschrift"/>
      <family val="2"/>
    </font>
    <font>
      <b/>
      <sz val="16"/>
      <color theme="0"/>
      <name val="Bahnschrif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7A7D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9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wrapText="1"/>
    </xf>
    <xf numFmtId="2" fontId="18" fillId="33" borderId="0" xfId="0" applyNumberFormat="1" applyFont="1" applyFill="1" applyAlignment="1">
      <alignment horizontal="center"/>
    </xf>
    <xf numFmtId="9" fontId="18" fillId="33" borderId="0" xfId="42" applyFont="1" applyFill="1" applyAlignment="1">
      <alignment horizontal="center"/>
    </xf>
    <xf numFmtId="0" fontId="0" fillId="34" borderId="0" xfId="0" applyFill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00"/>
      <color rgb="FFEF7A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[US_PortCalls_Project_COpy.xlsx]Calculation!PivotTable3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cap="all" normalizeH="0" baseline="0">
                <a:solidFill>
                  <a:srgbClr val="002060"/>
                </a:solidFill>
              </a:rPr>
              <a:t>Time trend of median port time (2018-2023</a:t>
            </a:r>
            <a:endParaRPr lang="en-US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rgbClr val="002060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Calculation!$I$2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rgbClr val="002060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Calculation!$H$3:$H$9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Calculation!$I$3:$I$9</c:f>
              <c:numCache>
                <c:formatCode>General</c:formatCode>
                <c:ptCount val="6"/>
                <c:pt idx="0">
                  <c:v>1.1531506849315074</c:v>
                </c:pt>
                <c:pt idx="1">
                  <c:v>1.1395054794520543</c:v>
                </c:pt>
                <c:pt idx="2">
                  <c:v>1.1710489795918373</c:v>
                </c:pt>
                <c:pt idx="3">
                  <c:v>1.2011432432432423</c:v>
                </c:pt>
                <c:pt idx="4">
                  <c:v>1.223314743589744</c:v>
                </c:pt>
                <c:pt idx="5">
                  <c:v>1.1922608974358975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AD-45B8-BA1A-41F70ACFB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162639"/>
        <c:axId val="119161199"/>
      </c:lineChart>
      <c:catAx>
        <c:axId val="119162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61199"/>
        <c:crosses val="autoZero"/>
        <c:auto val="1"/>
        <c:lblAlgn val="ctr"/>
        <c:lblOffset val="100"/>
        <c:noMultiLvlLbl val="0"/>
      </c:catAx>
      <c:valAx>
        <c:axId val="119161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62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F7A7D"/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[US_PortCalls_Project_COpy.xlsx]Calculation!PivotTable4</c:name>
    <c:fmtId val="3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2060"/>
                </a:solidFill>
              </a:rPr>
              <a:t>top 10 COUNTRIES BY MAX CARGO 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Calculation!$I$13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Calculation!$H$14:$H$37</c:f>
              <c:strCache>
                <c:ptCount val="23"/>
                <c:pt idx="0">
                  <c:v>Singapore</c:v>
                </c:pt>
                <c:pt idx="1">
                  <c:v>Denmark</c:v>
                </c:pt>
                <c:pt idx="2">
                  <c:v>Croatia</c:v>
                </c:pt>
                <c:pt idx="3">
                  <c:v>Sweden</c:v>
                </c:pt>
                <c:pt idx="4">
                  <c:v>Russian Federation</c:v>
                </c:pt>
                <c:pt idx="5">
                  <c:v>Greece</c:v>
                </c:pt>
                <c:pt idx="6">
                  <c:v>Canada</c:v>
                </c:pt>
                <c:pt idx="7">
                  <c:v>Philippines</c:v>
                </c:pt>
                <c:pt idx="8">
                  <c:v>Italy</c:v>
                </c:pt>
                <c:pt idx="9">
                  <c:v>Germany</c:v>
                </c:pt>
                <c:pt idx="10">
                  <c:v>Indonesia</c:v>
                </c:pt>
                <c:pt idx="11">
                  <c:v>Spain</c:v>
                </c:pt>
                <c:pt idx="12">
                  <c:v>Norway</c:v>
                </c:pt>
                <c:pt idx="13">
                  <c:v>Australia</c:v>
                </c:pt>
                <c:pt idx="14">
                  <c:v>TÃ¼rkiye</c:v>
                </c:pt>
                <c:pt idx="15">
                  <c:v>United Kingdom</c:v>
                </c:pt>
                <c:pt idx="16">
                  <c:v>France</c:v>
                </c:pt>
                <c:pt idx="17">
                  <c:v>United States of America</c:v>
                </c:pt>
                <c:pt idx="18">
                  <c:v>Netherlands (Kingdom of the)</c:v>
                </c:pt>
                <c:pt idx="19">
                  <c:v>Korea, Republic of</c:v>
                </c:pt>
                <c:pt idx="20">
                  <c:v>Japan</c:v>
                </c:pt>
                <c:pt idx="21">
                  <c:v>China</c:v>
                </c:pt>
                <c:pt idx="22">
                  <c:v>World</c:v>
                </c:pt>
              </c:strCache>
            </c:strRef>
          </c:cat>
          <c:val>
            <c:numRef>
              <c:f>Calculation!$I$14:$I$37</c:f>
              <c:numCache>
                <c:formatCode>General</c:formatCode>
                <c:ptCount val="23"/>
                <c:pt idx="0">
                  <c:v>2569038</c:v>
                </c:pt>
                <c:pt idx="1">
                  <c:v>3695884</c:v>
                </c:pt>
                <c:pt idx="2">
                  <c:v>4487977</c:v>
                </c:pt>
                <c:pt idx="3">
                  <c:v>4708136</c:v>
                </c:pt>
                <c:pt idx="4">
                  <c:v>5007487</c:v>
                </c:pt>
                <c:pt idx="5">
                  <c:v>5557068</c:v>
                </c:pt>
                <c:pt idx="6">
                  <c:v>6115494</c:v>
                </c:pt>
                <c:pt idx="7">
                  <c:v>6151269</c:v>
                </c:pt>
                <c:pt idx="8">
                  <c:v>6269841</c:v>
                </c:pt>
                <c:pt idx="9">
                  <c:v>6279517</c:v>
                </c:pt>
                <c:pt idx="10">
                  <c:v>6381244</c:v>
                </c:pt>
                <c:pt idx="11">
                  <c:v>6565913</c:v>
                </c:pt>
                <c:pt idx="12">
                  <c:v>6614819</c:v>
                </c:pt>
                <c:pt idx="13">
                  <c:v>6615279</c:v>
                </c:pt>
                <c:pt idx="14">
                  <c:v>6905469</c:v>
                </c:pt>
                <c:pt idx="15">
                  <c:v>7118860</c:v>
                </c:pt>
                <c:pt idx="16">
                  <c:v>7159613</c:v>
                </c:pt>
                <c:pt idx="17">
                  <c:v>7207304</c:v>
                </c:pt>
                <c:pt idx="18">
                  <c:v>7879426</c:v>
                </c:pt>
                <c:pt idx="19">
                  <c:v>8241691</c:v>
                </c:pt>
                <c:pt idx="20">
                  <c:v>8330444</c:v>
                </c:pt>
                <c:pt idx="21">
                  <c:v>9153665</c:v>
                </c:pt>
                <c:pt idx="22">
                  <c:v>9736522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70-4B88-8F6B-DB92D7DD5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1354751391"/>
        <c:axId val="1354751871"/>
      </c:barChart>
      <c:catAx>
        <c:axId val="1354751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751871"/>
        <c:crosses val="autoZero"/>
        <c:auto val="1"/>
        <c:lblAlgn val="ctr"/>
        <c:lblOffset val="100"/>
        <c:noMultiLvlLbl val="0"/>
      </c:catAx>
      <c:valAx>
        <c:axId val="135475187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75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F7A7D"/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US_PortCalls_Cleaned!$O$1</c:f>
              <c:strCache>
                <c:ptCount val="1"/>
                <c:pt idx="0">
                  <c:v>Maximum cargo carrying capacity (dwt) of vessels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rgbClr val="002060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US_PortCalls_Cleaned!$N$2:$N$145</c:f>
              <c:numCache>
                <c:formatCode>General</c:formatCode>
                <c:ptCount val="144"/>
                <c:pt idx="0">
                  <c:v>234006</c:v>
                </c:pt>
                <c:pt idx="1">
                  <c:v>234006</c:v>
                </c:pt>
                <c:pt idx="2">
                  <c:v>58100</c:v>
                </c:pt>
                <c:pt idx="3">
                  <c:v>168189</c:v>
                </c:pt>
                <c:pt idx="4">
                  <c:v>203483</c:v>
                </c:pt>
                <c:pt idx="5">
                  <c:v>91784</c:v>
                </c:pt>
                <c:pt idx="6">
                  <c:v>100430</c:v>
                </c:pt>
                <c:pt idx="7">
                  <c:v>217673</c:v>
                </c:pt>
                <c:pt idx="8">
                  <c:v>228081</c:v>
                </c:pt>
                <c:pt idx="9">
                  <c:v>168666</c:v>
                </c:pt>
                <c:pt idx="10">
                  <c:v>154182</c:v>
                </c:pt>
                <c:pt idx="11">
                  <c:v>48963</c:v>
                </c:pt>
                <c:pt idx="12">
                  <c:v>144978</c:v>
                </c:pt>
                <c:pt idx="13">
                  <c:v>152305</c:v>
                </c:pt>
                <c:pt idx="14">
                  <c:v>54651</c:v>
                </c:pt>
                <c:pt idx="15">
                  <c:v>77000</c:v>
                </c:pt>
                <c:pt idx="16">
                  <c:v>94483</c:v>
                </c:pt>
                <c:pt idx="17">
                  <c:v>168666</c:v>
                </c:pt>
                <c:pt idx="18">
                  <c:v>168666</c:v>
                </c:pt>
                <c:pt idx="19">
                  <c:v>161367</c:v>
                </c:pt>
                <c:pt idx="20">
                  <c:v>108237</c:v>
                </c:pt>
                <c:pt idx="21">
                  <c:v>37499</c:v>
                </c:pt>
                <c:pt idx="22">
                  <c:v>100430</c:v>
                </c:pt>
                <c:pt idx="23">
                  <c:v>154300</c:v>
                </c:pt>
                <c:pt idx="24">
                  <c:v>168666</c:v>
                </c:pt>
                <c:pt idx="25">
                  <c:v>217673</c:v>
                </c:pt>
                <c:pt idx="26">
                  <c:v>172146</c:v>
                </c:pt>
                <c:pt idx="27">
                  <c:v>58100</c:v>
                </c:pt>
                <c:pt idx="28">
                  <c:v>168189</c:v>
                </c:pt>
                <c:pt idx="29">
                  <c:v>203483</c:v>
                </c:pt>
                <c:pt idx="30">
                  <c:v>91784</c:v>
                </c:pt>
                <c:pt idx="31">
                  <c:v>77000</c:v>
                </c:pt>
                <c:pt idx="32">
                  <c:v>217673</c:v>
                </c:pt>
                <c:pt idx="33">
                  <c:v>168666</c:v>
                </c:pt>
                <c:pt idx="34">
                  <c:v>160534</c:v>
                </c:pt>
                <c:pt idx="35">
                  <c:v>160534</c:v>
                </c:pt>
                <c:pt idx="36">
                  <c:v>93360</c:v>
                </c:pt>
                <c:pt idx="37">
                  <c:v>32333</c:v>
                </c:pt>
                <c:pt idx="38">
                  <c:v>143521</c:v>
                </c:pt>
                <c:pt idx="39">
                  <c:v>133596</c:v>
                </c:pt>
                <c:pt idx="40">
                  <c:v>214286</c:v>
                </c:pt>
                <c:pt idx="41">
                  <c:v>156919</c:v>
                </c:pt>
                <c:pt idx="42">
                  <c:v>27546</c:v>
                </c:pt>
                <c:pt idx="43">
                  <c:v>65950</c:v>
                </c:pt>
                <c:pt idx="44">
                  <c:v>24778</c:v>
                </c:pt>
                <c:pt idx="45">
                  <c:v>52485</c:v>
                </c:pt>
                <c:pt idx="46">
                  <c:v>214286</c:v>
                </c:pt>
                <c:pt idx="47">
                  <c:v>145655</c:v>
                </c:pt>
                <c:pt idx="48">
                  <c:v>228081</c:v>
                </c:pt>
                <c:pt idx="49">
                  <c:v>166308</c:v>
                </c:pt>
                <c:pt idx="50">
                  <c:v>48456</c:v>
                </c:pt>
                <c:pt idx="51">
                  <c:v>163922</c:v>
                </c:pt>
                <c:pt idx="52">
                  <c:v>94710</c:v>
                </c:pt>
                <c:pt idx="53">
                  <c:v>40322</c:v>
                </c:pt>
                <c:pt idx="54">
                  <c:v>77000</c:v>
                </c:pt>
                <c:pt idx="55">
                  <c:v>217673</c:v>
                </c:pt>
                <c:pt idx="56">
                  <c:v>228081</c:v>
                </c:pt>
                <c:pt idx="57">
                  <c:v>217673</c:v>
                </c:pt>
                <c:pt idx="58">
                  <c:v>160278</c:v>
                </c:pt>
                <c:pt idx="59">
                  <c:v>35853</c:v>
                </c:pt>
                <c:pt idx="60">
                  <c:v>108237</c:v>
                </c:pt>
                <c:pt idx="61">
                  <c:v>71543</c:v>
                </c:pt>
                <c:pt idx="62">
                  <c:v>100430</c:v>
                </c:pt>
                <c:pt idx="63">
                  <c:v>217673</c:v>
                </c:pt>
                <c:pt idx="64">
                  <c:v>183200</c:v>
                </c:pt>
                <c:pt idx="65">
                  <c:v>217617</c:v>
                </c:pt>
                <c:pt idx="66">
                  <c:v>161235</c:v>
                </c:pt>
                <c:pt idx="67">
                  <c:v>20151</c:v>
                </c:pt>
                <c:pt idx="68">
                  <c:v>113664</c:v>
                </c:pt>
                <c:pt idx="69">
                  <c:v>63864</c:v>
                </c:pt>
                <c:pt idx="70">
                  <c:v>31920</c:v>
                </c:pt>
                <c:pt idx="71">
                  <c:v>77000</c:v>
                </c:pt>
                <c:pt idx="72">
                  <c:v>217617</c:v>
                </c:pt>
                <c:pt idx="73">
                  <c:v>138279</c:v>
                </c:pt>
                <c:pt idx="74">
                  <c:v>150695</c:v>
                </c:pt>
                <c:pt idx="75">
                  <c:v>76216</c:v>
                </c:pt>
                <c:pt idx="76">
                  <c:v>49292</c:v>
                </c:pt>
                <c:pt idx="77">
                  <c:v>133612</c:v>
                </c:pt>
                <c:pt idx="78">
                  <c:v>107684</c:v>
                </c:pt>
                <c:pt idx="79">
                  <c:v>46515</c:v>
                </c:pt>
                <c:pt idx="80">
                  <c:v>69931</c:v>
                </c:pt>
                <c:pt idx="81">
                  <c:v>141635</c:v>
                </c:pt>
                <c:pt idx="82">
                  <c:v>150695</c:v>
                </c:pt>
                <c:pt idx="83">
                  <c:v>228081</c:v>
                </c:pt>
                <c:pt idx="84">
                  <c:v>162543</c:v>
                </c:pt>
                <c:pt idx="85">
                  <c:v>27546</c:v>
                </c:pt>
                <c:pt idx="86">
                  <c:v>151915</c:v>
                </c:pt>
                <c:pt idx="87">
                  <c:v>46295</c:v>
                </c:pt>
                <c:pt idx="88">
                  <c:v>77000</c:v>
                </c:pt>
                <c:pt idx="89">
                  <c:v>194849</c:v>
                </c:pt>
                <c:pt idx="90">
                  <c:v>228081</c:v>
                </c:pt>
                <c:pt idx="91">
                  <c:v>217617</c:v>
                </c:pt>
                <c:pt idx="92">
                  <c:v>166093</c:v>
                </c:pt>
                <c:pt idx="93">
                  <c:v>48963</c:v>
                </c:pt>
                <c:pt idx="94">
                  <c:v>163922</c:v>
                </c:pt>
                <c:pt idx="95">
                  <c:v>203403</c:v>
                </c:pt>
                <c:pt idx="96">
                  <c:v>49720</c:v>
                </c:pt>
                <c:pt idx="97">
                  <c:v>77000</c:v>
                </c:pt>
                <c:pt idx="98">
                  <c:v>217617</c:v>
                </c:pt>
                <c:pt idx="99">
                  <c:v>168666</c:v>
                </c:pt>
                <c:pt idx="100">
                  <c:v>217673</c:v>
                </c:pt>
                <c:pt idx="101">
                  <c:v>170004</c:v>
                </c:pt>
                <c:pt idx="102">
                  <c:v>49288</c:v>
                </c:pt>
                <c:pt idx="103">
                  <c:v>168189</c:v>
                </c:pt>
                <c:pt idx="104">
                  <c:v>172146</c:v>
                </c:pt>
                <c:pt idx="105">
                  <c:v>58265</c:v>
                </c:pt>
                <c:pt idx="106">
                  <c:v>77000</c:v>
                </c:pt>
                <c:pt idx="107">
                  <c:v>217673</c:v>
                </c:pt>
                <c:pt idx="108">
                  <c:v>168666</c:v>
                </c:pt>
                <c:pt idx="109">
                  <c:v>217673</c:v>
                </c:pt>
                <c:pt idx="110">
                  <c:v>170004</c:v>
                </c:pt>
                <c:pt idx="111">
                  <c:v>48456</c:v>
                </c:pt>
                <c:pt idx="112">
                  <c:v>136980</c:v>
                </c:pt>
                <c:pt idx="113">
                  <c:v>134692</c:v>
                </c:pt>
                <c:pt idx="114">
                  <c:v>84503</c:v>
                </c:pt>
                <c:pt idx="115">
                  <c:v>77000</c:v>
                </c:pt>
                <c:pt idx="116">
                  <c:v>217673</c:v>
                </c:pt>
                <c:pt idx="117">
                  <c:v>183200</c:v>
                </c:pt>
                <c:pt idx="118">
                  <c:v>171598</c:v>
                </c:pt>
                <c:pt idx="119">
                  <c:v>163257</c:v>
                </c:pt>
                <c:pt idx="120">
                  <c:v>48051</c:v>
                </c:pt>
                <c:pt idx="121">
                  <c:v>136739</c:v>
                </c:pt>
                <c:pt idx="122">
                  <c:v>108237</c:v>
                </c:pt>
                <c:pt idx="123">
                  <c:v>51065</c:v>
                </c:pt>
                <c:pt idx="124">
                  <c:v>55598</c:v>
                </c:pt>
                <c:pt idx="125">
                  <c:v>21586</c:v>
                </c:pt>
                <c:pt idx="126">
                  <c:v>171598</c:v>
                </c:pt>
                <c:pt idx="127">
                  <c:v>217673</c:v>
                </c:pt>
                <c:pt idx="128">
                  <c:v>163465</c:v>
                </c:pt>
                <c:pt idx="129">
                  <c:v>48419</c:v>
                </c:pt>
                <c:pt idx="130">
                  <c:v>151094</c:v>
                </c:pt>
                <c:pt idx="131">
                  <c:v>29829</c:v>
                </c:pt>
                <c:pt idx="132">
                  <c:v>75036</c:v>
                </c:pt>
                <c:pt idx="133">
                  <c:v>217673</c:v>
                </c:pt>
                <c:pt idx="134">
                  <c:v>168666</c:v>
                </c:pt>
                <c:pt idx="135">
                  <c:v>171598</c:v>
                </c:pt>
                <c:pt idx="136">
                  <c:v>94729</c:v>
                </c:pt>
                <c:pt idx="137">
                  <c:v>27546</c:v>
                </c:pt>
                <c:pt idx="138">
                  <c:v>144828</c:v>
                </c:pt>
                <c:pt idx="139">
                  <c:v>106884</c:v>
                </c:pt>
                <c:pt idx="140">
                  <c:v>43788</c:v>
                </c:pt>
                <c:pt idx="141">
                  <c:v>50309</c:v>
                </c:pt>
                <c:pt idx="142">
                  <c:v>89097</c:v>
                </c:pt>
                <c:pt idx="143">
                  <c:v>171598</c:v>
                </c:pt>
              </c:numCache>
            </c:numRef>
          </c:xVal>
          <c:yVal>
            <c:numRef>
              <c:f>US_PortCalls_Cleaned!$O$2:$O$145</c:f>
              <c:numCache>
                <c:formatCode>General</c:formatCode>
                <c:ptCount val="144"/>
                <c:pt idx="0">
                  <c:v>441561</c:v>
                </c:pt>
                <c:pt idx="1">
                  <c:v>441561</c:v>
                </c:pt>
                <c:pt idx="2">
                  <c:v>64220</c:v>
                </c:pt>
                <c:pt idx="3">
                  <c:v>155159</c:v>
                </c:pt>
                <c:pt idx="4">
                  <c:v>404389</c:v>
                </c:pt>
                <c:pt idx="5">
                  <c:v>138743</c:v>
                </c:pt>
                <c:pt idx="6">
                  <c:v>55828</c:v>
                </c:pt>
                <c:pt idx="9">
                  <c:v>299688</c:v>
                </c:pt>
                <c:pt idx="10">
                  <c:v>299271</c:v>
                </c:pt>
                <c:pt idx="11">
                  <c:v>58757</c:v>
                </c:pt>
                <c:pt idx="12">
                  <c:v>121963</c:v>
                </c:pt>
                <c:pt idx="13">
                  <c:v>299688</c:v>
                </c:pt>
                <c:pt idx="14">
                  <c:v>88272</c:v>
                </c:pt>
                <c:pt idx="15">
                  <c:v>43878</c:v>
                </c:pt>
                <c:pt idx="18">
                  <c:v>319547</c:v>
                </c:pt>
                <c:pt idx="19">
                  <c:v>319547</c:v>
                </c:pt>
                <c:pt idx="20">
                  <c:v>209935</c:v>
                </c:pt>
                <c:pt idx="21">
                  <c:v>61860</c:v>
                </c:pt>
                <c:pt idx="22">
                  <c:v>55828</c:v>
                </c:pt>
                <c:pt idx="25">
                  <c:v>404389</c:v>
                </c:pt>
                <c:pt idx="26">
                  <c:v>323527</c:v>
                </c:pt>
                <c:pt idx="27">
                  <c:v>64220</c:v>
                </c:pt>
                <c:pt idx="28">
                  <c:v>155159</c:v>
                </c:pt>
                <c:pt idx="29">
                  <c:v>404389</c:v>
                </c:pt>
                <c:pt idx="30">
                  <c:v>138743</c:v>
                </c:pt>
                <c:pt idx="31">
                  <c:v>43878</c:v>
                </c:pt>
                <c:pt idx="34">
                  <c:v>299999</c:v>
                </c:pt>
                <c:pt idx="35">
                  <c:v>299999</c:v>
                </c:pt>
                <c:pt idx="36">
                  <c:v>182060</c:v>
                </c:pt>
                <c:pt idx="37">
                  <c:v>44993</c:v>
                </c:pt>
                <c:pt idx="40">
                  <c:v>299991</c:v>
                </c:pt>
                <c:pt idx="41">
                  <c:v>299991</c:v>
                </c:pt>
                <c:pt idx="42">
                  <c:v>27037</c:v>
                </c:pt>
                <c:pt idx="43">
                  <c:v>118863</c:v>
                </c:pt>
                <c:pt idx="44">
                  <c:v>37534</c:v>
                </c:pt>
                <c:pt idx="45">
                  <c:v>24485</c:v>
                </c:pt>
                <c:pt idx="48">
                  <c:v>323183</c:v>
                </c:pt>
                <c:pt idx="49">
                  <c:v>323183</c:v>
                </c:pt>
                <c:pt idx="50">
                  <c:v>55066</c:v>
                </c:pt>
                <c:pt idx="51">
                  <c:v>130441</c:v>
                </c:pt>
                <c:pt idx="52">
                  <c:v>181458</c:v>
                </c:pt>
                <c:pt idx="53">
                  <c:v>81279</c:v>
                </c:pt>
                <c:pt idx="54">
                  <c:v>46705</c:v>
                </c:pt>
                <c:pt idx="57">
                  <c:v>317106</c:v>
                </c:pt>
                <c:pt idx="58">
                  <c:v>317106</c:v>
                </c:pt>
                <c:pt idx="59">
                  <c:v>42937</c:v>
                </c:pt>
                <c:pt idx="60">
                  <c:v>209177</c:v>
                </c:pt>
                <c:pt idx="61">
                  <c:v>72924</c:v>
                </c:pt>
                <c:pt idx="62">
                  <c:v>55828</c:v>
                </c:pt>
                <c:pt idx="65">
                  <c:v>320051</c:v>
                </c:pt>
                <c:pt idx="66">
                  <c:v>320051</c:v>
                </c:pt>
                <c:pt idx="67">
                  <c:v>24136</c:v>
                </c:pt>
                <c:pt idx="68">
                  <c:v>93301</c:v>
                </c:pt>
                <c:pt idx="69">
                  <c:v>114167</c:v>
                </c:pt>
                <c:pt idx="70">
                  <c:v>55683</c:v>
                </c:pt>
                <c:pt idx="71">
                  <c:v>48988</c:v>
                </c:pt>
                <c:pt idx="74">
                  <c:v>209956</c:v>
                </c:pt>
                <c:pt idx="75">
                  <c:v>126646</c:v>
                </c:pt>
                <c:pt idx="76">
                  <c:v>58814</c:v>
                </c:pt>
                <c:pt idx="77">
                  <c:v>96703</c:v>
                </c:pt>
                <c:pt idx="78">
                  <c:v>209956</c:v>
                </c:pt>
                <c:pt idx="79">
                  <c:v>72562</c:v>
                </c:pt>
                <c:pt idx="80">
                  <c:v>21423</c:v>
                </c:pt>
                <c:pt idx="83">
                  <c:v>319300</c:v>
                </c:pt>
                <c:pt idx="84">
                  <c:v>319300</c:v>
                </c:pt>
                <c:pt idx="85">
                  <c:v>28500</c:v>
                </c:pt>
                <c:pt idx="86">
                  <c:v>313049</c:v>
                </c:pt>
                <c:pt idx="87">
                  <c:v>81279</c:v>
                </c:pt>
                <c:pt idx="88">
                  <c:v>48988</c:v>
                </c:pt>
                <c:pt idx="91">
                  <c:v>402347</c:v>
                </c:pt>
                <c:pt idx="92">
                  <c:v>323182</c:v>
                </c:pt>
                <c:pt idx="93">
                  <c:v>58899</c:v>
                </c:pt>
                <c:pt idx="94">
                  <c:v>130171</c:v>
                </c:pt>
                <c:pt idx="95">
                  <c:v>402347</c:v>
                </c:pt>
                <c:pt idx="96">
                  <c:v>138743</c:v>
                </c:pt>
                <c:pt idx="97">
                  <c:v>43878</c:v>
                </c:pt>
                <c:pt idx="100">
                  <c:v>327095</c:v>
                </c:pt>
                <c:pt idx="101">
                  <c:v>323183</c:v>
                </c:pt>
                <c:pt idx="102">
                  <c:v>58585</c:v>
                </c:pt>
                <c:pt idx="103">
                  <c:v>155159</c:v>
                </c:pt>
                <c:pt idx="104">
                  <c:v>327095</c:v>
                </c:pt>
                <c:pt idx="105">
                  <c:v>138743</c:v>
                </c:pt>
                <c:pt idx="106">
                  <c:v>43878</c:v>
                </c:pt>
                <c:pt idx="109">
                  <c:v>323527</c:v>
                </c:pt>
                <c:pt idx="110">
                  <c:v>323527</c:v>
                </c:pt>
                <c:pt idx="111">
                  <c:v>58063</c:v>
                </c:pt>
                <c:pt idx="112">
                  <c:v>121946</c:v>
                </c:pt>
                <c:pt idx="113">
                  <c:v>262000</c:v>
                </c:pt>
                <c:pt idx="114">
                  <c:v>105302</c:v>
                </c:pt>
                <c:pt idx="115">
                  <c:v>48988</c:v>
                </c:pt>
                <c:pt idx="118">
                  <c:v>319994</c:v>
                </c:pt>
                <c:pt idx="119">
                  <c:v>319994</c:v>
                </c:pt>
                <c:pt idx="120">
                  <c:v>58677</c:v>
                </c:pt>
                <c:pt idx="121">
                  <c:v>87677</c:v>
                </c:pt>
                <c:pt idx="122">
                  <c:v>209177</c:v>
                </c:pt>
                <c:pt idx="123">
                  <c:v>72148</c:v>
                </c:pt>
                <c:pt idx="124">
                  <c:v>19844</c:v>
                </c:pt>
                <c:pt idx="127">
                  <c:v>319994</c:v>
                </c:pt>
                <c:pt idx="128">
                  <c:v>319994</c:v>
                </c:pt>
                <c:pt idx="129">
                  <c:v>58585</c:v>
                </c:pt>
                <c:pt idx="130">
                  <c:v>297571</c:v>
                </c:pt>
                <c:pt idx="131">
                  <c:v>51725</c:v>
                </c:pt>
                <c:pt idx="132">
                  <c:v>22746</c:v>
                </c:pt>
                <c:pt idx="135">
                  <c:v>206010</c:v>
                </c:pt>
                <c:pt idx="136">
                  <c:v>166468</c:v>
                </c:pt>
                <c:pt idx="137">
                  <c:v>27014</c:v>
                </c:pt>
                <c:pt idx="138">
                  <c:v>97000</c:v>
                </c:pt>
                <c:pt idx="139">
                  <c:v>206010</c:v>
                </c:pt>
                <c:pt idx="140">
                  <c:v>53035</c:v>
                </c:pt>
                <c:pt idx="141">
                  <c:v>22910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DA-4715-B7B8-70F13C489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14879"/>
        <c:axId val="124512959"/>
      </c:scatterChart>
      <c:valAx>
        <c:axId val="12451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12959"/>
        <c:crosses val="autoZero"/>
        <c:crossBetween val="midCat"/>
      </c:valAx>
      <c:valAx>
        <c:axId val="12451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14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F7A7D"/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2060"/>
                </a:solidFill>
              </a:rPr>
              <a:t>VEssel size vs port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Calculation!$O$1</c:f>
              <c:strCache>
                <c:ptCount val="1"/>
                <c:pt idx="0">
                  <c:v>Avg Vessel Size (GT)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numRef>
              <c:f>Calculation!$N$2:$N$7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Calculation!$O$2:$O$7</c:f>
              <c:numCache>
                <c:formatCode>General</c:formatCode>
                <c:ptCount val="6"/>
                <c:pt idx="0">
                  <c:v>22631.597883597882</c:v>
                </c:pt>
                <c:pt idx="1">
                  <c:v>23190.343915343914</c:v>
                </c:pt>
                <c:pt idx="2">
                  <c:v>23091.215789473685</c:v>
                </c:pt>
                <c:pt idx="3">
                  <c:v>23362.795811518325</c:v>
                </c:pt>
                <c:pt idx="4">
                  <c:v>24954.686567164179</c:v>
                </c:pt>
                <c:pt idx="5">
                  <c:v>25408.333333333332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FB-48EB-B9D0-FC928B4F9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4875999"/>
        <c:axId val="33487503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Calculation!$N$1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pattFill prst="narHorz">
                    <a:fgClr>
                      <a:schemeClr val="accent1"/>
                    </a:fgClr>
                    <a:bgClr>
                      <a:schemeClr val="accent1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1"/>
                    </a:inn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Calculation!$N$2:$N$7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Calculation!$N$2:$N$7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AFB-48EB-B9D0-FC928B4F991B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Calculation!$P$1</c:f>
              <c:strCache>
                <c:ptCount val="1"/>
                <c:pt idx="0">
                  <c:v>Median Port Time (Days)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Calculation!$P$2:$P$7</c:f>
              <c:numCache>
                <c:formatCode>General</c:formatCode>
                <c:ptCount val="6"/>
                <c:pt idx="0">
                  <c:v>1.1531506849315074</c:v>
                </c:pt>
                <c:pt idx="1">
                  <c:v>1.1395054794520543</c:v>
                </c:pt>
                <c:pt idx="2">
                  <c:v>1.1710489795918373</c:v>
                </c:pt>
                <c:pt idx="3">
                  <c:v>1.2011432432432423</c:v>
                </c:pt>
                <c:pt idx="4">
                  <c:v>1.223314743589744</c:v>
                </c:pt>
                <c:pt idx="5">
                  <c:v>1.1922608974358975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FB-48EB-B9D0-FC928B4F9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461231"/>
        <c:axId val="113689231"/>
      </c:lineChart>
      <c:catAx>
        <c:axId val="33487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75039"/>
        <c:crosses val="autoZero"/>
        <c:auto val="1"/>
        <c:lblAlgn val="ctr"/>
        <c:lblOffset val="100"/>
        <c:noMultiLvlLbl val="0"/>
      </c:catAx>
      <c:valAx>
        <c:axId val="334875039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75999"/>
        <c:crosses val="autoZero"/>
        <c:crossBetween val="between"/>
      </c:valAx>
      <c:valAx>
        <c:axId val="11368923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61231"/>
        <c:crosses val="max"/>
        <c:crossBetween val="between"/>
      </c:valAx>
      <c:catAx>
        <c:axId val="117461231"/>
        <c:scaling>
          <c:orientation val="minMax"/>
        </c:scaling>
        <c:delete val="1"/>
        <c:axPos val="b"/>
        <c:majorTickMark val="none"/>
        <c:minorTickMark val="none"/>
        <c:tickLblPos val="nextTo"/>
        <c:crossAx val="113689231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F7A7D"/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_xlchart.v5.3</cx:f>
        <cx:nf>_xlchart.v5.2</cx:nf>
      </cx:strDim>
      <cx:numDim type="colorVal">
        <cx:f>_xlchart.v5.1</cx:f>
        <cx:nf>_xlchart.v5.0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002060"/>
                </a:solidFill>
              </a:defRPr>
            </a:pPr>
            <a:r>
              <a:rPr lang="en-US" sz="1400" b="1" i="0" u="none" strike="noStrike" cap="all" baseline="0">
                <a:solidFill>
                  <a:srgbClr val="002060"/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COUNTRY</a:t>
            </a:r>
            <a:endParaRPr lang="en-US" sz="1400" b="0" i="0" u="none" strike="noStrike" baseline="0">
              <a:solidFill>
                <a:srgbClr val="002060"/>
              </a:solidFill>
              <a:latin typeface="Aptos Narrow" panose="02110004020202020204"/>
            </a:endParaRPr>
          </a:p>
        </cx:rich>
      </cx:tx>
    </cx:title>
    <cx:plotArea>
      <cx:plotAreaRegion>
        <cx:series layoutId="regionMap" uniqueId="{E309DADF-1521-4C37-A07E-D2E2F2ABE34B}">
          <cx:dataId val="0"/>
          <cx:layoutPr>
            <cx:regionLabelLayout val="bestFitOnly"/>
            <cx:geography cultureLanguage="en-US" cultureRegion="US" attribution="Powered by Bing">
              <cx:geoCache provider="{E9337A44-BEBE-4D9F-B70C-5C5E7DAFC167}">
                <cx:binary>pHrZkuUolu2vhMXzVSYgBKKsqh+QzuRD+BgeEfki85gkJAECJCH09b2jsrpuZlZZ1rW+/uBufjjS
ZtjDWmvz1y/bX76M3179m02PJvzly/a3t908T3/5+efwpfumX8NPWn3xNtjv809frP7Zfv+uvnz7
+at/jcq0PxOE6c9fulc/f9ve/tdf4W3tN3tjv7zOypqH5ZtPj9/CMs7hT8b+7dCbL3Yx84/HW3jT
396+N2r+9vXNNRj9avXbN9/MrOb0nKZvf3v7u6++ffPzH1/4L8bfjDC/efkKzxb5T4LmZU5y8etP
+fbNaE37j+GM/FQUqGAUFejXH/I/tt+9anj+/31ef5/V69ev/lsIb/7x91+f/91a/nVYBVv9ujGV
/TH9k/z7en/+/cb/11//8AHswB8++c3Z/NnYP7eufp1fD3/f8988+eej/3MMf3j0z47u11O9fP3b
W0Jho/95kj9e8Y/n/mzb//ngt9cw/+0t/okzURZCYIQwJgIXb9/Ebz9GsvInRgVBQnCGBSOlwG/f
GOvn7m9vGfqpZJjwsshzkRcF5W/fBLv8GKIChnKOSioYEjkv/uny93ZMrTX/3JB//P/GLPreKjMH
mI0Qb99Mv37vx0QLykrKKC4QvA2mBwZh/MvrI7j4j6//n32Yux0vuKsE4cl1klnPy2NMY1ilmTKR
ndIwimuftcHWg+/wC9ZOHctsopcRNVy922Nbfm8Gi79vwdirTLH2ksbEj5vm6rls43TYgh39077v
24kbN92jrGTXLBH60UTnT1ZMdJDFPDVNZYuEflHbrH5huOeqilPGPuTzaJq6pIYgSbbNrbUbB5+k
U+Wan1jM6FMc+kXcDcLYvh66fdyv2nyd1otoNcNHPfTlR7KUmantTFZ/WMa0L0fWaPFtsg2L57kt
WntomozmB5EQ3k5+QD2vUigJqTwO0RzM6iZ3bJ3eikvG6Vo+EtEFJRuFt+1CG815pdaghyvEsxE2
bmldHXW+nYyOpXjf0EKFmo2uPc+CJTAhNv2ps/t4F/dhopWygRdHU46h2kmZmnoqM6KkntJ6q4uy
6au4t+NQjXrc+EnntDk0xHddZWLLb3rruK0ww3ystmZl5FisNAyVGGn6Ou+oaOQ4sVScptVyf9/F
Bs+X1KM51tRw4aXK0vhko2B3hEybOmzGDrckZc0mi27c8JE4ka2SKWo+rXmhpisvplhUad/xMYSU
f8azZuXDKGLyx7nrYcJFCPOB7oiQYz+iaOQ8dNMd36lZnne72aXSYjLuILgW4TJPM/qM8JJOqOmM
kkXq27wyvufx2ve+/NTRlg9V37TxhPaQ2nOeo/z9jr1yVa/t/LDGKff1Ypl6FjP3WHKSmS9xKuLX
tWPuo00R3VI+qrMrWn69ZIPO5NKunNdRrKWWHWL7RYxT9jyIoB/FtrqljknxOtedu6ZL27dSjZw8
TaP2x8aRtB/mZItehtgOLxZ7d+9tPjLZiBjOZb+WSIa2j700+9q8FlptX6zLQlmJMuynxVrUyJx7
vdb9Jpg7LD13XeU0bqoyS+ZV7/1wZn2Wvzi8iKIey8Z+800RaDX1nK2ys3pHlY/8te0Kslc5buyD
8sV08mVB3AF3nN85YUiSaEB7L1clsJULanl7MHqMbbXkTf9aZpgsJ7+Aa4J3z6Uc2GLiMRbd1kuP
lbktQyGiHFNYZrmjdiouzBbjbbYNCR0NBOtnlvDQykGveKp+k13/TbKiv0tVnNIS8h0RkCpzxDgr
8t+nKo2HGdGZYTn62iJ0Zr49/y8s5KzMKSkozcWPGfwmGYYwOL8MYMF56Xd+Rm3//2nhD+lWTEvM
9QQWtKsUrIHP4X9jgSLCIaRKwguoHL9dA97bAK5SYLnwOivo2fX+P1gg6HcHURJcUFSWosAllCZS
/H38N9vUTqhzed+AH8yWbrfdMqGnPejyg2pphq+Rd5OBlbVzRYbS3BqqmgOZ+HiLi7ZwdZmHnh3d
tugPm8OUV6FFaf/o8Yr02W3G41NTKLTdoAz1usbjMJH/4ErsjysA78GC80LgkpaCQ+X97SY5O2yO
OY6l2PENmr+WYriiFh1spP/B0o8D/b/1FfYKLBGBihxRDiUb/eHAM4pDh8YMS5Km56b0/fXK9wfT
6b3+c9/994ZywRgtSA4H//sl7aNhWpmOSLqwWitf5dG+KBE//rmZf905TopCUI45nP2/BOHGRlsm
nIhEbKzzFdlqNOWnzbBzFof/YOuHq/5+73heYo5+/BKAhP4Q8IoPM0XK5HIpt4vpj663cpv2ioTr
jh//fF34x5H/wRgsCuUC5xz+4h8L/41TD8wEWm4dlZvOq5G9oLyG+iAyK135ytdH316V+iYP5lc0
/CsY/jdZDQv6+8T2w0d4CQvkjBIGHvJHb4x08u1kfC4dKZZnjteeyeTFyCtbLu2diWLLK5tG/pWM
2XjVzmZ/zONqD3PYHK2p75Q9Q5FXd72ljFQDm0xXdbbpAM8VS/Zxino8rcWEdEWgHF73eJneJ0HA
W4qln5+bpPCnZg/il6ZkvZKh1G6SpHCNqjEbFyczvbTmoHIWU03byWdVL1B+00/7fLElYDrpWFw/
j1M07MhbEt+zqdx45R1mh7EI5WOx6Bge25lTU7WO7tuVRg3Kr9spos/zNKn7cWjCLrO8cUsVWbZf
oYkHKnMl1GO+tN+gPrRJbsgsQrabmErZpnna65IR/BQDU+R6KSfCrsTWuie3R28v21T4Y5qy8FWl
dr4vTGcvmnTmrHk7HuissZNdnzpbh2kl/rQuLL/NaQwr1F8xoarjpUWyXG1G65lxjo6bxdPnXmWj
kvuyT309p0Fvd9PuQj01xOlb7dP62pSLvXaty+vOOfQg8lDeY09sbTllN+XedFW2ApSqWr30fZ0X
yN4RYVd9XNcZLU/tNnIle+cCkWwIdrsNWWjjdcvCmrUVbsLGqj7Mw3IKpFsKqQfOU533Nj5Nhrdd
FVQ5fBK7uOoh350LuzXHrvT5A4BC8RQN5PATbpvjqDteoSWT4HY5f8kYbm4yL9xc6WZpbyY1mHgF
h0mOwfGt3spmvVpsm7REvt1aSafePEeImkPmBrYdDYH0cbOIYbWSkI4XN3Mbx9NesuxlIvs6SbEs
4bCyfqHg1cx39wAeeOVC78oj69nUS2D2/naZ1/0Qsqwf5Jx7dSFT09nHZU5oOm5NEsu1hq28E13p
LrERUDyMSTE9D+A7+SnC61grO6wHwCqjK0rxPFM1HhbS7td+NqzewhTTuQgWfFkqYstjm6xQEtBh
PIYZ8fHKxbXrT4Vb40ikVQSRuzi0of+yopzhQ7M1c3ZOhRjjE0NF/xpsJux1vjX8MprdDPUm7Miq
pEXxzAbj1c2cm2ClUEkXtWO+/8Xtcz/NNV2CaOoVqvqJAhPbqrmfx1xL7Hl2MR6xpbaALT+YQXh6
VCTEOm/y+WhoEk8d1cOxSHQNkiEyv5KRdkeaLfGcpejvNyQYQGc6fSc40nOPNDmqPivPvffLa+lQ
PBStChBc21iuNaaj8LVSbolSLc16DqnM3oemJ0SaqBGXfbt0X+0iysemWVVWZdHsH3yex1Hyadxf
RdcTWxUNMkce1+IqkGlvIXQxO66hmT+yvCtfU3LYSL4t+Slj83y/Lj3MIyvULol3+koxj7NXHroc
n0xQ2WFpMzHUhjbbWE9ka7MDaCZdrDpIcutp2MdwQ/f0wZqpe9Vemxts+v1Lr1hTnqLWwh6AALtU
Ud2heNoy0neVnxr1Pinf5lKHzJ8K3WS+RpDE1QGNSH+PsyvrYcqjeFyBvbMTEtNYXKPFbOSu4yrg
A84nleqh8PN+U1CFiHRZm1Cli024c6b8jiRrzPYA7DK6W4/7cXnRSxEbUzs0UqfqWU20Rkb5Ti6Q
oo9N36GtUhvZnmHepqakjK+o39bp0wxMqVo0hdRhWOzYcV77lF3nPTf03GUAxqTX/XoyDscTaSJ2
J857+5VZOibJe+KvtPNZrJaU7Qc+CkXlikL22CGu2yMSRr3fG128N8tWHFJvpisx4a6t7dK2tSvn
9FJOOdtvcFDoNkv7tjw7jwZSKWXM/Zz13WnJc/45LrhUchFTR45s2Kf8gGxX5u/HclaV2drpevSt
52c70xJfXIOjPww27YJJtacpPgHv6/erESllj3zeCb3nMw3649y46I5UkUU9MMT0AekFXS3A//Av
49JhU5eqcPQ+An68cXhcH4B97fSMXSTNmcS2q9uVtO8wNezRTAuh1c6mRKoSN2vTSzVnUOxc2lj7
yjyc6ztOl2QkiAZbeeyXHbfnLbpEXubBTkCyWNyuuV/bsw2TaG/TivP2BwX3l0Qy+6SnVUwQObMa
r9tiKda6RFbcj20k4rCRpKerBNJoW1EuUi/x3C66WhofXJBNJnpVtYmNxz6MyEN8l/twnRX7OMge
tIvHVUC0nNeBEXaG2uDPBcgt+p0XNpwUaosPuiWdlj0IDvHY4HU+7xHrD20W9487JAB+bKkyx5CV
qa8h264XNzIMUcKK0MmBdPjUIr/cz7ta+Y2eug1XdE0tPg5h807aJPJHOu8GdnaLpylA9LWz8kg2
qVFP+RAQUIImP7CeNId9KXWSCVDFies+KYn7DeCI9AUDut8VkMH4ju2p23e1yXHn+cWjFeObQbA4
B4ltYx6ppXw6DMuKnnRXZOYUBJy7DMgL/q7IU/uYAUkxxzjt9P3edY+QpnFfd2hd3Nk129J/HIZW
xHc6G/uKB+PeuSmj5Y1qAwKJyI9+ubYEWNSRsB4EgtnkMOsd+QTFFJUMJJk+q5rUb1crGsbK7gCt
tmEe9S/ZNo4Qd2sZqUwhDuPB5GoaJR42esgdCM6fs8zhg447YnWbT+hMi3EZbnQT++Ksyjwbaux7
HAF5tiKbZCZcArkGFyHKpnkFFu/kiGnsX+KMFZQxP4ryHcN7r6/9VgpTlWVJJrk1pr30DYJX+HUv
Pu4CgQZRtrM9rRiRAXKtH/C5DUYVl3ZfBnMVhqGvSxfn7pDrMLSPuNmXtQZdb3BVuWtf68y0R1Gw
HRDUlJ7LYML6hIqiwkr1V2XrfG1Al6ljm58dKrp3Hd2HUxNFd2zn0VUNZu2xhejX0i2Iwglv23lD
oLqNZeH32rasvBnwiMJ3l61ckjWAhuZUcQpjlhmotUM/S94EvT6sOrrh0KxkEOel4PO7Thj0Sbtt
GiCRLNMh29d0rcO0UVnOgo4V6KpbOkYW6PgxgnbSSWc1CTLYhG/IHDygXkXXG5RmS27FQEmU2yLG
zz0UVwAGmWgvZmBDL+0Q2fW2RnbfN7u+3xK35Wsc1rZ9EchMNQm76KGkMf6paRt/7PJpP4w2RgAT
GfqUbbQsK9CEw8OWEzNIrQO7JhqXIDqUvT0IEXVWub4rybFssrzqUrdvl2kFuHi0dtrMFd2z5rMm
A4BBTUz2CWjUsldUTSl74qYrOehNSlsJe59e574Z0lfCTeM+Y2+xOi5cZ0uNRuX1UzF0kEJmN9lq
8aIDrAXibW2HEusadD5xILlNiwzr1lUbCfnzkjTwBD2hdJVAILxkWFktS9pk5Q1UjLUaO9H2klPn
vhs6AIIGVVNu/XBJw3C9LFqaZHJ6MIJ1oU67zy5DcsOR264996Jv7jaFxucpHGeA8gGUIanECgGA
tnzWd3sxgz6NB5F2CThy3+t8bxugG8POHyLpXS7jHsp3pevNAVhG8W5BCTgU1cv3URXjewi58sSn
obwOYiLHrAzZd9xCZFWQmtMlItHEq6LpHLretykH1JhM+4XRaTm5fZ+y90s+5JvsbdmQyvbY4B8Y
FR3xrtJWJ9wX68skKAYWJnrQ0bZ5PPgiC70EmuVrPw/DTRgJKg+clwZXs7Pk1Pit2S9q31N7GbOO
qgoHjU46GrdWcVxjf8lY5OTie9eam3JkNpcFOO1H5bkZq2XcpniY98Wam2HZ47XtSJ4ukBa7C5Cq
ZqzGkCN1wH1MX6Aa9KYadp0ruXWIXLXuB+9SQYNVM3dHNq783LdzrCyaWDhPfdvFx3KjHMQxRvr7
1I/us+Nhvc2hr3Bq+CDqxoplk8QNjb1ZMhU/onVeveRmiwupzcJmSJvtvPFD3Mfe3VhQ0PnV3Ey9
fp5NCdLkDOfJDy6fho85kOKhAiyyPm7rmD9kWxN+KQNG26Hb2H7ddmi+XouRvm6atL5qqUbmdo8R
DRDGs+8eWYMIgzJJlZX5kqXrbG1TPDiKtncDn8050NXHH9xk2GTrWCHVtPovk1HLXZZ5Ey6gOg6f
aUvdLNemngsjpuOecDPcFq7bPxUY8HlNZp/3QFQzoIQp9B/6GZO1yqHsjtUK+vwo3bp3QGOg/syy
CUTUGfO+ZpY5KAGBTzd5HyO79AJw/BwKwAxiGes0DvCvEOtRDet8TFs/Pk54aw8IOX5YoKVoZDSo
PIm1a3/pQV17ntK0QnA15Va5eVQP1gf04jFQVrOj4a4ALeowbiwgCaJB84n4iYNAh911SZR/1+0W
zG5T66YD7eL6QbBJfR/tGAGTb2I7Cdqld2xNwMtn5kEmxlATa8PUfJcsJaehYDi8t7RIV13oVL3j
kuxHCLmirUZKWaUj+8ICyW4H0NV7qVtkHgCS2k/LimkA6BWAye4BABDNm3aBNNFOSa5zAUwTWkHk
khe0OLF1CzeDGsYb8GhcR0v7I0zdPeTE4udIx6fGAEwoQN2Qfa6QAN8Ycag35PbvkGjwVS+ioMeG
dfGSAL8bOezGfAh+mboTvI2+G7p8mGrteZDAZPMvJeLDIXpnL3HnOFZmChHL3gMXaTgVn0qns7Pd
JtCosi0sXZWHDErGmDf7duC0myYAdjbUDvLBS5YN4kiASX5k3UzthYTMgWjumLlSZCprMTZeyLVl
w0Omyu1T5lv9yBxuqyJrt+sRGjU30TcWnA5z/M6WTJ/XlA+Pvpn5AbmyqAwf7d0clDizQaxKlkDe
ZQC+p2s2s/jLshS6njkJ7NxvcF41OEGxHLsODfwwoUyccigomYwbTKBSzjTvHdvK045JVjPfYOj5
JcDfjvTXnQr7uYUmwcVvYmmkFflcm7iGK53o9iygjfPQYQzdlVhsDTsopScvdZHt9Qo6/NMyRnba
17CZamOrNpVTaThb0oBiYamrXLMEJu2C4xHHDAoPT7ZREj5eh1p341JRjxKvYhI90PTQw3rNiLeH
jJQd0GTnb+iyznU5QdOw6ZI6FRHyWoHTlEuQb+GhILR+GVNPhtMA+SNJXIztMZ+SqCNsRFlxRtYb
g4UP1Tr74lsbBnuASm9+WYpQzarsH5uA8/V22pei/gGe35dp4E96sXoB2MqX4cteiulD8hldj9le
ovEetgPCZ5vWxCXe7FTNSznC711nd3hnDBp+P7RBwAFbiU6UWJ7Oqp9RujEtLl6tohiSMeiitc+B
WByVynyUgF/JAaUBiVpgx/uq881wdN0K5Wh265e1YctBUHZPcd+6KkzApCTO4nqzrBA6PEOkWiGm
7oMpym8sgTKVNIl5NZNu/yhMQz82IcVHEMGAS4q+MNclRBcGuTIspTRuAArdLQQacTs0bA5R7eqp
EXt/9LniB4FNo44TdKN7uY3gBAcP/aRclrxzRZUpzG+KFRqoVZn79oH5NFI5QU8c0C94ngQitq1P
ze7l9JLdQBOv1yeEJ3QJFtrtx2EAohZu0Dipg9DZ1zktzS498PFvzcIyfMgajSuDY3csGr9fR88t
dCVxibpzND68cqrpCXFLa7dYlc5pxmA6hjxBZKPVP5BswnfbCAcnBrQcBqFjjbSKgIfw3LyjVgkn
naMEVciEvbidVHi20/LKS7/e7iVJj3QV6mZPdIcsi6G1dlWcuocB3O+cmnmcK08Bj5+4L5aPuzKc
X6FZb5BtrbO3oMkngIcWSNNG2u6CS+CxwJ8cewFuGK9iaeKBDHFbzy3civk6AaicZSFKXa8TuIbE
ES11CepUvTeYziCfDOvLDDj482gZnINnQB0Pw5x3Y92VVgDcRsDJbk1pjTh736tFdtO2rBJgp7vt
YgnZFyAbzat+T+a90LjDtQL1/W7rVmGlX3JIHI7OtpW9cCt/l+ejPZbrzEMF134GB1cNiviZLFGp
0xj4ciHdGMSpAaz/Oiw9O3XTOrxmOS2nmkeCr5q939ARyEOKJ+XEHYTlw9CBctDlVMhCbUVzEX6h
xVEENRppACeLIwc8dDsNM2ll20yi7qfWf5zUSisfAjTAR6GbDx4oj6jIUsZNWjiyFwYiLIdOUR/y
x9xCo7hZe3phGuZ/RDHTTe37EmBTvpKQatU1Mch5pCAM5pH526ZN5VcQNL9Zoh+ablCFDFtJ7lKh
LD7u0IYfDy1vxqd8pstJeaK+5+OQJsAJDQDPMtNUGm6h2yxTEvom9UNfQCh07S5dKAz0KZhNr+1U
alQB7dleaAO3LGRTDv01zs0KktIy4vxC9gktp2XPlrUqY/D6QDVbBrnQZR4OY6t9f+yzLg0HjzX0
J2eUrc3zNgY/11y1+3qE5nKTJDQEm9uyFXyQQU1DOA1mzG8yNZNcCt0mce406PvvOsxEkq0vNgcd
haS+YBDH12rItLrpqXFF3dA28XOeUp+d4HYKe4XrDTjKCZATq0U7LqfJmn14aLErnyem0Vot4Nk3
C19gHnxq0XARcciyyhcgsrRSdxPr74ngGa9Bs19A+octk0BSXXzVXYikcrlzryvIdPvXGYjWeL8C
7r0YyIHb2cBlgVmGiZAH3Fo21M1g8HP2A+2eW5rjcBY2b6p5NuZAs0zf+YaFpwUPBejmDuFvu8q7
42bwlklRGA0a/JZPS4VY19+MsO/HLfcMFGiMjoBN1C1d52Y/jVnrH0JLlnOEawRAo7zY7+YGqXuA
dfGdycPaVRxvEwgKiMO32NZ8NWlBvsr6Ysgr6NW2QXrTF9sJWR3pdV6YrO5YaF5MXqJaN8aXN3BZ
xiZgwqDCPy4EArtS4MQvejcAGdu9ywAa4Fa/wAWAIR0Gt4zdYV+zCA7Ugn4ql6ztX5QHOQByM8uM
HMem3hkNN+3cQGLmg7NQd0voANntFYwNzQGu+rinbM/8+1FPBXTWoGJ9o7rv70f936R9147kurLs
Dx0BdJKoV6l8V3s3My/CWIryljJff0NzgLu7VYUqzD5Pax4WOotkMpmZERmK5SpHrGi3xpFynTpO
izpYNlF2U6Bd+NyOk+iDtEg4O2q78/6kLSpXn4QdnVZR2DT9lpNp1BvPVSL2o6mUxletl+6GPAHv
pRjcaJ9nibCwNabYJiqpvmb2aN+GnVXuidf2z4STGK9ralI//O2VpfWYWU29ib1f2vVHz67pCkAn
OgcDEtA0cHJSWIBjKPnd0N6rAjPEMvLzPIz5TRJl0XscRmW91l2K0ozU8Gdgyt4ruoL3JkpfQmon
xYo7UVj5vWpKnGIB9kg7dCg0yvgmi8Z21xSOC4pKM3Y3Y45GyJGEwlMb4Y1VfSjbvi33XZzngAxw
1HeirXKzzjsTT74XJob5NZssdUNAUCrWWT61RxGGaPDhxDX6Zygp0nuSg5NS5gCGVuCzRCF+ZKTQ
oB+BWoFNUpc7AszwqZofXdVKeJ7jlUkdSNzubwD6aBw0Oau1D08Va13TAQlmPrGXJovze+PmyAQT
9B2xVajeNgN6o8k2dlO8C3klUZ71uh7jA6XG/UITpm+sPmvG+7poO+rbA69YkEf0oLy416usLyrm
J8AjfiS0yvWmrqe0fy9LYBZ+5fWR3tYlx2Nba7dYGyvsAdWha/NY9ma6ibx4SB5zwHNYmWxV+kBb
Wz5qzdr8kMZjYa2y3LVep6Yk90SpqfJJhraRnVQZWedkIijqmMOQ6HjOcJuVk/vOydwKV1brsDXP
U+cIXwo3yKPIxhvbLj8MLRU/kHFih2yblvUOWNdr0XQT8JyUt67fZI07bVkmZbuKlYrZS4VUjAaM
U1qgsTh1sNdZQwDgSDlACRw5+o60EK5Tx1hvRThUu9jFk+pnOh1/4ODorXabOPmWYNk+yzSzngGK
pgBXDAhxaNy5/LlvpTU3HcNmldAGDQE7rvt4xp7Mvs08lewmVZb1VjX29BLb2qSrtB+G13bkelWO
ih9HtKsfgaLH3/K2qnfgzWb13s3aMtlFdQ4G2GCzNRiD6FFm4ejWa5E28XNOx0r6fZkU0wqNCe85
I0gHbtPW6tOntghdFWQynVAbG0nHDSgMZbpJ68ZDIzFXKUE24jp/LJBe0n3bly3AmgzxMeBe2uyj
DjnEjxIgzvhqOTmNnpowS3q4rOJpMI4CLX1b1v2rMXGmV+Gg89emHzzkyI1EFx3oumX5uUbbfDMZ
z4oe27AtAX3ppPnKlcr2JZminYgKXvgiTqc33XABtuOQPEd2ib6SCPvQwtk5HbptHSOVH1d6qAO0
Y0pybHtF9V1iWxF5iqIRHh7Dt9wbG0/2PstGqg8xUGbUpBF23x8l676Dt9ne0aSvQOZqPOdRM8Th
oK/a7EEqt3nmKPuF71im1IewdcpHpejQHXvG8k2aFOqrg0So8c0QotcYE81R4DTj9yqRpRt0qtEm
UDUel4Dh3R5urEnpLqBCDc2qGDr9wFXKp31qh1XxXk1xf5dqh6AaV0n6nhMwEHxCm/altZ36ZXRc
DhjYKS00+3VxkFNVR6vJs1jme7xLbH+cUEMEWZUwNJPKLjuioZc+4rdbdCUEbcXPZOzqG5Pb9QN1
kJgwUU1vZTVGt4XN5IoDcl/RKTUHB20TguMEcuD4dm2Najs6dpX7I09lnftVGrvDUxy3QD5dUrPH
OO/YL0FKL1pFmptNkoLQ+VUjB0TvcwQvwgf06O4a3Jd9bcfdEZib+42WnbzhUthoq9ekWnl5FSbb
viY6QyGo+YaJmDyagpkt006V4hKO4jVsUkRY0yEguW3VRbsONTFQy6yhO9YJFFk699pqDcast7YB
TvzBk0VX7VTWchXacfq96er6FrTC6KEYEjAK4VZ54Tvo/xWr3AIL0s9Bk+2eKlaxh0Z3eqMzM9wR
j7AvtG7p0Rmova5K/KkK6H0Y5Lqxs7WuACGmrC83Y1OM8BKRZ77piWPW3FixPAD6Gd7RKco3yJzJ
5Gdj2d7UPFK3rl26b6RzYsAMrLsr+87baZUA70yBQaNeoQoNfABjOXJSAP+/cJfCtSkb7yGuO3Sq
0hA/SDl8ozJK7rnuQJ8s01auMoST944guSdwzTX4jHLw2zBi2Z9QIfc76h48x4OSrIlWYYp4vEOS
DvZr1Mdkn/Zh9hzTpv/Gc61yH43RBlm98mr+EOmwbHbg8eWHuBXObvCQ5/p2OhTwaGJlTyP4DYAz
4yr+TVg4fWWNDWSEAGmrd2hXjq/VRFpyGwEBxF6IrAz3Pe/Atu09zX9zXMNtSERYr3gb162fW0n6
pJRE1wFEFvrUo4eJTApdN79JmMk3kQXY08valAVKc/maTWFhrx3TudW6iTVIbibLulUW8ynfh56y
olXWuaW1QUZR1kEKjHCXp2pKX0Y9Db6xsv7IkNd5/pggym0KPGk34P11dJtOWf5gSyQ5Y0i5ROeV
NgrlDQmRt8wHtwkbJNX36HNK9c1MFcNFqe0Z3AKKsFKZUbedbkCU5mPemjenQJrlqbEZ/LCy7GHf
sUmg6yzRSMMVr1BEWhNduQiTVtA0DvMjQLpT2pq1M5ZbxIvkIRzcRB8S1SZPUZcDlsdR3Ni2O70C
bVfNnSY0jNE/5GoH/FO9lJbGveq7+E5RB01qEPUUGCXI0+ONm1soYVHU415M2LAusJA9r4bJqgZ/
HKL6Z22SPgucojXf7NhG0AqrKHtoitYbVgnwrTRA47tYS6AS+VMHq09izLObEGHsDiWMc9+1Q/1I
9ahjn5EciIXJmo0XWqhXZJuYYOpKb87pU7GJi0a464jZ2a6TiMOBdAl5AnCGxm+Fv1X4yhbhfsRj
Yw6t43T3fWXAb0yrmqtNbcss8Qd0FjJfh07CwLzoigceC3Y75FbEb8CtK4Y9dzRaXLImxYPV5gnA
HYOrAqRfo9ao6ntVCxt3o8+3MfKbGxpG0/ewTvrnugWR0u8muz/WXjc16zJToRfYLhKsTemB5OnT
MjV7dK7Zm4PM+x108xEdepsDdhAV/d4V4ZTi7UjD4mEoh2Qt7MRIpGijOPSJrr33dCD1MbenIfEj
HAvf1CKrsqBurbLy3S4G6kXS5D422KAN0gQq0VvKGweYqXTyR6AQ0fgMJkFaf0HaUzegmlXRzq6j
5E9DiLS2mcdN9IBSXppth3xmxZvUyQJihOf6tShktp5hXNuvHDmgSw8azhPCQALmEinwfoxltq2n
lr26tBuAFvbFGjtOvoLaVyIK2nj/2AqVDBJ+vNw9itjJRjsCmGmKsJyZOAQ+1ADT9QrANXxoLQet
dSQACRp9x1gzccSkQBUHGYhxr7xU4k1w4q4Sl0W/JMNP2dViKBsAEIWMUS1SdKbwi4foZpTN8O5N
iXY22nNqskbE9UDEwmOo3j1Zy19qnFiyz/sCbSSwE+t8jQR+SAK7LOjt6NVIbajsxy9tLuIfesj5
90qaxgIZLJffIjCb2oBXZVYDzVfyVwT4wkOIB/6CFmrvVoEFTjVCl1UDJori7D5uMWKypuBl9L7n
juW0w+SE94gWJmggTEn9bLKalHdJSPoe1zC2kbCIvjT3mYimQ0TN8JPgXf3NiyoaA5MwxJ3CY7Of
x3L4wkoqnsfKoilQdq3D3ZyeuUAL0VraoJ/tjH7PchofwUXLmR9mkpKVZl77pUY1eRMPUVLvi8aE
7qpDoB792ABMxpAFmyO1MugeZK3yyKoUlUoCJridrKcpRO87UVbzxrtB/IhyJPgBT6MQjwme1vag
w7Zw9sDOh8c2sbpi+z/tMOVdXhuEcJ3wYmUZYf7IruGtH6ED/ZR0udxSp4uP46D67yxuK/RgCfl6
mZZ6yup1pXTB+6AOsigiFkTloqemibqR+6x5GjW7zXBxPXfaX7ZyhmgLLJJIAKHSlkLMhO8P3FdS
xqE1tjHQeBYFxHrSXuR7xR2w3FI8XDZ1huvqCeZ64NhjqI3JxYLAzyrTJkNHd4pQsZHwJSnCx8sm
zuyZ5xIHXR6O9ZDlSJPNS2voEpjg5WPpvuTTGk38yyZOWdCSCEL435k8KdiCmZxEBbgwUSUASver
yuK+TrYENNkp4lfowfKEliyJLShec8+V1J7Hxz4eTV653At1AS5JGfox2nq9JigRds7wM5MH7V2l
I5+Q+x1sGWMeOCJgkTvzUNpHg0U5JTV4tsJv0ikwaB4SesjrrfZuY32r1NoA7nWukK9PT2ymPYPD
xmxJHbLkrjMFUNMDN84vzBMrup3J2w3v1pfP7NTzPOJQlNtgWbuOWLpFKdNO1w5SaOrdD91bK4+X
/z6dD/0TgxwHBI/DZAGYyA6u7Oeda9A/dYfacXzRdEFFSWCK99h2gnqMtM8E+L6l5XPznTVvDQpj
9Bb3OnZvL/+KE3/BlAFGMhAsmCMpY8vxjyIDrdub0Lzi9n0RlauOtE9j7DRBb9EHVsUrQAl3l23+
5cYvVo7DIxgtI7bECc5Dhh/ih5N64F5GFE3y2Lurq/eyRzbQiP6xsYrjmLN11zt3AOTQo7Rr8BxF
+zBIHjQ8OebVtGuUui3V8HTlV505D/wqbiMYYDMwP/D5V9XNCNQKYzx+2P4oSnFDkIPZsah8U9xK
pwvUIH0r7149lt5b9owR8B9M0CtDDGcPxCMo2D3EVyYXB+IyoHVqAGe2ykC5tK2V56V+X6kVOh27
BC0YsH9+Xl75STiffeCDyfknfTgOVo8A8HOYrMNNaaPjQSK/B9jW1f2uiK7c3ZNrtTC2OPvBVmA4
9zBmwI7Bgw0g00U5cXlFJwECRnCzXJsJRCUc5ucVgRA5xl3OXZ+M9hqgwbZMQLJFLnjZzElYdzFQ
62KmFgHCk5iI/WxGuVbbWi0PkbXLhzEnfxxpozeSNa/T5BZvl42drskTBI8uIrsjHDyHn42VGa+s
1nZD39JkS5EsKW7e4MVXHtxT/4MZD2OQjHMHUzvzmj84Q9EqZtrJC32XvrXxJgNWnoMhAHZy98Ut
7eDyok5dD4kExRDNPLKD6Z3FonrLRK1XKbTTYNUXutub0KyTIXtMvGlt8umKvTMnhsdRwCUowX+X
t0triVYfZaEvih/GoXfp0D7lY+qLXN1cXtmJJczpwCewKA+b6DmLS2XNKFUeO64fNe4j/s9ip0wN
BC7mchW15IonzrfmU0TFE8y4OycYmADHiNrnUyP1UHdg4uEKd0Ejnqn9p8ccSE6A/rnrzHzJTb++
vL4Td5wtChcu4mHe3F5esa7KskQRWCxiEdgaI9L273BM/vUiS4b0EmPnHFcZs2qLdaHNNDIvdwAy
D3dD+dWuQ9TkV57AMycFGxJnJZDFELGI+wCySokxYSRl1lGiiBf1wU3fx+7t8oZRdnpGWAgQItB7
mHTsRdZsWj5KmjLkmY1Fj5hDbleVWw37dODxzdjZf0Let+DwotdUmnyXjBi3qoHerFkcDle88+Te
SaTSDnqlEq0+JDhzlP5wy/umSr3BpbYfM9GDOAC8XWaCv3Bh0j2KXzQiRJdfyXhON5oLAiUC24U4
gIRWwWejokM3B0gHQPfW85P6JyPTJkyOofNyeadPF8cFd+AyGJQDk3A5Q6lGu5rqFkS+ApttSoPx
IPsmA9+i1EHp/bls7Nyi4JuCOMIVsLtYVMZNr6mHZkCSlg+Y3dxj5BG8v/5omLW7bOokNKMIQiRh
BAtzMEw7r/vDoSWKx2ZSuetnabIqwremqlao2QMwktd5+xOg4GV7p1ec23ixMDrtAEaCv3y2F9GE
lzyOXH8yor4hYZaugBoWh8HKzJVochq/YMrzbOLNQ6JIRj6b0o2jhN0kmBQyMtlT9P98bcZsNYxO
EfkAJJyDckdzA2T8zQUwfiXMzO7+OXxyG54yRwGXiROPGcyYgKTQuUi3PaAkGFWrDpf3kp7UScgs
P5pYbGZJZefSGgz1TNN8VxhrXNlj0e1rkL6CagT2ymn+K7FMFfR5es87Uv3r2zf/Ag9T3qjX8Pix
xS/I0jCMhMEvoGgTBxi4PxZOgdd9/JK61ZX36MytwICczR0UvTaqikVmBJbwiFYesry0jVbUOhDv
Nsvwyjb/RztzzP1wJWrLYE6Rwg5Qr1VPb0Og2hpKCVV65ZE45yEeZTYkdwjCJlk851WYJqqjQGKr
gj5WpfoZu9aVtZy5bhi2wzNHUQ1SxMfPa+mjBDy3FFVRDTKa33AT2Gxo/Miurnj76eyyxMF8sLTw
hAFjrTIqsGudwNSNfpjgeNHv1hJgMWaBVaNP0X1vwD11rGumz8QwmLbxAKA5hX8sFhl3mMEFrQb1
Jn3R6h7wnyC7qnno2ZYAXBP6WJgDGbYl5tTqp6g+AuzvvI2d+FPx/cqVPL/h//kti20QcashxYJt
wG8Zi61q7wryLYROAbePGEJ07K0entPwJowNQNK1k2zG8cqTeMatkBE4DCwzB861fBKpcXjh1NiO
siYUHd8SDxY4FJcXeuYyOlTgxYBEELoNyxq/A0kU89Do4WL+5Q8r7A34u78xOLeunOjfTc1CQxxh
hiHnnQWRPt7HSvWVKBPu+ACJ3o0eH8vGvgHf62eYlN0VW6fHh8zQQSIjhI3W07LXafWsqqDrAS/m
1raq5E+eMEwae1//dfdgBoUQI+hDUtDKPi9pNCAKjTbMuK05RkMGBBqM5GJco/q80hj5+4J/fofm
0AJFEQKY2v3fyf8P4cwTVlOVJkKfIe5d+Vii679XjFv9e9qWVbzhMTCUNbrj8l3wdogB+E14rSyd
9GOALpzeY1DTeUsxmO3ehnXZ/4bmkjcdMXoAPrwLcC5bFZmNJLedAChsgKalf8YQo00rZ9L2G8Og
5AOpU+8Alxla5KG9eSmjGmMsA3dytKrKPN0KHg8gpkS6fnWdSb00uo2/Asxo93E+dL9DN273mFkY
4isB8jR2/G1sQtIFqR1e6cV9tct05JUGMSSrfmgvDmL5q9KQPqru4njvsisR/zSLnCtFifYic+HL
fx/0D2eBBJaDMwFRG0tOkA0KH4Hd+bQztwIvGZ/Cf36dBaQrGBqOEpIPkBn57GbEwTgwbTyJepH6
Ube2eb9xJ8zt51cMnYYc/HXuAVt3XQyMkYU/M7s2jR0nnp8XX7m4iZ0rp3Tu76PqRRsNFwDZ3CIh
Lj3MGqoCQ0zjVPxogXFPvfv2z1cSaiz/MbHYKyu2DAYcYIJgxgbYpI/bErjdqgVz/rKlM4sBhQp9
OD4/yJwtnqsJjPXYbQqJGNMAt4VKCr9m4jQ6Aw/4YGLh1e1k+h4jWxKTlla6ypJBBXFB+t2EQf11
U5Dh5fKS/kIAiyCD7g5Fvg0HcO1lKlPkoMh2Mvd8ENR8h5eHMkl89OSgLwHuCAR5wGB5gZzBk4iH
QEaYAinymwJD0C7mCyiLHy//ntN75gDawci2i5EYz7UXqaJXT3GqXSv0aS6ehFCYB60x+d3s4in6
Iid6pag5PVGsG+MUgA9cG5yHxYmqpHQs1hEL8K8Oj3Hj/umndroSyE+fplkaBqUnuglzn3tRqQGP
CAsFapgvzHddEFDN3Y3FiysnebpzsOKAiY9WjMTTtLhpSYlJ4UFHKigb+rMt822ICdvBcjEJVPc5
xvLk9vJRnVsWx1OIVgkhczrxOUZNXT4aC3JdgVu85CXmZ7UL/bhrAer0QnjAIwTEqEDj5eIE3ZFR
omrlAf9wTRzoLtfbnJYQY1DJk2v39EoKdlp6zuYkApUD4ZeTqjoNLbeVFeRVIglZtfALSJfrpMH9
64YdR5h07JT6TmSvLu/l6eF9NrsoKMC7grYGqBdB3A0HUNE2GNE7SMg9DEO7QUC40vA5PTpEfM4o
R4mLcp4tzEG0IMeQYqQDMF0PTUUwwDb2NyWzrrSPz9jBU4n8D/pEwKH5wkUEVOYqWgO8iiUkGmdp
PXJM0i+X9+40EZjf4/8YWTxhGAYbxxTJazDoPgmoAsG5SQOo8AQTUsE0/BMN9fNlk2dqJg/AOmIG
PFPQk0zd6LIH6XDQKMr0Y9SzjcCg1FCTn5SqxyExYAWTd5Bx0cCrVlokV17tE3fxULIT6IHiPlCg
VLMXf8hGOgyVp2Ye8e2Jqfy2d396uWt/r3hHAwo0apVW+fh6ec0nZznbBIkAZZrAeysX8WXoMegR
O4UO6hiigI4NVSDEZb1WPa7FZVPspD0CW0jpYE06iMt8/i0f1hfF0gZ1gepgVBvoZfhRDjL19Bam
UJNJ3rp0AO35iCmvmyidtzrIwG0btk4Wb8qE7K3urg5/u+7e7q88F+zkvZh/GERPgbkQG/9ebMJU
j31SCUcHU47ZVDTAYmRkXt6A2wu2WXabjIV2AvBMQXfXltO1u6Jg9kOUMmtNdN2Fu0xLFR1qBKHR
Rx7JV6AmsscePEizqs1YYgrcGqwbCekyEdAEJOcAc//I16us4l86V4OxBxgy7q5EoJM46xGOeIBy
jQDDOkEa05CZwSJ1HJRo1xxRQE2rsg/LgEyG7KhWzu7yGZ+1hxYbLi66fIBFPh9xUk+GNg6IT16U
Hlj7VWkGZYcNEVcS9zNuC0gdyARSXFyYZbmrUww1QJ0I6xqrO9zMn9B/2SpLXnl9zy1nbqLjNWS4
IO7iRuK8pwivURyk8Tdq/zJm4/BfZXQl1J23YlP4IMpquUT9tCY06jSLA0X27fRrghKCGh60+XX5
bM7tmUBFAOQPOQuC9+ezidMWz2Do6SDGK7G1tJ1B9EdoDeGpuLiSHLH5oD8loHC8uTzAS4Ry5+Su
x+jPF65O4oBFPXmDcoQH7eAopo/DSEDTHMEShV6gxciPJu/dTQ6a4GuKgbJjBiav+4AR6jILzITM
ZwuED+x5lzThrwZyCC9TpNKfrtvYO8gkgMg6Gul+FXFBv//7fqHLQRCSCUWHfNGvrjrcx56EOujE
uAoj0Nm9YueF/8wbwk59NLO4MjkLE/R0YQaEN4zz71RLAjtJMIj5dnk959zMEWh9O0DbgcjOz8+H
8OuJCopbwsJ6Mhfofz4I8U5lUj2h0OU/JydCALxs8cyDBjtIuWalcpShi7jaeDHHQQ5xgGoE80jE
WLc4vB9D3rSYdyD5ukcv6Uqqd2aV/1v0ovhB7fP3jf+wSiuUVoWSH9TLHlqEVR9kqANGme3CPruS
B10ztUhR5IQeSZWgSZEUbyVGvsC2Bcf4SySuBPEzF/fTkhbbCE3Y1uY57IC4ulJNs3Zbveumf5Yl
RdcbyqdIyj2PIf9Y+AfRpBY1WNfYObnqaH0XYvgc8mOby04hTiODgKS944BVCM00d2GGm7qI426e
xYvfe6dGAvl82cCZ7ZoxJonEFH024DGf/bwMyyRyii4JIOTwR7fZpoAQBxi7V56gM849Q71QdkJ0
Q1W7uLcEApaR5YBQClGFIxprwCQgOJb/AsSFMaHxylU6zU1Bh5thA0qgDj9nxp9XVUM4LxnzBELX
mByDvgXk2SdnT3IEyY3LIBrXQUSxXkf5vzsf7Ao0PJFBCMihfrY7VVEeWiVGLDBUH/DEXhWNBRVU
ur58aOceDJA/KXow6FtQtC4+23GawbOzOk8CkyLrKiM0PB89+Sqg/wYxAGADrV5X4YGrrSneIAQw
yOcaUpzme1neiJm6vx66e3RuL/+sM86KZh0BEwfZMbgyi13HFHxla8yo4YpvMXGJOfnmysGecyN4
EY4UA4MQjVgEEW+qhiotYEHi2R8xrtXct4C0oQrSXCNBnLsYEo8/RSSen+VFNqNcx1HQIYB8jip3
GDJeqcTeQ8r0yorOm5kbPnNpYS9zs0mJhksExkAVU+AAx7UTx5f8/vLJnLOCOIXHBcxh1C2LxbAw
8kCcAO29b472rNE1JdCJuLKUM8cPVAV5MwWOBfHvhfNXSVUSnqP+dLtuZ2MiEOd3JWM+sw4swUHN
jk6Sg2Dy2e+7SXU8rbGOKTRvUFrZNKAskdT9194AiK4zWwLnD/jbWXbgqqHNu5i7ILe33op2h6kF
ViDHK9flzIv4ycrCmUdIZ08mhhUzQoMEHYIOmqWjBfofuVJMnts2CCOD3wIICkTOxfFDtpiOstQp
Ru+SvYUxHgEpkbDV28tedtKFmLcNFx8XFJnTSQbDaxaKto3SIBQ15iUhAgEk/DB6kBu2sZFl1a66
7s9/YxMEVRCt0cVZRtw2rMNRubAJQdi1NsiI9yV9rAt0rrIHyKZdtnYm/kDcfu60AMufAcrP/ofO
t+0UHHqFHN/fwJcA9plxV06HhxOkWNdcefzPHRv6fWhwSLRo8QWUz9aqUGIsw8YklJrkYf76BJX2
mjVXqo9zbjg3cCCvTucG1WJNnQ39B8+CIgEpnO3ce4uz0u+h9QDBzStZwNkFfTA1/5QP6aYWmKT1
HJjitfeSYuY89Ut7Gle1M9bfLp/UuWAEHBSxDskGTmyxKm0KjUXDFNQC93J07yFSdcUZrplYrGa0
I6PKECbqcvCeJlXHaCEq9XR5IeeP5z8LmV3yw55FI1jqkwcrsrf8CTWBAAr2xK3/4mkFPD1zNEFv
Aji+iBFQ8SFTjtkSKFWJ55kUY7xwN7EIMq7JLbfktf7duWDxwZ67KBhHCXUcFRa4uCVGI5s6wjeT
jHJ9xaqvYQglaa22UZFsLu/mWavz14LQ20ajZ5mi9KmyG6WrNJiK9ABssUx/Mzr4mNLJOA06ecXc
KckJIRGwwP+3N/vQh9Njfe5CmQz2oJcbjBDPsiDPRgWBIO1zb99n6LDbECOK15eXeUqtXNhduL+g
kHbBRyZSwKXTFpIqonocOXTdti1WC2pH0YwBhJE2XbOHCvdl42eD5Ic1L+6FE85a9xlsAzWB50AT
kAzWw5gqfL6ix2xg9u/Jzac9XtwQMUDpMyrmtbKjopBFbaC9iHHky6s6ew8/rGr2rA8nCZ161eEj
OdBD8KA5bLff+qbDuI2KQaK89imKv0TCRUPIkeisY5IHGTU4op+NpW2qTCPQwm9tiM9GHaS6Kvcn
PjSD+eXwJd4VnS8gYQZ1DE72BNpX8ffQcQKjvpjiSvyZPeXkp0hPzAQDcB6XBaJh4Hh1ZYsaQje/
MwmphQ5z4qlUV96Gs/v7wc7Cazjk9dDTx5ItBj3CiQVWCw2T6Rs0If+LPBWuh24omrzgWC6SSFWh
5QH1LfinNXo+LyA2BonwK0bObRsyIHDBQVE9w2PiZMggrQ5NUUgZSVUe7TQ8dq18+3evROLjAfoB
iUEu5+jc0lgRKBhpkMRO/uKQMd3XUH08Rszjb3aWvF82d66wdjxUXqD9IAPCd0w+O2ZkZuFBPUII
FSLLpt2jD1uYrw5SvvHQWZDpdG/TftWEm8t25z+7dELUYnPuhTPDYOJnswU+imE6RfA4WfoI/SWx
TZqR+KSwmwfZHqL0begKqKReZcTNf/izYZBDKZoIDD1N5H0Lw5U3ja3m+DiEgswtJMxa92hFwxer
4RBpAaThZ518h+T39N725bhq41EETaKfFOffeqreuKyTO8sZp21iILuhMCFzpVY5zULw+7AzGInG
c0qWBWRqkcaaZ5n8ir+05Xuff7m89acv5ue/v4h7edbg2wgRRZFNt4n15jIImj2m2daWq1J1/3xr
PhtbuJeIcwGNNSwmTFdERRD/hGwTpIMuL+nM6wgHRjRDJYQvC4olG4E1rQGyiMYBaOy+cN/s5Bvn
r1Y++JV9TNhr1d80ZgORNpZcw/LpmfOaQSbQ8/ApwxmP+ezKuWuKtOKt7TP6lSarNJy1baFv+se1
A7Cc6gaymna/9vrXMGk2oXd7tRkgTm/TfI/AW5hnPAD0L5zagmquHAycGvPpawjDJBDTqvShFSD0
YCDAuu8gtWtiXGMnwAemgrzYDGw9dZADX/XigZVBE+0qpLxjCHn7Hh/a2BqMCQ/PPQQ9yDwAnQSV
HW16KYIxhJpp/Czq3YjP0Q2y9vPmO4aLVol125bfMvG7qZ89eS+8bTySrQKVAghHmj137iHPr3U7
z+Rjn5e+8Gat3XDKUywdw+2Qd4OiNnqR+ChOJDDSugLddDXGTzZ0Xy573JlL9GnHF4ceD4NlpT3M
mnHT9UDJsY/PqNThbOqIQvxKrnLlgPkit4aAcyIbBXMFtD5bDPmT9JAMEIcxAaP4pNH4i0AH8vIS
Tx+8Tzu75DnosjVQtDM2pC2cQJWQOwYPU+OjJZfNMHYakedHABUK2j/z0Mfn+xOOI4Q+OtgZpyGA
3iRmNJ/z9LdnH2j36LqWDxHtKYHW1ntfJxCR2TD+C/17v7cdiHr1voXGZMlv+2HbQEbNssor2e/f
J3fxZHz6gYuUP8wwuAFtUWwEVHVaeYghtJqLDOZw56Hs0v1OR+rPCrOuepj0t6IEHzjz2/9H2nnt
yI0s3fqJCNCb22KZ9katltR9Q2hk6L3n05+PffBvVWVxF6HZA2gwM43pYGZGZkZGrFgL3YRscNwx
hBrKeQZeR8/Fow0nY2U9qLX5/fI8noPeYBDgoWEAF9Ys0o/CIUC2Qh7Hmnn0J3UrWa4Tv4bBNbKJ
KhijCN4w3fpkkyKnlOeUX8mXt8NPuEJWZmvRa46+QtiPKloSVuzxFTKdBLr3swTriRzryvZbOvBP
BivsP9mGqyjxemPTV472KZsUeUb7GLeDMVV0QMHQ2iIi6saeSvYS2sld23rtJpr1dGottFceLAvh
PXOPXKxjA2ymS0qce9mZCjgujU1SPqMkFFTXmp7AJ55uLGfbOt+s/E1m/XkZ8+e7McCT7Lz1Fbih
z5e94OOoP3PWoy8R5p9+F03Tar6k7iY4165aIL1ZPJOZ3zgQ80NDrEABJ6mPcv1Jlvf+9DCMr7rk
bRF2bMlaR9G4UdubinJHbe9So3EjqNIGvaEl6xtEX7w1i8Plb16IQefZmzt+TQPOUBF/DldUbyGQ
agAM/uapaPO8SVqwqWr9MIAX8brJbcCRgIJXmpXDZ9FbWbKZHAMuCfHihKDKzLtwMhCyQVykbVD0
TaXuJ0y1yYrHnr+G5jH+sSSsi297sAFXWAIBwTuFHpRg30AeZbbmypjWLAlbQ01ZNC/Gkq/JW4+b
e8rInSZPersSw38g6s597T9jEm8lCGttaww4BcNy1iKGFJJ/TG6KFm7F8LmVop3KUekr7iQ9KPJB
1W788FZ3iIq+JM43rfhi2RP/8t6P95TDaex9zJzUjcpdjo5Q8XV0nlccbXG55wwijXCUYD+28dGT
39QSD+QEH2xK3sMQQOJbWVDpog7cDNo+VvX9IE9kcqwt1JbvsfejQuXZRQ/rMDkdOslrPYHLnn/0
QcK5MQV6OdDNZmwyc9rnY+EqMmw6zl0dqC5CN2R0bmv5qW/MjRX+/fVOiWruK2E+oMQX3CRVU6kP
0W3eoGxBvkq697pk1yTFCiBhaYjYsahTzGWkMwivVMcglS0uhMGQIldCMWODuiA6AiPcttBuSnv+
X+/g0XsJASM3bBqPgGU6O1kZ8FKgPnOdzNkX8u+22MeK7sAYBSnHTASn+eBr29xRvmiNuVWH3HVy
4wUN5WuoWO8cWJUhb3o2e+Ux1PW90cUrKfrlWTn6FiGmaGMH3j2D2W/npIhxQBhLNu9zqDngxdV6
t5LTG3QC23RlCyzsgJM5mH9+tAO8ki7CDHgSshLRdWL1+3DKdnnz94Vj26A1ggFy5FE6Fvw6AYKg
hPPw4ugGAmXXaVaqAcsTeGRBOE+VDnFPOWMgqfPgW18H7bpOr+L+qzY8p/kNqEVdvevzNRea42zh
xDsZl7BpwCr5AZqohILWqzJ99STvkMg3UvZUoQnSgCoD67eW3VpcMm2GYZn0lFM3Ol0yo+ERbY6M
VDfZF55+lcLInWfOyht6nrCzoR2ZESa0QhJntGYzCFG5RX8I0JHKIHf7lNPrBvHyylE8R/WXzAkz
SdCvwofHLRXnT0q6l6J7AOKh/wuVJBIfsDRzM7p59lPRUYbuVyKOy1MKAeHplCZRmihNwrGr1QEM
lvIjzNz3XWL/m832nym1ZOXUDHp0pNwSxlgYn+rmMTK/Td6ny/M4nxP/fRrprjo1kYdyILcDqxZP
0kbuod+WViyszZXwPIvzRoaTAgttEBy0gbfu4N/McgiXBzJ7sTgQMDbgQGgMnDHopwPxS1rubZkl
qSsNdlZUoex7pWzAwdxK5hpGYylKJgaYy6PkbDRItgRrqCYYdcTKoHvTjb+NQL3KmqsyH1wzgjfd
eZQnCKsGYhIrodHzIFv1wR5enBZVtZ+O/iBrP3Prp6ShQvnkNNm2zvOt3t9K1nfbrNy4UVdiuqXj
7uSD56Dv6Nye9bQSZES5u2K1flSjkYRM3vzQHHpO+UEMKD8Nv0Cbnd0G4xS6Ui8/2kGbrHzHwiqd
fIawSiS6eGXCvLgJShIRqtnIvDHa7jqG6QsuFpRs/SZa64CfjwLBNU6MCieTn6o2+pMYTaddRiKr
z8ZNFWY7YKJuC0WfrL3a1irr27w5z6wSIn7k1FS4e05nXM8HLTMHHNLoq019EyWwdEoAu7f2Q2I9
ZmP1WzfTT5UpXV/eCEtPW475/xi2hcPJ77QkYZbnt+Tntn9T1N8f7I3257y6biJgPhMcfrclomKt
sXIHfED9zwdNWDjnYuSzHILV5oqH/oqxaYYi3QW2U27RrJHvFA+Oig5iq02S9b2rO9FLkKRwyvZT
4KLfoRLJAeBSrLXzbeH0YTL+fJCw9oHa1iQ2mQyTtv20e+vBOXXZyhG3gL6zT6yIa22aZeeNWIm4
6zr0O8LxC93jXHtbzf5ewQkbZBtyp1YOtbHsTjFk3hmKh+NLETVbGITz5pvqkEFNNtP0bcUflh1x
rqzPbdOOmIers6xIi5E1ydvXYbxNtGst2Xf0HQ0oTI2Awm9T3YU577LZpbQcc/LHrHrq//FEo5GD
cvWmd0gyzvKRAY+7cNeAA6vqrQ1rbe597yKIuip6K6kSWS6w9g3844n0CeJk1XLhcotITzb2bb32
ffPCn3kqfV7ERPJ8b4gnEWiuMpCYFVPvt7Nqatx0yGg/ITNdx2/jtOIiypo9wRGl3E8Qi2A6onC4
IpmihP0mUPZFgS7hTVi8dvaLYdxDsh4MLSnJe6Q/0IT+FQ3bUHk2i1WCi3n6L41fcFlzMlOli+bl
Mb5l7XRdJdMejdRNG76qkhu3X0ZdJavxuRz5opW7einpPrc2/N/ki1APyMeMQaGVmGxrQ3Bzl3jF
3vTuPQpiKc+l4qcTwB6ykm74L1YdmSTbjJ36uCOP7kCJ67myGs3YTMmbk8gbI/sGmfbGKl9N+7oc
ateyXiRdWhmsuPA0FELXQ98AoYJKcCLEP53c07Io2eBY5GtI9t0eTIJxpylfqu5Tnq8cwGLuBgMf
zCHgt1UZnjMhLtEqpL07dAfdrgVC2ML9qzrtxomNnZas4ZDEu3wezGyGMiwY3zOiOANO8Iy8AJTA
mexVbj7GOUT8yCPVRD4wBR0mawqv/SpLVsLihUGatBfCakGzD+SCwiDRbi1nHZvYHeAI2OBl7ZZk
7TdkaKIbBOGVzeWTbNEcpFJwaAAQ0z8O/yO3qdocIWrIuLm+3/USZDXarZD/KWuZ74/s0fGWZELp
LaFqO1+cDunE0xPTh4d2ljakXbMCEmQizIRKYBZsJipCGoz333zvtc4gKP+qWgdqKqP6gvSkbR4u
j/cszyF+xzwhRwNu4sGRW4/vMCNvY6vePkHnK33inNSLe7glvOzOCt1U2SGTs7HDO0dayW6cbRlh
IoSzuZ5AzI8qH6Ajku72tr8BK41OA5KjmRzvYFzfVaqxsk8X3Plk9oUD2kNVyohgWSWVF+yi4qaC
wCMJ9lJ3JQ1vl2d40RR3I8VkervOGH5qz2nV0mHnQJhORutQqLukCrdqt/W8lQNh9pkzn6IJC2wb
UFhTdF47zi3dryhiDM7j1IBO/TqtpVKWTQC3hVkR4IH4So1kvcvKGT8eoPX7IdX7O/G/XZ6xs6D2
wydBEv+fESGaCKoAeUKTV4tc08pGYUiud5Lmt9/Szkl2ph3pV348yS/ZkET7pCj6uwaAVEdXgxRe
x6ilruUfxIez+EHCsV4GaL+Fusyo1a0lu1UARMHeGt6thZJi8OyE1yW88K2zRXkqNNxKWfsAMQHy
/z/A4pqkWgeAX0gOqE2sT1bKB1gRYpmKm0o7DQ09+R7tzByNAlSYnIraOQX7H7qxEt2d3aWidWE9
pFEfDURfaUOSD0HzMEG6qob/gIjv+6+yvU+qfV2tjHjZz/4MWJhxVOnKLqsYsOa9J/GnsbhP9d+X
3WxxYzp/TAhZ1byUJ6SlMEEVVq5+gG1L7cduAsywhhtfG8z886MzVk9RPkhy5k+Lxoe8fZccea+u
dh8tHqRH4xFOcifWtBjCfaw0vDxRQdUPPbqrPIVgy7aclWN7DhnPz5o/sycc27mTxYYxz94wPSFl
oDsPpnk3ZIcQQElzQxnn8mItTSGtuLQ7waM3M/KeTqGplQl6vU7sFsVz2H/3I6oQa3mTFRsf2+Bo
mZBGVNK+wwby21SkEcFGK5CM9+WRLEUYRyMRA1OVOl5vllhJE+2z2mu7ttnKXR9vFG1lDy05BAlF
ED46Irx0TJ3OGQAIHTF6anpgDPxqn1KfGL+1qI+2xm3vHS4Pa3HyjowJu0lJDHPoFIz1Xr8z/eeI
RuCq++eykcW5OzIyf8TRCnkcRARnGLG4fdTuPjX3qGIjabh24i2OhuIyvBbG3MgnuJvdZD5K5Nyk
BbiR/MfQ9ZsRvWdD2VWlurODl4RyqYIe65S5bbUdtcdg+F6tEY4uDvfPV3yQRBwNFxBVF0oFX5FF
dLZ8H4wbDWXuNZ7FJSswJRPWQ7nAA0ZwE8fhKjVjoPjQ/ujx1rEfpGFrr2VRl2aUKHd+fVO3Nxxh
Rk1o3GpEChO39lFgct5q4KJ9tAKt+EjFiqcS7D+wD/BomNUETh1khH9AdmYrikz9sE3KWcYiye2r
GCo3tC/Rq6McMiXVzo/t9t62p2InR/2Y3w+mVUNnZSd2+auX6NYDApf7jupOUYDcr5+ov+Q6QVMM
gC1wuNzI5HIPRX6O0rudNs1d12mDfEhSYyBAqPRC3+pa5q8RWy9OIwSJNAvOgE+xMb0MELEea/DY
Uuk89KHqKrRuN368+/uNRgLpP2aE+DipEVJqTOZx9LRuo/UIKVr5BuaNx6hNrv43W4Jn6DEpd6nD
Vpe92cltFt8nxUO7BmRdDGKInOCHIjmmnaVofSTmao0ldE0j+tVCh1HK7QZJTR7OOsK31RO0jNsc
Jr1qDfS5tMEgS5upyC28X+SsSDJVkdqQNSsVdZt5u1QBIgOF2t+SZ85hGnkWBknzIo8k4UouCgVK
fIsRlpXf7ovI+p0Uhr7yQF4KhWEFt0mpYAkQ/ekO81o9kMCi817M69sQkK6fBSv31uJ8ofYwc4bB
viDmMM0uaMtpol8RSeR4OwzvlVJtzIGG/qFc68JcGg5CXYA86OgjXyPMGTJMeTmO3CgxImJ2/twl
T5e9e9HAzBatQzcFr4MQudtOZ0hJwmCMGfTbXkfNj39jgPo5KoWc32ILpONHg+/otEDCK/iTTBdC
Z8GafsRZRWl2LUQJSPSz9pDbC6ueV2paVhHab0PtHZRw56gkA9ItYqia8cWPZhGfu1kTF4q3fzO6
P4aFsKIrfNpjE1ourTL7Tl+aq/vqCuhkyd2OxybcGUqdoPwdMDZffYOnZ6sNO8k29qOxEiHN55h4
N4E2p4wInTFvdMETKJVYdjQBXKksxUM468dQke/ov1Zd9OQMvgn1dHInwxpweQYXhweACWo8CKUc
sZs5NR298TrMjh0MYUqpbePIQqpe+5JJPy+bWnYT7nY6UU067MS6LJToaWbOvVhdobmmd2flj6MJ
Ld61qv3KyyvDeJbUz1a3coHMe/RsYmdmCdKukFGLuDwd8lkCOUZoIvypgs7Jfpbge+34oPf7yyNc
3M1IiXFUkBwErXJ6+uV6F1iliqmy4ZVVK9WV50drddM1I8JzG06fjEseI7C5fek9+bMFE/TlcSxO
GeceVJtzfCnKiEmj5SD5yKk0Su2v0g+vCwhzwUZf2f17Wa11Mi89RKBI/I81YUCazFu7z9lhKI8T
SMvtjsznBtk3WEG+ep3zoBhfL49vMa1JkxdAcWAwdJXME3AUOiPRKKWhhEk0nJ77KXVRDXxFJfhL
JiORR3+JkaEcmxVI7mjfNGfcqq2+be1iZyGRfvlbluf6z6cIsZTXRWOSlBxhjtG7pUQU9YCIbWs0
u2RYMbUw0QBHaNWbwQq8lAX3rJEuR7cWz0GbaVvUSIZvA+PKtNKtb78jgHx5YGvWhGUNW7vpkEtl
3/FeNqfX0v82+CoFCJ5Mzo2ZXV02t3CQ0RFpMjDIiriEhDixLipjUnsa98CDHEi/tdJPo/mEWvLK
gblwTiPKQXMB8S8N8SJ7jD5UUlilc1MdxbLqs9nDZnGT6VdKgv6Wyuu5WEnbLs2jQspWnXuRIKAV
BmanLYhwj1MzmZ6G0g2y4VbdoVG/65p6pc1ywRchRiURjbYQhCAie58smZUvz+2cNQLNA3fUBqk/
fCT1N15sPZl/jUcjcMDgrGUEcRfFOGFsk58PXoz8pxvBaN9K9qahstCzz/7eN47MiHoZVa0WRjOb
8Qixo/q+qF2vUOlbWjn/l244ZGAcqmH0jwMnE3ZY6RhtU0w0dk5FBeoWimLYdjK1vB0T/Vka6vDZ
Dkfth1eazX7MaGAPIrMNNnqACPXK9lvyU2aWohxLyZ4QPgUhZgURUpVrYngP5XcoOJNpxkXfGPSX
O/UmXMvBLfrpkUFhv0+1V4a5icEcmpI2Qdj8Ff3hjZpHbp++K8HKfl96sYE1/jNAIeiUAltNGySC
eILfFXYNtqaB+WWOc+GN3EsyBzZlG6f8ftmX1oY5X89HVwc4qHToAoZJ29ZzmXPQBOaXPLAPkjM9
lejA9dkqVHQeihDCnAxViEENb/C0OtMSt1B/DcVuQL9Zv/adO8u5tvRHp3lt031pJAi3X/feynNr
8UywoW4BMjLrigpXZds3U+7nTHMj+xAUXDWWtu9sV6b3qF9jGznDDH2cB7xPUQeiw53m2tPJjf3B
66SQydXMQiZFHda7vh8BiqR6SsuG90P3o4Le2l69gWnwRUKEe9tbKEOTAHa4xIP0+vJqL42e6jkC
SdSWeaYJB5TToyNgZDoz79lIGECQFR2iem9L8aFMp8NlY2c4mXn4R9bEjF4eaX5ThAb5qeyxVZBd
L6sSVPczh5cb5Pq2T6NtVqn3ZbAvlK3qWtdm+LmI7jik0V1HdCF6GrbSVolWPmwh5OS75nL0LCAB
CeXpskhIcJFSYxYGypNxWTxyNaxM9NL1DVaTvlreqjYsI6cmnNgLKqmZd3McWvF27GKgQKPVX6Mx
WYaoKjvNy+XZXjxAjk3On3S0k/W2iVVCT+LOmRCw/N61r+a06xXK618HxIARDZTeLttcnEj2EJOF
P+kicSgEin4cVYwy6R3UHOu73lvD3S1OJPqr5JN4jTsimEnxlHgCioEOe30nJ7fW8ElSD07/fHkg
i/uCN79BGVlBsk9YLjvXqtLM533hZ0+xJt2UQfky2rAdt+1DgGT8ZXOL84bChwk/kMbLSjAnN37f
pOCfXa0t69vazJ07c1qjS5h/iXjK4oH/MSL4QxGRGAw6jBjGsHXiElmReFuqK/fHstvBDEl1nN2O
I5y6XULclUUxrAidnj5XvUI/ZXEd9sGVBJvwFOtXbeHc9sYvy1kLCf6Lad49BCgknMT2WBMlI+SO
HWLkVts24ZsioS5Xqfsu8NyhTQ+p8d7nw8FX1so/S045M2MBjYSryhAL1F1JkdjOgPBNYRU9tn5N
flOe4vuyUxBQ9Zt65aWztJQkccE/AQuiF1A4sMjZGhJIK5IpUCx67fXE7RD8uuyTi8HesZHZaY/P
j2Gq5T7ASCc5zmYoIDj3pV1iMLXRLLY8HCYyYFnkPA+Wg7BH+PN//ABhV+RU96Qk5QN8Kd3r2cGa
3nzvQR8PTe3v2upZlT/b2m+qyZftLm3G43EL+6SuGs1ONRbTiHJ0Gg62OWwvW1iKsWYqD45IIJm8
fE5ntvIVX6vrke0OD6ym7JTuNZIOunTVQoOc0EN62dySd5IcQpR2xgKSuzk1Z0weNLcBR6ai3ClO
70YNPB3Rey6Fu8uGlmbu2JAQIteFkflgViDfL7KXdso+a9m0MpYlz6ciOWOQuavPaPZC3Us0uyOC
CppvNvnk8in7Nw/7YxPzKI/83pCbpEw/Xhb9K7elRU86b0q39d2mfCrXuKMXF+doQIKTO7Ejl6HH
4ozxjVJ1yFxAQGdHm2EtyFkzJLj1IEVq28XMXOTdKPZrl9xX9ScrWIlzltaHNDE1EBpTzsmbhmiy
J9Oz2bOJnW866a0oyqvez1bu5yVPM4FjIqar8kd8iHqBbEy6xdFgxxHa3J7S0k2hRK+X/Xkpj/Yh
UD1zrUMgKhZU5SayshYBRnRHpPe21A6qpNFmI7sjNLP9EMDB+o8GB3I5Vnun9Xc+W8oufDdp7RW/
XzyNER6ALR+WeQM95lOv1Aqzp7iXcuRPDW3qYTds4oF6rJ6Drc/RZ3fcPCxpmQ83dOu4+bTWKz0f
SmL4cPwBwrYwnTJJrWzOdxE2ZO0+tm4zlPBACPipvGvznPeSe3n+l1z22KSwNwyvj/zCpzbvVMM+
bP6pw0Pea9up+eeynSXIHev8Z3KFvWFkzhhaM2HiaAwhfOfZpujhtrSqG7+B5IzWqK3V/KNN8aHv
s12khpDz/HUXzfw6Ov4IIXDSESqw+3mC69TbJCrpezQy7V+T8aM0/xmDe7Ra3Fg/1O2/SMAh0/eh
BzoXaYVZtrUxiCnWc6Qq0ZVvoQSVe3dq9NLY28j8J+q2lyd7KbQ+NifMdZkTlUkUe1w/mL5mY7nr
dJM+eLKLcx5O+VtF3o9ZnRUBOSbQVBPfdmETRo5dQ+2IytV2LLd58TDJ0O2sUcAsDouHnUbteVZI
EfZnEE55q4fYKdOXeVN05WFQ/K1d3ttraYRFU5DSzWTTYMLE+7yo0sCsopKjQFbQ+bvSpG2KIID3
Pfxb+fd58uZyFo28JtlnsT4cjvbQgK4ncmh2jQGhzHMXP8pm71rKXd2s7Palq+PY2Bw1Hd27ShgX
fmBhLOvq7NBFiozYng7NWos29mUfXDMlBGBxPJV6qmBK6x+s8UciPRGtr9hYOrxgTiPCUyGGBqwi
DKemrppHOETRlpu4zV3wJhskljbOvxrNkSUh7KLLxpmcHEt+QxOoRm+Z99B1b5enbOn4Px6O4N9R
2elynmHE0EO6jj/VZbhRjIOifE7HclMPj2W5u2xxcQIRP0Rth1zzGVMXl42PxBjZ+iF40PN9IV+H
yWc49/43K4LXjYCq26HESpEhgqf40vuUTDehoj4mgbd2ic8rIdyhM2k9LzbGw4EkHLUBGAklssmf
QxK6q2iL6yHWM8tk00KBlkjXOqKlXD/GjU+jqKcqrmFXK9+w8PbgE2CZgM+CNJa4pYcCwEcxfwKs
a6q166ptYVx38AfK1o9uFV23cFTN5Ueg/yTWoDcWNppaD3k9zS+C1Ohgd5L2yNd91s3hinaA29Q3
1xpY5iBEnGAmlm6ZueIK8vN0001KNbSaxmoC6tv1pr0jQ3/ZXxaOjhliNwuUQ40Pi+6phayuk7HS
qI8F0nvhP6TjsImSlZz0mg3BJ/UklK20xMbUQ59lv8eWdKfYw/7ySBb218lIhLXpw9jQ/AJPqKKc
7n43Ka9D7UWBi+p/sQN3/emMTbD/KpC9w7Gtd5tcfgQQ0UaFuw6SnhdXXHxyAmTX+dvM9H9qSKXK
WGoVz+qpAli1aauxiCG3U5ytp6CMCLYzD/Jd2pbOziMnfh30Q3+NWKhzN9gF35cgur2d7LI/TEEQ
7bHR/qIJRw43VVBmcG06HmKAVUTaMRwm6JrTMQbu27DXrKuW+gXoo7zWdnFSqBtDmoavXj/Jb5Ff
+3dOWIzvg59Y3nPcqtqb3sKckwcSWeBetvyDnSjmTy+MpycrUekIlewuOxRFkfVgv/w+cqcB9bBD
5TVWd+dUsVTutTpWgoPi+8HXyuj6r1JVahp8hXnwVoy2Em4k30MbzW7U7opyYLbvoypyVm65peME
QBQAP97joLyEW24quPxShUSplzXbxjhUBK2FfjWUd4W+S+1Pl11paWMcW1NPV9iP2nCMVKxZZU8l
mga1JtjYpDQum1naGcdmBEeq4wmnGTGjQJ+XPsfep679Ua6Wvea5Ef0VQh9wcUSmkHEKt0HlGYGj
wcPo1uWPQtuq6UHTH+MA8ZTiVooOwIec8sk0V57OSy9J2sT/mJ1HfxRn9Q2qWLwCyOtpPzvIhvL0
U4ISjdntDKPbyPpjLe0aaBHW8NxnrHtEkzNdr8qhScEJsOapYbucGgk4VuqiYvdDz9+nbtgDivK7
1zaub0x/3Nk8A2apkYE2m9h45gK9noL8ZtSsw+UVXriXTj5FmIOmshOqMXyK3ismNMjGVjIKIMuN
77Z5fK3mayw/C+ETA+demoGjsiVSJHiml4V62qdukpsveYIMjV3ErpF6D62U/6aqcFWP9Uuh2z8v
D3QJE35sWKRIMFIl7iWlQyItn649OSHEsVPLbSS9uZfNDpKSIouj22iqrfwmDiTvVraSkK7aog5+
e6MmS24Tmwop9bR7ktUxuopSG2FLHSo6la5/r3kLYmP40vlU4zeRHpQ3Qd8ZN6MsJ09yxDWc+fkK
qnTJhYlFKfMA3zKQwBQ8KfKnugm6AVyT1HWuB5ZdtmuDU0F/Q5sl3lVV/Jk8zJORHKYy1jbKsCa9
sXASgSABczcjjkB2CEcEaMZJ0kI5JQxIv2pacHBq64uprCHVFk4ixFPnlA85BgJh8Xjto8E0SlZv
7KeNSSWDjrc2OKSAKi77yVnT/rw5KWEoKigceYaOnW7OWumpg9lj6pbq28CzUodNfVsp23S66eRX
CPHghAyCK60cNgk9DLL2mITXgX8la67Kf7v8NeezO6epebNDwMXdYgoBkJxEk4T/zGj1FAzbVTtm
bjL89SkPFbGBxBFYcbxJJLZpg87SBmAFKIyQ4Q23g/Guql+GtZ7R85D01Ixw1BCqaGWdYyaF7aDX
H0YnXpmt88NstkCMbULQA62xEJIayRgqqYGFXGt3o/yaTVvQ/IdkgpXq+vLCLA1Gm/XCdZgkEEIX
YkbTnDxWBo5SxOyapyYLKfE2aboyoAVnpA6qgUPDCGg3UerI8g0LlS/MmOOrgSRqoKRfnD6jKSV5
cWpQ9zToJFKHqHUF38isgOlvGiN8adQXvY3uPeXzYBWupK32gp5f2XNTlEnxBokfWOeFg4can6ZX
cpm6fuYgyarBSBda0yPp2g20L7tiguRn/Gfo0n1SA4MyXi5P/0KF89S+4EyRLxmd2VQppQhn35Xd
phwldGSV4GHyfld1uB8lnbYsgvphLZG25GUUkbi9ZkVI9s3pAZHngFGmrGZNeLeG3b2abudYxRtu
p3itynN+7DHMP7ZEoEjY0wcchNjSpgbYLPQpw60W3tprmK7FMdHkRsVipiMXk4NQ75FgNgkDaGHa
KHJOR8y+HR+S5j2TDitLt+g6R7bmrXUUdg2dXrexhS1ekITIv2SFEPnK9HJXt/6ZyDKH+j4HezR8
vmx4YYy8h8CRcT5ANiLWMFTHDmtLzzNQar/9TNqoGRclXYPRjbUqvbJoi7c+7kHekL9Oxyj1VZpF
bYEkslpTNDuo6kEuoHav203z91VN0M0gObFigB0Vo8miGUvVH0ts1QdTuZ9Qoa4HZTO1K/O3UAQ6
NSTsuUIbKzMZMNSmt3FwPxWHQfup2ruBTKXVbrrslsKHrH7J82u73rXx8+X1O48cMa9TUON2htZQ
TNhkhpP4xIaZ6xk9MCga4FGY7ueipPWS1YULxXe81qyxsP9ObAr3r8Yxr6Y6Nic92TvRXkm9K0u7
MZq1stba4IRDBVU0IyoGes40lDchdGRQ46aNfyiGt230zg3lfWi/XZ7Q8yfryYTqQj6CmGNETITB
ZRaJr5um3k76+1TrvLndIaqu/94aFxmqaYQxdG/PW+Zo24+D3NHiovAOz8OdRuNuXN1JpNvictiX
bQ+uol25PZc24bFFYfEMow0RSkbvU1KKQz18l1Lakm1zHwbpRlqNohatqTwoqXnMRGzClgfrFgVx
xfiaId+OmQVJDSD/Md+qPi02a2/ms7WD/EEzbA1cEcEwweHpbHq92ndtq0jUPF1UwGauscBU3Ui+
t6NnHlCX1+4s2pmtIQgGyoYw9Ox6CEIjqxMPa5LzvU5pV9LfLxs4c38MAF2GSQRRR8Iq9XQ4XV5b
qCrB258BPiVr2TUPdf4lGhFTQ7Egra+Kfo2NYc2kMINJ2vM8U1kjf3xPqPdBJp3DR5iAuPze2Ybr
rHWTn8XywhiFe09tp6bLyGBuhuHBVveamhNsHy7P49l5JdgQwjJv8qfUCrARcC56/t7pIRYbtqW+
spmXHIKXGNkLkn+4hLCZwbbCNh1ipyo+J1rqVsWKQyxP1h8Dwt4142ac0nw2MLzwSleU51VGsrUx
zA5ydCA1xqhFcYMJO/D3qH1sJn3Nx1ZMiP0IuRKR6ZinqQ7Mje5/kZ2VdVieJjDU6vwGoaXwdAze
oJod2seMIao3MDNX1SfV/HTZp85BAbNT2ZTuwIXTPSgutt7AXQgKaVawird+CbFNtZ2c2651I93a
mNZjIFWbsoVOr97K5YpHL04hrVsgtqBggMXtdISKH5sxjOvSxvLuy/TRrldKDIs75uj3C47md10X
oe7O0TbSeql1u9HeyNN9stZ/uTYOwdtKU/ONcd79eZVsUuXKk9fKxudvItZphkJac9clmGBh89NV
Okz9wDoNULuaBp1fGz96qDRXG68LYxt5D+VflzRmkxTrdKBHHAaa4H9mXTZlJzOqmG42eTMqn3UA
QaVxddkFlybv2IzgBGkI3X6oYkZW3yw4Uszu12UDC14Aipq6COLqvBBEhXV1KAJEQOhnKetXhZxk
uR3168H5ctnKwm7FCl48FwLhvxBCBC2aoc3VJG0SfZeRJAyqmOJM4F62sjBZvAZMuL/Jg1BjFTwN
Xj5LazME5yLn1bGe5WCF8udsFKQ84MIHEW7Ac0s27nRHBjOxLlCwwNWlh7i/jc2d5v3temOC+Zk5
fmhndz60q46O5s4Hi171WeDS8yAnn3Rt5ffP/nJScJh/P6kLlIMM06KAeToEqZP9MO3zwG2030r1
0jc3fbDP+m0Qrhg68yvBkDBXvuPhc0izu2o+0W96E1rverKTq79dcuQJYEUCcgMShtBT2B9amskI
wff0dau/m3Dbdmvl5IVxnBiwTycsbSLFHMGuu4b1OHl72m8K4ENr5aaFZSGLzHIb5NUA/wueG3up
4hnNbKW8Tzykh9WrpstdVB2GteN4wYmPTZni22dwck0ZMAVvlZ4f2vqms1dulqXREDVrPFjnBlLx
OE7yQO/bRmNR9B96sbGzW6+m14BkXbziZWc7nuU/tjSv3tF2yVRzohiMpRxtsSij+LBG97EwXTy7
WRRwEhSuxBRx0/ddrNdG4KY8N+JX3dxF1UotY8HFMAGUGXbEmRhI8GFAzp7deHATJNovW9/4BUTr
0accmdHLx+OiHdpe5xIct5Yl7H3b7p3cKpzAlaRtpLmRvzXtx2mtMWFhScg/g9ZBYFDVQLifLkkb
ampoTm3oIoakSJ/D9PXyKNZ+v7DkndpmQarw+4t4X6dPTfH78u8/n6VZL5sU58d77OwEDoPe0erK
B0IQqc2V4zUPtj7V100OKqIcgrWq4KK5uWoOOIbmbnHxOaqHyYkgIijHnVnnUNXtQ3a9L60clOd7
knw6zTgMjQ2piqFsnUxIerVeTLPsoxLUFJz3ffHUqvW+6L9fnsH5sDq9YzCFYJBJdQxcgJi6j0uD
GqCOKWTHnOc4k4fnPqlvpzGurvKuDl117P/R6nG4jcPhx2Xb596BkjtULfTHW9B/i/Cq3tcGqbKZ
TkhnXM/KdvUaWn8+8MXR6dxdhAJAqKhRnPq3H5VmkpkzsYLR7izJ2DhWcxsX4dfGGt2OZLWF0OO/
GBRvTdLTHBAM7dRkpLVhQM86GPTyKbKLTbNWC19aMW7PWRGczm5ZNNBZahp9gJ+NEuGUCN2A7eA8
UY2XI3Sc+s3/I+3KduTWkeUXCdBCidKraq/ed7dfhLbPMSVqp3Z9/Q36YsZVbN0i3BeYpzFOZ5FK
JpOZGRGRbmbkc1RFDUcOAiAKAcBHlHywz7kI/BqjhFFxP6NXVT90uhfo58ebrOYj1gHUS8CIoL6f
KrvsKn9iYP9L3mi0MsFR2u9HBuVWBrrQ+x6Q0hoE9R608Jrd5Q/2+VCfm1aShqodLcjmwrRNx8No
AXHpAdL8OP/12Of5EqlSPLKydhhbKwaDp5+FXvoWF9W21bUtPjvH2WLUa0NEycCbAYuZLUwmYjwD
XAOPTTCG0Dp5ZRak7sQQNkOgCVifXQRmZUoE1iUM8qn3SDU0qTkTrC3KALHnO1G+Rn9d5Jb7h+oB
7lwQ2nyeTaxZb/TSRh14/X5wg3+BLL1rjanaI+/YXnaKxQX9MabSwPeBkyJXgbHY+dc1NzPCBCMa
x/v8Ej5fkdrDp7GLJ7IDI8S4jsi69645eIGL3NkK+9hYm7n6aRvfLi9s0dtPFqZ4YcznYLIi2AwS
u1iLjN+4/UTwMC6NDRB8OvSAbh+VAJybUTHSEtIepvMQR/d1j3kdDR5CZ0LeMidpZRzweKYswafy
fyAjQ9MzpEyTun4mQJefSpJIY9JCDibKH3FiBOgllwwu1uEGNwZU/+qbkoRtF47OPsoObvJMoabH
zBAa0LV7RzJAMUK71TxpP8/RKL9CftyTXxEUTgUMOn7FCE01J7TjMbTBlpt+xONdDhXXIVp7ULzr
deF50WlOVq8kvbGAqEvVwO7En2wPkhl7MEyvAfa/7JuLBwJmINaOXj1gU8ouN3MHdoMIdgyCOh3B
OiwPpFURuhMRBndjOe5iWmsomh9BgXjZ+OecCyP5mMbAFIvv4xpSXnUA9bmTZcN2WvtHYNXWGUpf
w+h890p6YJ3OoeSleZ6ZnJoj6pTtSP26nGzI/GTI7+i/1WitWRSS5rECmFAUYh2X27wYDkO8vrzO
pW/5Z53Y7XMf8hKzmWwGwwXUjGrHO7BEbKmNmUnQI142tXirE0hL4HWJ/PLTrZ51zdgVCWz5aMeE
vTOHfjeDLT9bTxB8c6txI/9/0Ti3qZXt8VsxzqvhEFo8M6e/Qbne0bNri2zAbzAoj55Roh2ucq/A
o2ou+1VhgrhiMNi8AwfVdKwSW9zlo9i1eH9piPv+j83AHPr/NqnUx6kFVSEURvBDTA9jGO267/ac
/jTabepuGSTrAVsesEkoto268PU50YazOai4glFPzuko37x2eAK+oxIhkk23jlFj5FmnGr7oVhgW
d/GeJJJ28dyt7CkIcjBFY5uT7+CyS51/Agk+/0KeARwEdD0wCo8WpnKdcGN0jLISMs9wj51X7uMO
oIzph8Zvl/YLYAsEIYoG/ifdAJpVieVzmRL2CLFj5L8WFArhbgsWmKjL7JcIlD68zSPMMg4/xqr8
1jT0oSYRSF9y5yVqiaOJTouhEeSHQICgbobqgxKC+8zAxSTQGk6bfBM50SPmmPbtXEMODTJNUfJA
unzjjvmGZZqM4XdZTg1VeKShICylaTC6pnzaFDzjDqijVml1L7xxlwjyI5vSMG8fZ6tdWyz+F2IO
so7bo4/XV+8txy00CPvQuCkSNTv0gvfLX0geWvUn4bv4qOt6+J86xj7Rpq7bCQ6djBBW6R9yZ9qB
6SCMovG2BMw1SnVkFUv+fWpRyZsqaDlM0wyLFZ9rSIKRdWNm7wnqJq62ay439NLqFC+3jHYe7QG2
UmTTwZCEtHqtBs0NtHTfnS5InoGTXEK4RtxYAYxMCMGc12HCwBl1jGI8fjaXv9bSo+TUlOJAZdZ2
MZgN01WD+bum2EBLjCbfo5StbUhJTawLq04T9pdNgkkeU7KIRo5ym/OhSlIIYCPYRjUs8ZVI7cMU
mGHnBbeRB3qu/C41Zg2j91LckPr0gF+CogHEded7auTCnWILQdAhGLml/m3CdDnS0meT6wEEQdag
1ImKsjITcBm3uL49OlX3+dQPGOxDwHDXSVaBLIK1UORsIAykucyXnBKyMCBeRwUfL3UlAIkqx01q
9lACmO5SZ9tC/Wf4yiUCTi9cIQEhaA0pX81sx6FI3AHah92HMd+y+CUJXjx/e9kdF1cCthkbXUEf
16JyG850nDLcJPANP3nquv6VC6BShlnj9YsXPiZRKFhfUIv+NKIN+FHEzHFCihfcuPHGS6+GYjuJ
nejuTXdTWhsHbwTv2uqfv7C+E7tKqIpHq4uHeJbho9gGKT849WOZG5pdXArBp6tTfJ2zZGa5FCWK
KalWwqH/SqP7ICHFyq4Kuk2qzlrXRaEZuVi2iyEfNPdAJKGebHcoaqdBrx/cPfkqyf2rnnrraTbu
IqMIC8vYet6vy/u5dKpxmP9jUR1Ai9o86R0Ay1ZOyVY+vw063Wzk4u1+akJxSTxuSO0xmPD9CABk
nKxNzO7Z8FZ5K7SXbAiXRa3mQC+FyN/D9BbayQCnK4ctciu3mbkLN+nRSnbfQRS4GtNh7WCqKRHj
sSX5tTlMh8ubqbGqbiamNMYUKCasdLybKxD039vxqzDuG7IX9arWTWwtnfWTRaq1y8AJuhRz5Zio
44DxXMUOcIbxF07CqQ3lvEG6r/SYDRskbaCPGLokDm1UtMW0nlrIzmnM6ZakHLwp99OpNmGOxh8Z
ZruLcaPV8vh9jSgpiAeHl91/Oa+jtgWclLV1gzt01YEOONlads/eIfDn/UwwuLsNSqt4Gks/vaVj
K+bVJJhxh+4u2mJDyobruM6yq9b1QdN82XsW1i5pbm1o+oHTFNXi8wvWL4DLbPF6RQHmELFjQ8fQ
77Wwb9lVVRcvX+d4sOImD9TReehNitLpUSMbhtq9Nvzavme5e5WNA55sIthNvT2skb7cjGBLDmNe
zpplLkQcSUwBIBgA5sC+KuHAK/H0AQ8ylukAswXSKVwWlzdyKeLABGTLAC53MRynXOdsrqPWZcjJ
Su8qaPdjs/HLVUbfSWwCxbMbBzyGNZ3mpY+HHiPYBiV58CfWvMxz8paUMuM0rjNvZyDvBAj18roW
wot3asM7dxBhmZhYagvE6noNQoqRref8JkpeQEYJqH73hVQCVO5oQQJaIjNNZRebZmJe5+A9mlhH
Eh+r8bufaHLKxV3DVCuefvB8wMrOV5TXJInjGSZ8Cy7/c8hvplbzuAQN04LHyzxZUh+jD6ySX7R8
FFMKBnKgdJL6RcpA/nDNtH+FWEwFAsDI/p41RXCIEm7c0oK3R55b+YYDFLKPSjM+MC7adzJG5kfN
y2hvWmzecsNleFV4pbMrexZtwbbdHU1v7kk402J+TyfwmnlszJKwH4lZgV7UF+t84t1Nm2Tmemq8
apU0nX3TTNS4E3U0ttDEmeZdbdXsw+ZWduPlXfUQVc14TXjS3meG6PDajCvw26V5ABKirmFrZto/
/DkFRXVBmsiGGlzVPnddkmxI2ye3LhVus07cBDRMFTqkgPDHFIyAM6RrXlsPFD7YuOGxr2Z2sNza
2gQREp2w63yyj6uxrFByrsV14jjyl0X80EO9Y23XXQHFYBKDIjUoh23tuWJrFkOQ7zpWd3tUGYeD
F+UJW5lz7LywbPaPg9eMYHYYCyfZRCSbqpDkJrm2KzPasyEAf1TVmE0TdtjE7QBJrrWLOS3g/7zc
2PddlgCq6/bBlnt9ssvnwPuWt3F+RPXReOZp3n+fIz+6a6qBbAwrdjrM6xMnCxN0Q8kaMqwEc4Vm
ar05sx2grT16V1neWR9dJux/SZmY9wPN+KYUVoKEGZCDbG0UZfaWp95Qg8W5zP4pInc8ctDZv3Kr
7w9lYc0rMUz5Df7z7ib2fQyeZ9S5iYzJQmPFiQ/+aPMbO3HrtSjnpAprlHvfgtr2HoaCBRzCx8Kp
AMDxs2Eb5YxlOwDJ7UNpN+1Dyp16C1Ra0K6440xHDHwN32kfm+j1ChSLfWgb7waA40RIwGN77wOa
cZtFNa/A+S5jOJQsnliaF49lMXvlmldxdejKun5nxIuDsLbE8EF6jsHRzJpm92jHWfuNYz5yy+es
Okad6TwXXeVEB4i+JuADtOcHaBwV2zyd3JURGfTBpXV0aK3GNXc9iRy2qbs6skKvQN11RXg69bus
acaHrOqnPhyzILoeXCMH0sjo9lFSGVZIx7r8AaBO/OxgX+KwBjftE7PcplgXtM+eS07GJxuEat+D
CtyxLAvMNuQVL54Lp68/3AwVBeCIPMBB4jSu38ohCx6igDVeWFSOA6Zzkl/5w8g2cweMd1Y2w7Nd
T7YImSHKX2M/jBsLDcVn20sAaMl8NIvC3C7B/ZwnQfzkpBEkvxI3HkKG5PzZnmxjW0adE4dmaWaY
+Y/G4dURbDhEWS6CsBg872qo7OiWOS0OcGm6I04RhhnjvOqvhiE13ydMPoV2WhP8dNePcnDwlvQ2
F3hggzDHHQ91lBgIHZ5IJ+j4zeJIhJHeT3zuyhASM/Wh9r10W7gt6mXuHAtUH9wRWA6e/oO5ruGl
okF3yP0sQGMbRcC7Am+0AgileF2JUnwwP4pvEQ27tSHy6QfN7Xo7E3A3OX0xxmFDK9BwzNPErpI+
QeoaTF60qwnPn0aE663JG7sPYYgdyqCqtxj0SG9IVfJHI5rivRc7Lo5DCk4E34vbDXPAo59Nc78F
E1z6ngeNEZIp7jbgrKB7UE6AP85jbr8WYqIo+lk2ZkJAm8q2ZKIQgiT1sEl4QTZln7rDrvI8Eaz8
nLhzCBhxE4QD2ObatR03WYxHmUB32K1AzBr2oBLbAODfOivKaLrxrDR79iEWj7m2ZjQgFE9cMa2A
t5mrVWA26S+QwwNLOZZ1+1qXQbSZHFG9UxK1+z7O0i14GJp3hxntvoZC8koYXbsRVFRrR256XBjz
G7E689dAUj+kNC0fMBhAr1kbNFcQx5gPFhwRDOJGrJO2WGoFgBnwzy2nZI9xYkyQ74o4mBQe52Rr
ohdh0Xc7eDPRT569lVGF6bQlOkGRxWxOjgtKKgEUkxWzAjNQpSV7yUazq8EBnwndYOVi1nNiQf6C
k1oe6yqbgZoCTd1u+l5Z/0hq/cCEzIWDglDyM8iye9LqQN+LKSQxAcQOUCvHAJl8qZ9YrRvKu9FA
0pDK0cfk4PbbLk9CqBEl8X5M3iLyD681b/GlRAVVPYpJRdRUkHKd20yaGITFsn1dRrdJEg7etq12
Q3MT6R51S2nXqSFlS6HjNAW97Cob4rkT3xx26HQig0t+cWpC/oST/eN1JOJEfrWZHsbcBc+x8/et
cQ8FLrzkMOMlyY7PLZQYZCO27L8Fw9Uw7WiwCVxNT1om1OpbCcz4AJGC9MD7NMZtNXljWr1s2c7+
9eBnxzZJoTWZQD3WXl/O7Zc+yYkpdSZDUNpUeYbVRP6TT+6hk2jpRns/I9nBG3pqQ3l5OcjyiiCG
DfAQrsA7hxQRRJmzuaaRAMuKcW1jsjDuPehVABroBCtkVaFZWGHKx/0ETb4RL7bW/E4xJHB59ZqN
VseHfJrWUSMnKQTbBM7r0KGycGS6Yagln4SwAOB6GAW2Pul/e33WgOgBL09b/ErFcyxevrAKWXkF
SQCI51X1K2RBTTQ1eM3kwaauwxYoE5A8+oVugnLRVxAiMP3vA3CsyuIMNkfxIsXz1omOtvFv3YOx
SdNi0JlQIoQJkWmIssNE5z8FfQKIxNrUiSTqbMh/PwkRZSp6n/h4MvvlrzrdpOXdWD1+5Yv82alP
L2aQ+FQDllEhXavdN7/8HuWrQej6B4uedfJFlKdyYtkx81zYKaD54rzwXlMX1m2VchsZNR5IEcFW
1fmmhsBg475af03JL6PDyRqUeMpTG0xyFdbQNkfevYngKY0eLn8OzTb9vnRPvngQFZgGFzBhk29x
BrkN8YU7QUo9YDIV9TqkYOcuNZldOpk5elS5dUwgHogb2/xrkRa5T0jbAMMDi2ugtulN37DroMUp
n3IMswz3vvHQuTcMA+yeJiou5QOnlpRDWCNvjgsAlFaTuSPxngk/JN4DiH/Lv5+ClWvyoNgnmVxR
8jnfN9uqorrgsNRba5/czmTbD1/59sBEYQ4ftVfMmZ+bECPkiqwIjfa2unGDMmzzr5z1PwZcZQ1Z
0ZaeH8vo3r8Uw9aLr8po5+lgS4snERNUAEhj9hrbdb4MaiZF3XSyBkd3A9sadRpy3UW9dBuCZxQ4
DLSBwK2r5IFlNQMOO6C3FgNSnrNt6k0hWLosvrl8HJeaeN6pIcXBIMwsSN5KQ01bXaOolB4LFDU2
tG2aeyA+o5XoQRjbe9730bSatTe728xLnBXYhXUZ95Kz417+7YfoHttKcpK1zlzONo4uTbemPQJO
/8jMqxZCYqOlqTouhaFTU0pPo6jsGnUVmJIDvYnzMECS4/LOLlsAeZVEgwHhpsQhJwM9OZel07bZ
VeWt02sO06KHoIL/n7+v3AdBAZYuMeLv18U/vONrVqBaEtCNk+iopH/T26g5MJ52AB0hdcTMv+KM
cET0tMBhtvJ7D/J0Lh4/xtZlYFZEzaqdKUa9aGgzqNGk5TUGlm8n1P7mpkNlrA85CIAd8BAlQ7Dv
rNsuClD40uzF0vvw9AcqTgx0Wjd3ci8648337mPvmMebuIQu6LGu9o5u+GJx60/2QwkAqDm6AeiA
0FlEQ6xJ2tCrJkAL9wwFostOtBRqThemJC9FwAEdmbAwjoFJ56U1bk1TEwEW/VSSrWMuAX0L1U8H
o3DBCIGBC25fx6mF9FvX/V081n8sqPD7pMiCEjMdmBOAUkHWPDd0W2TfsubayHXj2JrFBMqxjgJP
DLWNxcRJtS95cg0Vrf1XPsl/90t9oTeOPY08wmoCr9uVzoC6WhFmNNN8Ft2mKS5d96kgVoQvPwFC
DFIMWoBcK12T/mng2fr/tyTFn6cKPIqg8cK12ZK1V77kHrDdvmbfls/on31T4mFkWgkNGuwb43sT
Q6CiuZmGm9pDAgXVHmsXONvLq1q+2gKAyUF6DvYFddq64lM6ENLhOkmuk/wYjXcZZo9t6w0ioh2I
fEhIrBU6wSFeil85t3IyC7V3B/A9ZUeLcU5Rn4bpuDkWXbwyUeiPdQoq8o98CssnRpQd7UkxGZ48
uYG/43Qn8gYj+ZrW2eKBOrGh3DJ1kczu7MLGCL6ZQpIadBrn01lQkkI2VFViGLCAvQwjo1z1uqHa
Rc9D4w/wLvpbdOE8XyuhC+OVOaauCp8/c4TUMM+h1gYmV29FQYEEppvpEZ2TD0x/Hb7gg1JLEmha
iLYDT3tuu06HhvvtiAaqyx5y3wG453loatSyq+u+oatiNB/E+GNuXzEXvyHGXxN24qUCal0kqhI1
TD/VCQwoBwkLa8+5lYJDmk7mnvSGC236Kr32/dJ6ubziJafEVkM6FwAHE/PY5wsek8GSVKhwyji0
UrDJF3czmzTHayk4nhpRrkXYHpOKwEjs/EwoGjr7zK3wlHxuutfLy5F/ST1jp5aUMzaO9cT6Dulx
NYL5D5SPABitbDSJnPb9siXdxiknDTeJl6ERg3wx+GBsT9MnSjeXTSwdBImAB1ckOELwgjn/NrZd
100yYLSsiD5oAsUc9J8rdCTNcAg+HGNbsx+XDS6v6b8G1WEoP+swTdzAoF06G2/EvAKEeHM0QS+b
Wf5If8zY5+uqStcSdiE/Urr1ig0h6yJ7csgXAtXJ7qmPfhcy8OBqhxVHfMv5rq80lealQHj69+W/
n1RGKIDqI6SL8CQZIYkGuVeuu5UWv7+8DcFNAcir+jzueZOBEs7CnDJ9Eu204uOrMAmaieiDHpIJ
bSIdWHjxoGLeFZAGQPCBsD1fE2tLipoVLAbWdRIBj8K3BRvCobOQN28ve8Hi/p3YUrzABoW26wrs
XwwIqOFhZl4TCz4zL8pgemJBeQcV/lQQMcJCjYlMfqzEU8keBVkV9a5Dgxi5Mz9abAt+a+C6VkWh
eVEuJjTU/U2VjhmWTwlNNOSe1UXwQCO2Bh7mtJ9eSGKg4Sy4XwIcHRVo/Y31Y0a9/M4DCKpcyRmE
Gwv4PjDTEiY0e754wAHXAFIBRDefiK+pzYa6iRz8ov6J25tmOLaBJmjpTMjDf3IsnDyY6iQjmGbm
9DbtwKdW8NtC6Dh+F8/GyUqUQI/o2/vJDDNNn7VXLh1KJCPWkY+Jt25cfvSDDMLhnF2RutS98hZP
yYltJS4PbZe4fSVtOyW4lbYifSrjHXhxAH/5whn5Y0klsuW86X0mYClu3VAQM2x1muyaz6WeeOqU
lIoSFjKCdLTa2hj4IbmmNbF41E+WoRz1YLQqjK/A7Xrrlfqw8XR5mxY/iO+AtQn4KEwPykWe+FzB
OURvavSiElSHTBdU2Wue3RjRPZpgly39bo6rCQYyW7wTEFgAO1CWkmYWzxwJ5AA9QBg5V33/K4tA
gXhrQA6qLTeDs6f5+xTdVO49WnKXrS+tE7khkE8EYjiAW5yvM/KMgkMGF/vImw8RY7Z8/I7hsrvR
fXbSRnOQl04Y0KfANAGbQD7pupUlnkm+HPSziQm+n6uc/xgdP3TLVVxc9em6af+9vLpFg6B+AaAD
/JyuyvxjQP7TrqIWZRq/vJqa9wZsFf54G/sDhOvZ85xPa8hDa7Z0yf9xifoQU5e602pLmuLZRwsL
MJKUgMEO0g391aTlgVo0AuovjFtghhm0w+ffLfDHDqVFvKUFabZNNB/q2Nw1zNN8scWBEpAnQwQJ
oDzUMZXrWwy2pP2Tr4cku5nE3Qy+2Fg0t2BV22DWdRvX8T2kSx8n3qyC7OPy51s65IArg38KYCAf
ReHzRXrBXHh1gCS/hv6hMV735T+XDSzuIhhw0YxAJxh11HMDqU3q0XRwndJo3snOXWWYW8Z8jUfI
C+rTCT8xo1xgpgPlUSrzEmjvhp2NKd182/En8gXgs1Qg/+9ylMNslRa4aDEHuoqQ0yWYw0nzj9oC
fk/Xk1o8VyeGlJdK4kdeV4FAZ1XaoJcPPgjGOLOnltx1dF2Uyb7xv9DS8zHG5SF4oK2uUulVQxeY
okaxnqXHaf5mentLfKG7Ci1itOyRYLm2em0ZDph0uIGCTcD5io4gqcAVqSuELnn0qREl1nvpDC6i
AkZyz783ve4hKB4vu7TOghIYHKfIS0jI4cxAOsca79xM8ykWc1D07lyJYIMcvdrDS80pYYPAqWz8
N7MEVuhqsp+M7oXHDyBdjm+MGxTT5q+88E6sqi+XGLln5soH/5DOGI95bQUNK3+tZcWXrque1VM7
SsBjwhxGUESlK6v2il1iTw/9+Cbm4N6bf+bA84U0/XH5iy0FoVOLqk8UqVOmJQ5T6gKYICUGusf0
r6UL8XA5NaK4RW43NhMRltUHO7DIhhDjBQepo6OkXIp0p2akd56kTSVtBmekMFPhBZaNU5h7P9ph
X5kaoMXiZN6pISVyk8nKqC2xeZBoXbHpY47wwW6i6hFyexBsAgm9ayOh+kJLDzBfEPChqAykuFoB
CDjjjS2vw6w3j21Bb3stub/83IoDwkQgCTdBRfVJOyVyy2HE/D1M0Pq2ls/kag6TuAtz7gApU6NY
c6ROsR7cbyP7Zlc6JoWFT4iOoud7QLAAoqqSOHh9Z+WJjUvEBCPQUO44pjTM766OIHvB68/MKHci
wL+MpBRm2hZD4O1415L6V1uY68uHa+E4n5lRrsS2m+s+kVjKrOE3UGIBLDtMH0Ya3IgyCjGLornq
F25GincwumhA3n7upXHLMGve4KrnXv1K7HITd7/iCLjz4QkuhZniH0Ey7L6wxhObym1sEGNw69aW
IWst5ieRPoShA9Vt3mpa5ovfDO8E5LUeWAlVcsCqETlLpKFhAlOnH2/7OT/WM9PwiOjMKOtxRsHo
YMLM2O5q75432yzeX94y+dk/HTLo2+HpA6lHZEzncaqNamiMYXh+1Q+Y1U82gUAVByCdPGy/0KOB
fBVmREDLLJkolQslADkwkjKYGuNh3Xl7B6LZma5+sLhlGBTBX4O8LyicztfT5A5gEq6PKgygdGDv
mDCj6TLNzb90liwTo7ZIxbFtKjSRsdE2WGcABcqtXRSjFM4JSOvItA76AKCXEYXEpNR8qaWVWYAI
gjwRqd8nSB0fvBiYGfBfxi0klgKR12sa9MM2cWbN8pYC36klJSLNM/UATMDy4oAAoUyuiz44MHAP
4qY5XHa/pUXZ6LdjcBNsI58ewqA6ibIgRVG0GiEKa4JNjnubSQSaevKSl9se3qFStwqvOMXLa9oF
WZmgEhOkBRQwdtCPjP0rj4YT315e0NLenVpS7n1Izs1AeGNBhbEFs0fo0R99sOmdp8tmFpJbcIb+
WZDc15P0wjJsk+FfYcad7+gQ7Mqy0gTw5ZVIsk4pZv6JYz/LM8h/OSgs5cWvCRDx4I12m0En27Xo
AKCL+o8VJcQlqeXUsayadtV92R0mUJKMmlthyQSYbFDYAbpZ0pyf71WS50E3SPB7O92O7qsBilqz
0WyWzoYSdsQ4CNx1sOGTLWHfBgsMZjotuaWog95pAEJ9aGwBx3++jjGzU1CJ4TYAevFHlcfXvQPV
I4dvMzCQurUf+uCPDS/72dItLvEEsi6GYXA1B3JLwYeWYV1JXwFke8sRsOu8DEHEu/KqDRCY0L+9
bHLprJ6aVD5XX9kZq0yc1Tqnt5j7WNlD/rOvrE0e+Nue5pqwqluh8uWIwGRa5GFXp7IqVy0ZP6LK
aA5Z33wre/PdDFi5iZLgNsc8mGZzlz/on81VfB9ifemYVdjcmVoj1LhQuAIlS7+G9sPHWEbvZmnd
QARAM8awdK5RcwStMeqAuCmVaxhyLPZUGTIWDld4NjhjGs7JSkS/Ln/GpYIZ5qggoQNYCoDg6twH
AZBxBLod8cP2bszUW02Zt4ai5q42+FWevrd+fnCBQ3TZtGdu9/Oy+UUvkoUsVFBBaaCyAXt93wtQ
ISN5L3+2aQ7HSbY263GlfeQG13zIxS09MaYEfcc1kwisYCjKgFuv8l7TOT0EDSRcjK9k1fhz/12W
EgNcIPG4J7CsKQag2vSvaEGRF0LjeizveGuuRdyG/qwdjdWtUP77yX1T4CeBJg92Y17t7UysuNuF
LlAd4Mq6GadphXG5e9aDDoab+6hrn/LKu6PJ0EIGOtvVaRdaWqbKxU/smSAPkih2UDGd/yagaTMx
dPL4oHKdxdsAvOlkDaqDUEcSt3hQTywpqx+oAAtGjNWT8TtxwjzbZ2iGWHwdsQLKHxrXXbxLTqwp
EamcwEDgyHUlYDAxp28R6qQWRAgvHxCdFSX4xEPqGm4mPcnFPOoGyM8Q2ZjGyGJwPVmK/PcTt3Fa
t4utSX6irv3mBO113HnrPnoFGm5DvGSTxB8FZnUvr2ypNy3VRv7jGKqSAu9jXlfS6uhmWydJDmCs
XFl9selpu0f2jPYKX4MU47HvnW1sVBuffZgGu8/iw+VfotljVSK4rQ0vAtpPlqHtNYltcGMmu8rQ
yewsJYNQdcDDAISBYExWIjrNmsoNUrx5GHWhJO/tAVjffWUlf0zY5x8SE88JqO8R4ZqeHTmNMUwa
v0bzrDGzGGZOVuKcmymdtvTbCSshEzuIprqx+ker8DEG4mk8c6nZiBk4yG8SQDAwBaRsGgnaxnDi
AFkhOOmg6Da7kFoPXeeVkm/jvO2iO3cIC9KD/GHT6BCnWuvKfsZIVRsisFAbtaWSPHjxMfZXQ3UF
jt+s+wFENs4jaNh7G2NWw+byx1wMZydLV3a5oUPdCflGLhMwlPHV7O1Y0q1Z/lIEEA9fXba2VKE8
22nldmQsruIcr7xVPN+6/abCmKvb7+ZEIK96dIzHzF6PXNMVX3QkOeEoD4TzCdtoBNlgBiVsVlF8
KEQPEvZmU/jGrsMSL69v8RqShF4A+BNUKxVH6ic3nyIbr2U3higm8lSjI7sML4yZfMO1pQkpSwuT
8+kB5HXA56O2IaeSEdcgJRJ+hzahSLN/2jroVzbzknC23ZfLa1tqcaDnaQJaAS13G7IK5weSlYHf
mC7MYVKN7Jq0um6buly7LRsPIETydp3n/GyTuglHvyvXzggO/yqan3Kv0nHCLwVTBHWMBxD8mk98
sHbeOiOyrGzFs+BIunpFanqTaV9ZC+6Kzpd8jkKaQOppK3dWy1lv+06PImLy6BcfVf9Qgq13gkiO
h+78pjEgyUU1PvT5q8ImSmMYj3Ug0aK2Xw3fjpMygk2er6zmKfEFOIIP5aCju9LZkf9+ch9Tu+NQ
lURJfaKrtnuaii0UsgV5u+w1OivyxJxYqfgAOn0fq3GzPox9gLasJ2KiM/582c5nj5C7BvfEkKsZ
UNU56ySG0kErV5M9Df1DYd7VOt7+z4f73IQSu2K3moNAmhjpD0YPllizEuMMv2ZdF+DzHQ7MiWlD
6+23kpk6ftKCsMSY5KzwWD0wETyafqepWS9agMIMQZ1N6qMofu1YPI6SCAX5Tqxa/kacvw65ks0T
cojgx5NiKMpX7+JqasbfxXf60jhbJyrDNLorAAm6/NWXvOvUjpK42mOBGbwBpS8vX7MsCxkFoRKa
QUSznqX9QusJzR8UjsCapsT1rkXiVnmoTIngzi7/zQZbdzEuOJeLuIp0nqKyQlX5bwEkRDEVSA87
t4JA9rMJxc+Y5pL8JRTlTRD8Ih5/aJ1um/IHs2/2aHA8d7azNi0BNq0SMaLWPQsWf5MHolQHMV+K
hJ2fXdFB5QxQfqSsXnYVzd2VSKydU7vbCb4/zbru5ZI5aInA9VEDhNvII34SKsoSHA8DxccUzVy9
TzQCUUw+Q1x0VWYZxNj5ZBHwmnTQbywglsxCQnoaziMdjgwiIZugmzM/BCK0LCDR4EtGLd43LxGK
SPdu2ROdSNvS70WfxIPILMFohDoNF819hDoytmfCeyKMUnNtzOPRT8rr0Wj/KZJO5yMSpnven3Eg
PQcFYpvAFdFwPd+gCdK5I/NlomgIyCQ05npwumtgu9Z0ntaiDlDGyYG7HXYYZdR9HfnHPxmHLxBw
fkiGQsU4kDuN0c1IbcY+WIvB3BtmsKUmJmldd2t0zsucDEh5ME5rP/cV0xSqFg6gVI+HWJlU9MRY
0vnSC8SaOY+Qw7nsxxD7oQ0Oq78OJRjk+t14AA0GQKLnFrKejbXTR6jaRhsSH2rragRBUvHtspWF
a+rMinKkxiK2QL+IXezpQYyA2NZ3gb+5bGPhQeHAiKTKwTlCuUvZrEbMySwadIcKd9ymABuEjAXW
irbWtGuDNIUSw5CusxJE3CNvx1tMmqF4Yw3uscm7h76dp//h7Dp7JNWZ7i9CAkwwX4FOk3PYL2jT
kIPJ8Ovf43313On2WG3tSqurK43Uhe2yXa46dY7ii2Q7Ba5rgxeQJ6zFGhlJo8kCABDUqOYHKgl+
SW8iXbsbvAm1ijlUDF/mqXBR8HjiRWfCZU5Xkowdytr8SdMYEcRSyu7KA9HXJmE1ex9TJ9siUrjt
49W9AeH1dUY1F6IQucJh/0yyuF+wAJA5NbBfgdE6/YrIpsk8RiCkmBtn6tEiXBI9iJ3SetI8UOT0
+dCC5H3Oq+QSGC44XZrlKFMaaDI/uG7WPs0kB1FVr7nWdzrGJASf7TrgaivzC50tVbLJV/yS3/VO
91R7qRE2UcPZzqp+2cSrUz6bTm9zHhvjSe8t7YNVHdt5mWa+2FHE9kW/lGGWWOtVklolKiFRlPgx
eNHuhridVUClr89MrD0CM4TriGscUcYgn/HwNseqCKiJfi/Tvavsnz3KCLnRgp2TbGcViFGScoZF
EATwy4TX5YX5z0bHmgYXr5Vh2Xj0nsRhNbxW7lMyfofgXYocjHNtKeUbZfsblwEqs6BoB12msPWm
wlxsyEgUwZSAXNXgyi75rdNaCjCAJO7BnQM5LOSzsdFFNO1UgC8vnYGELgYPVG6HtPmW0TfH3Z7f
SrJ9C7ALdK0dfqKIOaupbsmA3p4isOi0Mefi4Hh5mHSWX5D3eLYU95t07o6smac7Zh3NMctaWOtX
EIib5qZw79ismDm5EdDiA4zM8SjCAplJPseuB+3BuZx+TrMz31F3fK6zvlaUmeUOCOkMlOdQnUVr
0elwMkB42om/zutoAub0R7cAWXO5en48ozK4Md2LEZ2pjYommofu4rljeQSbDVpG6OAUQntq9W7k
lJhFp39eh8e5uYgzkA/4ufast3tD9VaRZAXQCQCYPpc+QPON2Cc/QMCvBIoOPtI/o299JoGeh1G6
6XPfzd5IEcSw6tzQZnfeN2URwbFdIfTPTFAKThTjpF2/S915Py2qvjCZ+/M3EiYTdasvudS2n3qz
ANEpb81uugOb9gsrOW64dlZF9CFzy2NTgu/ndQzUGyLggMZQn4qdPbULXy+Lf9jQx2aEqzHOFra2
CcxEaCpu5rs5f/PKOoiWXwnYM88vkOzIB5YIoj0eznxLxKnzbH9XTT12Glo1vAcv83zPvm+jxwEC
044q0W/K/MHBYQ+1IwIaM/G8N5g2spbwoAc4zt7wvebRXLFyG43dd9ELesE163qIvy91UNI9yT+6
5iZxG1RudnS81K1frcb8snks1n3lhGml4uCROdPx9wn+6rCO5HaMeACU0Znuj8u2de9J96NPFZHH
H0y2eALgxgN7DV6ruIWEg4e0tDMSGzPRmglgXLtiQTWDk8f6fX7PnCVMDOLnfbUpaly+xbeGgA4o
KNhPm1zk80tFQTk6B7pzP8eKE14amR5/muDmg9kQlHkxCay8BBsVJn+D1FCbhcR7ysqtk4Vjvq+h
wRaXYfX3LVgE/ZYwD7wUuJbENwRjSHogEwXRYHCdI3fqR1YwqSTzZMfvsRF+cx89YvOu8So0GCIA
MN773rf7nVtuSfI02fsyujVVAAlZIHBsjnvdkTnGFjtOF5hz7Cygjm+RmxnNcp7qdSTzXjz1dSgD
IPOLCu+pnWHRbMeocdqSfETH4aFdHxIQ01nG90LFuiE5N3Bd/sERA92GnN6pKTTGZmVqwVSaPTpx
i3ZO8BHXtzG4FkmAhrDzp5RkvU6sCes1ZWZcaDOsQS9lZeB8RH9+mli+Y/ql9Q08u4C8KA5GyVl/
YlJYswyNyJU9wqTZko3eD+FUX+sqx5As2IkR4bhZpyyLWh5MxVPps+ICBUdMqw+m9ZEpQipTumLY
T+iZRaoPRZbTFSurzCqshc9h8ZjOhym96SuCJr3QjjdW9ZRmVpCMv7rqV+pcReveJW04WY5P9C0F
FXl66ONtGxWhMWzQWRXMxQCmzS0iihzqeMnt5P39JYhqyefnClOD83GozBS/3wKj4AG8ZLQ7l/2Y
NLpxf533LgmvKFda+LQlRGMtRY/OyqOUiP2o7bDTXlOkQ73ez5ODvmzadNuQK8/YmPVdD3ampQqY
+eDZb0WZ7BrVFSQ7fo++BiLSpwsF5bJo0nV8jYdpRmE1hghsYOe6340HEJP70fQ2tPPOtu+qMpzm
f6g4wDza5hyClxn63k/Ng7yadDMPTSN2N3tP5gqISH0xJ4oLULq/Ps2IzbzaGmlel8JM1b2l7RTG
zb5i1b9s4iMjwoFoW1oyA9aEqdS+deDFHtKNoyIKlp1NHJfF+ypcMFAJ+8oY5qnIeVk6cX4U0WEt
IBR5aF2QzeaXdf06v5x3Vtm8oa8Xcn9IGgHKLCyP3uvA98YL9t2y0ejepo/rP1zBvHX4fybEpWnM
CXLtDUy07LqI35mz0SrF7paPAqrl6G9FsknMNYE+fu2JNuH6WPeL9apnV62qm0xqApUTR0eaEJ2m
wroko2m0q4tRjPMjUNBLfoWq6/m1kFUewcP3aUM4pBYbWheQGYF/tW/rNws59y7Q7N9m+m0Y7wtc
i/ZQKmzKh4V3Dnqi8IIU04as6QerBpAqsNtDHH+kSB6R7+eHJbspUG76z4Rw20aGTkuk4sHSGm0m
bY8g3A6z6mb1NmaneH+rRiMskrfERWINMOVBdj029lP6DfDo88PhvyFE2likz+EIi5QPy9QZOmyw
dPHTwrfcl4WWvmdcElWBiM/MOVPC5jRc1kZGA1NT/dPQLoruo5nxUNydH5DsNY98mWFyfDSCZPHR
tmYTlFCg/RQsiO6AmYRki+FHw3jpMieIzBYvuebGpWS32NF14sb3CVN0nMoOveMvEFykAQoWZAz4
AkIP4/LbGZ9MghL1BUh4arpNddWI+UEtTCw6y2wTpGRo5wZ76emlNHprMk+GjTxhCxmVxC/SZ7fe
FNHFbK3+7L0SpJB7vB3//v5A/wFQ8+jBh8KP2Fibtz2LQCP655iiNCz73Thvzi+mZCbRWMN1pKBo
5YFE4XRkTek2M0shSOawNOjp1tF3CfFRffPtNESglalSXhIfPTb450w7eow4JvQlmjnC0lmZX2QN
sMSHdbjKiKIWJdnaJ3aEu3fU0YxulR6SJRBfpy4S2LPf/cMFf2JEeKq6zWBXFcLSIEEzlBcFxHud
VJzMkvMD9AFIQ3J4CTyB//1ownJHW0uSO0WAsuhVVw9Qr8ou+ynd1Lx/c8wU8yY5fU/MCccVGHGg
z6HD5wrzV85SPzUNv9A20D2nmEtVV6jKmuB+rT0gEqhgzXTCNvsOJKZvtfs5D23zPh8+zvv6V5ew
ULzDwYPQEo8QRxiarkdONbjQpHA7huwFRAxHv6q354189W8YQR0cItSoiYP74XS57LVEBXSOUX9F
NdoaQqaleJ0+uNrhvJ2vGxd2CGBkKPYiXBLfU9ka13qTwo5hfORgroWYGXs1Ifk3gr3JnYLEVkTM
X/3w1KCwVIU+1QbkgDGwaNNW+9G76Pp3iFkpZdokYc2xJTCFn04h8CLNVPWwtFoOQdQcRenW7aP4
2iBZtk09yGE0ZVv/shInfkgMmuycwcufzs+vdLjQ0eXSFchoiEWaqPVaUuop4J7sugPkuDDvqfs+
2yFrFTtOupJHlrhHHW3w0s70tnJhKZ+a0EMExxzIfM1Aee6T6XW07q1eEfZIffTIonCkUCtCFziB
RZBw19NmNV0AWm+j5h+qrFhJ1NdQ28RrDhfn6dCsOamgpwtDuhukTmAbnT+OYGfT/Xb4iKwHPX2a
vRvg4v9l7f4zawkOBGXdLHYqPj4D3ENg+NLuHG9TeRt9UqQ1pEfK5wBFwIMRt6AdqGFJszZ2cT2t
d8bydn4w8u1wZEO4ZAxNa9whSQCl5rwU9aZERahfO0jNpcDFPo+Zry2HUcUToBqZEPLoqauPi4GR
jeYaagAWzvO3aFVx3Kms8IT9ke9HXlXaDXeQlFwm2eMAPfNcpQsq9XYckyBposhLWoK3N21ZR6sH
G8z2qzXzKSCnIAdIkO06v1LSI+PIkHC/5F7VRwbfyDNy6pb2M2bXHtmsrc9UqlGSI8MxQLVCXNMA
sFUEXWnRUHirGyMwnDZ2dTumYe8+jvUNcAt5Hbrl33s51HsAobVRMUDBQJjBLCHxSPMUyZLsyjXu
Cvut/PsoB+WYIxPC3KXg3MymBUn/vLrrzbt2fGZ1sC635vD31xjqPjiQcEOjbC02d7IBdQ93BMyE
RneF/pixgNLAwjWTLfvz7iDbuCemhGkD8Iy6jYNpo8VHr705EMEO6mbxu+HaYC9Gdh1Hg+LFIPH1
E5PCNBaaZYGoF6NDhnoy3lZ913pXlap8zH/l9DnEa2efcygc6+OSd+tCMTDP+LWM36F7F3kPLHko
0n1kKnxPOiJQn/FUDS/LiOfQMHUJNP9QOkbucQQWI+0gYnhFBsVqSU4iCA182hFOonwaTZL3sBOv
t6YdRs3TqMJc8Z8Qpw2Thj2EOgjAR4I/VD1NajMCID0yAcXUP4gqcyY3AGIz8LYhPyc+5gjFu9hd
0dwLtTBIypuPq10rWv2lJpAw48VuQBpFeGGeGPaEQfN9+qtuHhz0wpzfNbL15hm5/xkQbrukN8x5
rUokmMp7HSe1md+6xUOi0gKWLfexGcGt2oyNuLcxjqQ7rNWLy/wsUniU5DrgClP/jUTwqCTu4mTO
MRJav2jpuwchdUht5kvuFyouQumqQI6bUsKlP0RFbppbk9HpKNnb6ZXVN0FXMsWyqCwIg8kRutU1
B6pA3YggA9KotOKkC3I0BP73o0ig7RuUBTyAv7TkObWeyAIi30mxIlIbwPTwFi7UEcTEVRytFctn
AK/q+VbTQlpfkfLjvPvKbmaUjv8zwd37aBhFG3e51cBEs9xAUnXwQguwyeaaaZBKZpBkVXUTyc5i
kwJri3Io8uJiQhaYNmgFEdQYkmXLnC40oTlcLKHmXOF8ZmC6PT8+qVMfmRPG10O8AwwzMEfbq8nY
p+6LS8Kl3TcqLLF8rT7HJRyW00hBP7TC0DB/c7IdQ2bWUjyDpGNBrZ83YnHwiXCNUeaVaBVBjY80
T1PznCYHKwbi9THL/iHmMD8NieKEbJiGsmQ4+PVlP5ZPiOGLJhiBwHQULQjSSTsyJCQfYpMCvwto
a+Akr1pR++jChB6gwgWkJ7SH9D84WNB7InqcDqh8BnYHuDjxLVS1WhrqAzp0FdG09MQ5MiN4mtFn
mZHEMGPq95r2xrTwvCdLwzMAn7HEnP0coe3pVq0zJ6sijj1iK1ThtOSSZnlIUnNvJNOlPt3MVQV4
mlkxv/I6RVFANocEQQBnIOX/BNs9mJnJWsH1Znpb54VvZ/tJA+71cH6MMn8A0InfQcgOUpFwMOlH
snYU/lAbOzP6PS63i6vKgUowjEjDfBoR+QXBuz+AeQNGhiYARi006XXkvlvuzrMDA4CJ6iHzdp1K
YVHmHsdWRVdfCFAR3GpXXabQ4Wz+vikNw3LhFvB0EMqJuYvWHNdmbeAe/aw5Q2C5WbcjaNxkAXNz
B9Sgg+6VCp+UrtenTTFxAYBEl1Nuk9XfSxci1e/DsD3vEnK3P7IhTBybRlB4rbBhOIekM/yptQGu
uiv6uxUZyy4Ka22jm5vzVmXXIsHrG8R/6MIAUvh0r81kNVB/gNGoh/KKD6hwNoKeT2PQl+npzp5M
M2y6Jr3W+giJxaU0duc/QHbWc/UGTumDp4SILS8KjZKhwAdYCCwKsmHYdJFX+FrxYlaKMEO6uXml
CGlmpJp1vspHMYBekmH0vAGv8zYN16zaQPCa+RAnRtRkqzpBpS5zZEw4Jte6KqKZoeanN3eLFfbT
c04VLiOdO4/rDgIwzPnETsejxYlbVMUEj2EVqDk036Xf8cwEyBUde4mtuF6krvJpTVS8Yg7rATLD
gJbUekzo+9q+xd56X1b6pV5R3JxoTbFUKF7paXJk1DwdYhEzzYwNDLEEMpSHUOM/5CTRJYemaLS2
IFYTM4Vl2UA3PcGwrOyDrJq/Tj6xfa96tlVtFPLl+rQkjAXlmznpuEcMOnp1Ot/xApLejyPqe+//
sKnQwI5Ch41LVHxvQsotJr0zIw8AeJDb30DpfqRPQJCPkUohVubmf/DjKKUbnJHtdIGcnC4pKbFA
KxgB8mbasAFvQ/Pl/IBkOxf0P1x/GG0ZSK+dWql1uwK95oJ3lPs9Ix8zcMAsuu0cxSNatkJoU0OD
ARqdQAooHMFDN0xxm2DeYu1qiA+6eVNMl2Z9PziKOrn0bj62JPiCDiDFkPR8hYxmt7beZdYDV0Yq
AmKlZgiNEW0aNduZaNmYu+5XY7/9w4RihEDZICvxRdJ5aOm69h6fULDaepoVxmzT4+SIP87bkbrH
kR3+Sjo6cqmmFagn65hRepnZl1a21TrF3Sw7l6xPE0QoKuSzAxHkFEOZx9fFQ1J33meg6Y3Jx4L6
lLnc6CqtVKk3AmJjAz/koMwnuIlLF3MyIgyqRK3LWgLH+EhAu2+mikhb6o5I7FIAM4FysAU75ZIO
ZmbDSfJ1jyJskz5p06Zrbm1V3lA6IP5IxXgQVIlnYDHEXR1nJryx0A5O+0G98adXgF2vZYodprIk
+H1bROkStbA0mfdggbPKV8IFw+J8c97v/uDdxJweNH//G5IQ2OAlDMRrZGBIjF6vY+0Tpw3GKntu
OuuhzYerVG/AX/pkNi9Vmtyh/83X0nUz0XcL77OlaTerkwYuyw7WqGITUk0Cv/SONsVQ2MyxGL4N
7Ladt2msaz0JW+3h/BTIEhBIB0OqD5EdbgLBe2LmTaYxAhtD52/F8DGOwZoddHaxNMH067wp2S0N
gjjQwCO0sqlY9rCWzJgoKPCCfL6tjVtQIPjnDUhn7MiAMGM50ZolZzDAnCLMyNXShwUj2/Ffso/H
AxFuM9esx9IZYMdOv6Xl6tvGvZH/OD8W6a4+Ggsf69Hqo/UfME1uYxlKP8vf5iYOciNBb/wDVZWw
pfOGZkYLqhoUItjCvTnFI16AC2y1DWgs3+bO1yFToipJSj3tyIpwyEM8Y0LSGydwgq3jZJs+8oHC
GvQ7Gm0t+nR++qTH/ZEx/vej6dPjYiIGB7ml+nUE0HcH3PnWM56SOOjaPUsVoZRiBsVHdOVqAEUv
fy7Kt6HezQ1gWE+xitNbek0iXuOgvT+0OKeDMpoaIlD1ikezRnerAQpip7+Oevdwfu6k+/TIjHAk
2CnqEBE4xYIE6tcpRLjN1/MGpI9Y0Mj/NxDhfGeElLkFKodgNT+sQfdZu5+8F8t6MNlrAsQS1Kdo
rTrrpTvqyKhw1s/JCE37HEbtBmc78kKID8M8TXwExyFxf0GJaptUD4ODCNV7n9Mk0IbXWq+eRrRK
s6wG6fP0fH4ipG5z9EnCgaUNemw3MT5pzCY8yx6bBj0RD622O29GtqDomAP+jLMfgFni1G/Kpi/H
uneQCzHDFMxG5boqYhDZQI4s2MKCenHutGVKYWF8nfVwdu8N9w2EaufHobIirGCUYbIIc3EmFr9n
EETEud/P33rv47wZ2TZDbczmTR1o7hUTy85Ud9nMMJgS+Q2UYmxru0KC4LwRPudi5HFkREwqU7PR
E7OFEYaWnTJ+9FjoZfcgguqyy67OwmZUcRbLzt9ji8K21s3YQ+86LDoMnMXBYGIHmP5SXU2/8kpV
0lLMoSs4BPWG0VwmGNPqp3wI5/GZKI5cQ+oNHod3oaABHKfgDX2vWe0yICdkt92Ti+bL/byYW5et
b2DvzP18otNu7tolTMHwdUGd4m2qGdJ/2cZLf4Jb4soupy2Z114BCJOdM1xDAloSXCvDFebZMwcr
0TkAno4ach0pGCEiJKq+Z47fq2RNZdN8bEuY5hYoQq2EbF/QsMlHzT9Y25+WCiUlm+hjI8JE49qO
6cJh9tUCWEJshHUx3pQaeIT/qQSObLSJQhge1yA/OD2pEJrQpItnXAxGaIOpOKm+n9920sU5MsDH
ehwXZDT23BIGYgONgICdkyH1o/GltjZGpRJWlJ27IChxoX4Ajjci0rwN1Fr0dLZ4wfJbM/1k0/b8
YGSrf/z7wmBYMlhuHBG8XtYkiEkXJu5TP6t6RmRTdmyF//1oyioUYaIS7X9BnR1GexfpaAkdg4Li
NfT4D+MBnQeaDnBXIW1/aqmYyhqyzLinFisLWLclQ7Q1XcW5IV2UTyN/YpPj4djRaHY6jERoGKPu
LhlVfZmy/eICc0pMuDLw/8IwKigp1XOGa4qw/Qp1uMqv5ofsX9AiR1aokNCoXBsZTxPjMONtaXzM
oHY5vxoSXl08crgEHcX7EKhyYRzDYON8WWDBQWWhsg54hzrDbTrvQINFo0PTvmKH5v2uiaGXg/2K
l9D5L5BP5H8f8IXYV9OyFhBqnv5Kgpb6kfNcd2/zeDhvRrqNPscpUqDEegoBuQ7jNIzEp7gbikdP
FbpIN5HHadg5lycEWE5dO1pIB+oTPOYrcPO0j3Z60KtD3W0yFUpJdsuDff0/Q+KZYNZLnCVInSDj
ZE7X0/S8aHurf2vLvaWqlEi30pEt4UU31VlVLC5sZSjFrCCZaFLFXaoYjbg0tTlb3UIxbWaZ+F2O
8sUVHa5YH1r5t8JR1PllxiC6CLkV5DqRFRLuuTX2rGLgJ8Oc19vUNIPBtQ/D2u47wwOlw+z3baMo
JEv3GFdbBQCEt2SJrYykj9I0KhAn1WkQEd1HeYSQFJRQtxE72NRPo98I3PyM3eTmlZuHvUotQ/oW
O/4CvshH56FG29FIR3xBXN+Yc7jGoT1tm+I6ia9btouzhwhvk/MbTm4TiQaePYdWgJgJAgql71No
tAQlmhEmC2Wbu7S509rLxOnARIhu9jr30bWtMMsXUIy5/7CHAvzAaSKEm6ygtCorB2a9imi/mnzt
kAOGLMIwa+Wh6jiYFPi7HUNTVeBmGUF0bE7rh05XHV+GQuc4TP8ClAHjHtJhIKFBW4twyDLkKCpv
5R1ceu1X/RujH42S5VG2UY+MiHfejLy3NXlodKLdAOFUHVUsxdzKzjdeEAE3P/qcPPGJaecg2In7
tMTTLPHr+OcAppXc+1U1d8qGC9lxfWRKzLUY1kKnNI3LYI6LENooV+mchOY8KXLQKjNCGD9ka523
JsxE7UNHXouWYDOqCHRkN9zxWIT43azWpS+jpAwsbUOTC4feIqjKJsXiSJf/c3FEuEqxrO6o6RgK
XiO+y4jvqsCSqnEIh0ikG6VeGbBg5/dTifwXbFien/xLGdYD5R/IqfmJKYYkOdVr1rRgTdbi9iVz
vbvW0CDJO1+io3XXmf3+/IkhnbhPc2IAkpdpZq8RvHq0h91szPcrboTzJqRuxpkSuBobWJQEN3OM
yB7jEia65idBC2qebKb4/a9tuFzWELoHwE3iPXJ6xA9OF9tMa0roIC2R5S+Rrt+h0SJzQ6uqinRz
3pqkwRjYMpvraiPBxxk9T81B9TciowUaLavM/EzDWWpfRSjMDy5Kv0Gz5j4dkr1R3JG230LERHG7
SK7xE/PCntJHM4N0c4sZtbYaUsugYhtDD6Bdot/qmiJAkV1lJ9b4nXN0fXboH8rzFNYIeejxFFv7
DXg5fTd5GQjuGSQnrqL+Hzb0iVFhu9kLKHZ7EzOcNLdNPCH2UoXeJp8l4a48McH99mhcMaF1qRUY
l6bdR/a2oxuSxKGlX9vRW65t0krz21+k1LZZsknS1yQbOCQSL97ABR4uvZycn3r8vrAnOkYqB+NP
my/f5thQgfmjFSqSM6D1rWSgRiwBWXspQTAwfrfX7dTQXdk+WWsI5wM4WNUNJ9moeGsAbwjGdiQG
xbSOvlgRM7hKbTT7GXlx6uus357fOZJL9E9TPqDASH+4Yp96oelkJi5IHzqT7Nz5p1lsl7gL5mo3
q8QZJQf2iSnBgxjgTNSpYSoxwkIDAnTvVbtFRS4pOT9PrAhOhN703mMdrNB8N5u3Hbjhz8+YdFEQ
q/9vxvgwj7wUMm+12aQwkJlgyH5Ox22SKmDGMhAGMISoeANsan7t+0iSFlTMI3oN3FTfoHkGumub
Mv+RR2FqXBH0BOXbIoUwmq5KEcvOlhPLwrmtkQJcaoR3ObB7KLjWZahnP5BIABN02oTgllU+haUm
0ZsGpkdUg5GIEUJkw8uigoxIqvaDX4B0Fl27A4gle79fBj8rBzQrIooI/3oVgXr+NCqOU6fZknPc
ZLXe1c6dbnw488/zJv702QtnxrENMd/ejb09GTpskGZ6sgd2kUWLnwFg36GlK+9J2JOPtnhzjEfE
4cy5KudkY1CUd6mv5+g6tJNDOjrbpYQkgPNsRjp0zn6maL0FbsUf7epunuzbDN3i579bsk9PPlu8
S9MxMewOnz3iFWjW28l48dJQqxRHquTOxF0N+KKOGAQZdWGjxlYSNd0COO7irNZL6nnltxjeAWY2
iySX2BUIHvrKaWtMRgJG4vOD/HpMgBcf9LMIUMAM/4U0aipYiYbxFMCA4rHWL6tCMbqvp8T/8+5z
EzZa0YTRlWOTtlGG3+9Qa/FYHGR6vvX0t/OjkIBJYAZYKaTKkGqHrdPDiFc0bQjggXshfWhB8Zlv
dbKboVIWxwDm3tpryEbf9a76gD3Zlt8HAbRqm+2qOrFkw4VOLTDj0MQC84TgM33SGNliYris/l3n
zlW/aLtlMBXgtD+te6c7CtTE0JgGEwPQRyjBnA531fVBa3ScTpPjrImvAV3yYSSlc7nU5pj7etED
UtizFSo5NemgqlKgBXAtjZaERprWdwae1bco1Hcp2iq9zgnJFJmbqWvHGerpQ1n5GqQha79nefIU
uUP3NK01ZpDoOd2bUaa6rPjyfBkPQG7gY0AuxhWPPjaUhWNlLUpWVoznSwP508IrwKmuUeozs7xa
2gLxXIFOs0z7B+wKZhOxMthUATEFZux0NjVj9iAQgR1YFx+xcxmluzF6tcvdeR+VusaRFcE1oHAx
ZjbvMKHdQ56HRguSC+P5vI2vUQwAVehisxyoiHLI9ulIhg5Q+4aMHIzb3JmDfZ14ZOdEK66P2qda
pLg8ZIcHby+FojWUmalYBuwY0WJjwJBaYJq91vTN5Pv5AUktIFWFCIALQXw5PqIaTKMJv55cZ+tZ
ETgkFI0/0ik7siCEMQtDpbTJYWGu70cQSE+Penbp5Z3vqYSEvx70WByPE5uAF9vAf4TFiUaoSZoA
4mbrDSCQOttHyaaafJtC0nFzft4kXIQnxr5gwdsobisOy25ZWJrX07Ir2YbmGyPeO9Z2JmHd3ZZp
WEd7SlTquTJPPxqox983R5EhtEcAFeAD1dlVi1S4t49Vqm6yA+PYhPD0axIviowVJoYiHOYDWANw
xEMHIPO2Gg06lSC4JFfMpxM3Cx7zWD3xXT1XeW5VAOcEcbPt+jt9fTOzPe1ulwS6D78pORTWt0ab
UNKH1Jv+vbMVGTHZPsDphCsU8D1Eh3zKj6Y0Yk6cDQTjLUFzgt4dfzQVx5PUgsvhTSZIcQBmPbWg
r02Tmw5HHpHON8prPVVxckmSEzgqMIsg5OL86eIGaJmmM+i44NayUU+6LJcHw9tr+XXcb2onjL3c
Zx0QEvinSPXLdt6RYXEz5O4Y9+MIw0Cle9rOID+y/sZYnrvmwvh7gOLJIEWNumzB3m/4IJu43nbL
92Y1L7QkDc/vb9WIxC3GqsJZOGo7AYGas94W1SXi38j5ofd74McU1mQb+nj+hN02AO/R5TofE4r2
7reuv8im9/MDkh3DaBXTeR+2C4idcDg2jQ063R6dPzSyUOts09/paGr+VEMtJZnjdQO6GBXriGwS
kSfjjO3A9FEquPysJST1OIKjzB/7HrzlgaY/14a/eBeTihRJMoUG52n/0/qJhmNhfKBKNGrNga3e
Q1bMtJynpnfWbeGC2vD8TEqORgP8AkhtczFBtDCfbuRYhyzvBD6DIIXepbGkN3F9B8T0jWY0Fw25
SXSypTbCwfNWJVS8CJw+zX4pDcwDQgQb50c6e3u0VkF8xQ3j9IUs5l7TnIuueWrj5HJMuhD3OIgc
LC9YoHWRrZCTcp+tLNlbgxVYhuL1SSSrjA+DW6HHHxGEiARp42ys3QrOS2t0NmhDnF8kdq2bQeGl
2Qtek+s79QrvkJJh2mfWkoft0E+T35g9ZF77NfLZmievVdvod1VkZlGoT71d7KMuH8CgPM39RTWT
Gdqii0NC10yaX0M2xlNoauX8qwB78+8kAhNxZ83L7E+pY/5wx9Y+VNOSXy4xHeYAd/X6MHitAafQ
8/eoY+kBbS7dFgC1rrzSqsG7zvWxVhRdvz5wsWRoSgNOAk8mCKOdekqR9YaVNKjxG90Fngoa+bXU
10Wk6qr6ow0gRPfoFEd9jTc7oZFaiHzx8B17llio/Y1tpQdJkozXmNPpIx20bq9bA8gqnLyZf9DK
Gm6qeUIJQx/zZpPPeXcxuXP7UOQ1Mrs9CP2e29TK71ihDT8aT1sVUyJzFvAC2UDKc05g0VniQbcg
G4I6tLto6U5zVnPjMO/QNG17IARZoIXSyF9qa/z7Cx7iWMCj8vsRsrzCWuDximz+n/podw+aQt91
Nuc3qGyxjw0IZ3hvxT3V4OgBCE6QNqm1xo9SPcj+PqGExl8E65x0Ef8jHuQaG9mQ8nIUddhmGPKb
igz+MLaKK10SroCgAaccXoucwEF46VTlyLIpn5CHplOYati0c3B+wiQ3Eh6EoAhER5sFqSnhdpgS
yOGNLQZiLkELCnFoWg8miDBHvzWIwpZkcVCFth1AfbiijVglHHWrKcYIleik9sfqWzvf9vUmU4lm
SeYMVpCZwKRxhR7Bx3LbS026cCvVu0OvM1XhQvX7wlMqWcZ1LHh1mM6Vr2ubeK4U86SyIKx6pmdO
X5oYQWXmB2fM9nWzP7/q8pX4nCN+QBwF2qxJCrYuGAOr4q1HQAgzvzpIwf59QxfEWyjSblzMmHPd
nNqxR6NJxhJ2SuN+tWc/pt97cuNliWLGJHHHiR0+o0fjgaJUtwDCVaJh8m4Zr7vpVRvez0+ZJEt/
OhZhp+ROZHbzCBtr/JBFAIaXm8rN/Hja9+u12d6n1UH3vi//cKKdDE1wNwc0olpKuTtbkPXsgoHp
QVNfEtVSqaZQdLqkXnpvwPAi+mg3t208+yQPz8+hyobgdku9RqXZw0YbP6x0X08BkMyqEE26e5As
RLciHrHg2jn1hYGaaWx1mDDmAYNuhx5IxxafZ9Zc/XkBt0D60haPXQS1TSB0h+IJXafnhympccBV
eMwNFXgkdEROsrpjgEzXcPuBbYl7P5ZbQBe2Mwui0vN1QP/0+ar4e2JZG5KaPPrGhkOqXYiIXSdf
l9ZwEZqWe7TygW+FdmE7bs6PTRI6HFsRAQutV1JQcMGK3b5V/0famS1JjSxb+4lkpnm4VU41F1UF
RcGNDGjQPM96+v8Lzn8gUylLWXF697a+wAzPCHl4eLgvX6vY6tO93RVuXBNB9l76dtnYkr8I5L0Y
GxMUtjOfnAolzm0ZVFFSbasK6SGLWunzP9iAhEHhZtLFq/3UXXqyHKd0cJcw+5X5dw1EK2u3+OIy
NC48hCvJzudw3byvoj4ccAcBVwgE+o9y/RrZ/5LbO3+NzNG6gx1Y0TRhpCk+evTOw38peBnHFuY7
RYoyRimnVyoLl86k2d54a3zPS+kI0AKAzTDIi1bN6ddIR4sz3QO/aZQ7edi23ZfO2mvx9di//sNn
13mEUwoCUvZbCezoxoDSNoWTls9uyleTt/Wra0/9dNnE0o0huERAXf7W/J6fyDZvOrmZQN4oyZdC
uuH9s8273Wg+e9bedg6x+suS97m1UupduNuxikoVu6igAT/bQiNoPZOWLoEcQQkVtezQuyp5iOVr
wBTxvWcPHgwxEQ7vGs21+clRkjap1TQGTGC2u1wrXc9mmo0ZmAH4l7IDlgGiVgI11aOrPcXfL+/u
gr+fWJ+leV0cy5INTgNc6+Bm9oNSrqxvcR8ZsGGWg7aJOW9yJVZXN1TNWR4BO5Z+DcOzFNwHa5fF
QnDAwF8zs3U0gdaElYMZzb9DZLELrgxv/w9bdWRiloVNqmSXfpyCZ4Sqt6/BAPsfL1tYW4T4WEen
SargOdbEXlGCcHPnV9ChWlas9AOXqv0M7vDg4slFmXj+bIWpKpYgFwOLge5aEfK0Cxgb0Nwse+DB
jT3Yt+E9LvJPQ/vJW0N9LVScTqwLfzlaI8q5XSTJOFzaRYfasV7krrwVdFm+ZoLIYh58SHHE+nB5
axci4onZ2R0YJpHPY4pFT9pz7d0lxv2gfNGqr9rahOX5N+QdaMGhoiMMTm9tlj+kdQ89oGxFNFPl
wI3b8iE1JTeRg5X4dL6PorkApR5iBbwBz94ETVs22WjGdO9qV2/vi+GlL8dNr13L6Fcg6vt+nK1A
mmAL5WBOwbwgPxSpmRSFFW/oJEvKpzh4luovlz/S0t4dmZiX3o3WzBwvx0QBjLPS37TW3Nbj9rKR
84j3GzHDZWVzDSP5ceqAIzTffT8gSV1a/c6M6m2/lkOchzws2IwU8namzzkvlaW6ZGZyiHy51bmF
dG2ou06Dhqt7vbyQBTPIr4uyCWMBwrlPF4KXpZ3TAh9I20+Gc6sNSMB/bJWVN+GSFTDvcNvRyKK+
Ib7Z0Xk1pNFUYs/HSuIxPFJ6z4ncPvSTVF8rsiddXV7T+TG1eXH8tSZ+zZG12DKiSdLQZM/CMnb1
4tuQJR9V/4s9qVdj8+uysQV3g8UVIgXOEazb2iygR1EReGWJOzu5D43CtwHolFm8XDay4G62+EQM
mYLqhS7qdEWAkZvcEixlA7gLwyWVsZ64Ke3/LptZCAe/ebZtIbINLHEWdsbASZVS4MEsbx9PbwE8
QFHI6Nc2V/aAfykUrQ1N0oTjp59mLjZeTsULYIkKXfkskw0mKXUCHy5ZrbDryZV1b2RQRPY+AI7k
61kBT243YIp/Y9ldu3X6oHdLxSar5o3M3IFEdabe6L3UQzc91f1130v6a+rVpCKh3BVXUaHF07bT
iKZyajbBoe0TtAY6IutdXfXtHRXk6qFURr+9LaxQ/2BOJudtGqe92ozBramm8ld1zO3bIbTr6xb3
ChkeSwnM+qQrNA/jWIJiyHfMX6mcD/tJt8fvoTQaT3ntpS8BnazPRWy3t7oTD3sDG0+FDeqjyDI1
2KaD093oiWm+dWUAu1M8Boo7tH0zbhVfyh7yEEDzJCe1vxkrufsmGD3rPQRo+XVrToTtqrfSD31W
NdMtXdbe++CALH1k1MXuNj1UiY07ZEF+bRnB+Fq0VbC3wg4m0FyBH4CCpnkIQg2tAM+G7nzrtyMD
QJMaSI+JmslvcTl5T3lTh/RPLKO8Tjsp2iL4hnJOp2f1hrpVkN1mRZzf8Bk1f6c58fhTLdU8hTUt
Tj9CV1TwzoYwfJ/VdfirbspE3UtWlfEmtqw25l3ut2+q3jdf8slHU6YL7Og7Yg3arvJbHWmNLNHu
9KCm/NaYnuRedvnzNzQ1MVkw5VnAJAB8nJ6skIsqkEq4ktV02uhwP6hSc5gi+RBCzex16c9IWmtc
LR1mShJC69qBkG1eFDE839KzlFOmxXsT8FE7vB9ix6KOLMyCepElVt4ItlQf6VgpGd0+u768bWtr
ENt6FGKbUWn18XekwL/q8GFQny4bWEgwoSjSuC3Qu6JFMY9FDXjVPGtGihu5Kn21Osv6kgV+X21K
O6M86kCAuU89x+cUpmY3uU3gheq2idX0v8rXIr5fWN8WYd+V28u/bGnpkI2Sn0FvR6l+FvAT3xt6
XwcY0befJKVzzWCl0bBwWbLyvwbEDzjaW7tq4lz9TWzUq6+xCo0jCAxjLG4ydcXS2lJmzm+EdhpZ
Qlqxop0B+qJY1Yxauh0t3qQ8vKHwpgtwupbQCYnPAptApNqq1qsDx2FgrHyRRSM0FsknsUW/+9SI
biVh0aOvvpHsp67eJ+3W0FZMLH0TeFj/mJi9DB0gq6YX0aWrh6+xYW6jFkh21tPBXGO3XFvMzL3k
vM2LXmIx9XilVDc1GfkaCmEhP7Kp6JAhgXsA4TPbr7Ab1Y64J1AI2R7WwX16MF8CiJV17/1UrtAh
HJma7duQy2k8SpQovSK8Quw0S/y90Wwb+T4I3p/1nZiabdygWH4Xe4y25oO3bcxwC8Nqkr/qMkzu
krm5HASWrg1YNCE1RqgGNPvMWOnnXVs7bGFfbMI6dIsAjbwrZKhcA73kaM0pFt3vyNwsJNRKrI+Z
hLkx9dyw247yL69zu+T18qqWfI88kwKLqqvnnVRYzlojMYCMBIgfAEiwAW0o0xo304qVuWbsmPmy
GY4ksxFsU3bwwdSfzTXm5KUNO1rJfNAunaqpjH9LnxaGeei1uKLsr9xPUOLRLPKil8sbt2Zu5ubh
iLx5nbBxmvYjsX4wZ7cpmBwKos+X7Sx0M2DuI2egZ09/GAj/aairOE6V1zIi33HvpsbGMZ5b9UUZ
qXyE2yDfN+N643DJ1wVkA5w7CnYwoZ7adAI41v0cMIWWZ2KiT7vN2/al7Yt0p1QPHT0cyVkBRSxF
KAcWfpYoOxZN6lOT5I+9ZvVwDUi93u4k7YMRtx5sDZl8XdjlGzwca62qRYu/uQDgBROC1qcWzbbR
6zIm7OZjYtFuU1AbjvtQ+arGnhRsSr30kkM6tOlKIW3hCgY0pZmWTTEEzuHZk4tPnMVmT1slC4zr
vL23vPJw2WcWjtv/kDCaILPoSM1WJiXooOstlW85jtOdMcEraVb1ABbD+vkPlngHM4vgiFHQ2Vqm
wjEpBBOlopyCiPrUWodCLXeXjSxtGJPngjOGmZSzkroy2UEVV4LYzRzdgTEsbU15ZMEVnGMLM+ez
JqRgZG0kK6InH32I5L2iXaXpXT7+Q54ukL30R4FGQGolPt1RphdnQzbao8BUKgyRts6mCH5c3q2F
wET/kVYUoHXgRXMUcdxHVqEVGgQhyo3a32T6brR/5cbaM35h4Eq0V8HewBpv8b/ZpzeStB1DkVI0
UZjvndbvrrLOqSbXygzT31pOYN+Hcho8+E7Q5tsqT8uHvk+Sl3DSwpskVdP84DHeHbll2eo71fSS
F1Eqv1OjAeJeFWV2UOQGFJx139eeG+VMX+3MMBxVCgeh8ZI40MdsaIKY11FdlxXPHkXKVrJAsYrT
WgXrAw8NRzJFb3veS/bG2PcqGgS83Ax5N/aZt9HrWrruG2GwbMadqvb6wRjb/lB1pb25/DHPTzLm
mVmB2Zgm6ZmMKEqhfRgXtBWhKyn3jRX7b/YIYCTzqveLrmNKoDkB7wBAn4fDwYmUKIvoLyZtN7qW
koXXQWHaLuM6a/wgS6viywm2L0dTeRGfHgLKM1LeJ4zaBmNR3+a2WTypUWN/twuNEs7lHTw/DmJK
iqBq2MBvIcg/tUVu45h1xwRpUTyWGq0kdI278aAX0sqnWjRkgeZC78/U1DnRh6+apZXFHW1mwI1j
qPBeDR9Q49nVevl8eU3nAZE1/TU1nyXyCj2XpwZTownHX509jm3x5bKJxU8EdwuNTFtzzgJ7qaec
uQITfedvU0/7EKPBF8Tjyk218OZnKUCy6fOBm2VVp5+nDR2qeMlIf6Xft9NzmNxK0auvXhuMeIdI
Z5a3Exrp0UORAMf8eHmNS9sIi4FQ1uZqoch6aluWJKsLY4MGMVLNaZtt0nB/2cLSLtoC+E0KBVjx
rO7TGrlnEns3YfGK1tukPv3LWRJR3obYSJARzvs5ox/n1VQxvtnHV3KKcMF0FZJFXV7Hwk6RBtLA
4SvpXCna6U7ZRl6Gha1A/zEqmzbeMT+yYmHh9ICRp1ogEAYy/55aSEvGBgMvyDZZdu8FD2F5bzm/
enXlwbiwDjHhhUgAE4DMcM6CASKZWRNncbbpEXjU38w11ZuF703gRGCa252mxzyGZnXbjMzwZJsC
Zt0+3qrZo9auKC4u3Egm4AI+hahG4bunO6Umnm5S4so2pXJQ0o+9fcitz7p5LRvPnoFiCkO9lz/+
4qJAaQiBAEDuqngsHKUsSgxS3e8x2EV3hvEaWF9iBsr+bzZmixpj2W9zGxtT9ui1j5Sso/DlsonF
b/93GXOBgGqYaqDdmNCnca8oydXIlMD7TTASwQnh/8xyzQKK1etZCYtEtpEYXg1Nixp9/A+rODYx
i5d1aAWUdzCRTJXrMO7crbxOzp9+pNiUAvAxh7RuHrJMo4O6q6yyjZmHrp59jN5orFLi2Jp0aobv
lzdsyZdJViEJExAw1MROXQuXc5K2ajIEsB7HDvlkpqllemom/IOH0TMP8pps2ZIzs0CkhpgRgKJ+
FsnaKMidIu+IM2bIem7S6Fu7RsS7FMuObQhPPDowlVZJvMqwIWVu+KurP8v+NgpWHGFh6yyqn0L/
nGoU/fxTI0GvekMl9Vxaxq1kRm4avJjMQQaOq5i3aEaV00rcEZ41y4SBdJIJwM1Ei1qdHdG+VhGY
HEe+lfMySbc6+gHmRmsAXYxrZGMLH4l5DZ7Ijs51cCbGY+tdRi4uZ5uqHaEQ53WpfyyHtabMmRVB
GmAyKyu4FLk6Z0dJlpnKIUcDetjEzDBtCyVzrfBw2cPXjMyCZ1koTuMNGDE8AN7wi2nZP4itCV4C
wUCLQwMfmee4stIP5jBATBCp1Nq1be8Xm8vLOHPp3xawQc9WjH7PLs6mLQpG5Wh5D6Wzzcqt7Twr
ibORV+LBwm6RYDDqjUy3qOuLPz86OV5eFaTRBZXwskGGlUmm8bP/7qSMQXxkfqmQ8NVJ/2Zrkeo8
MCqhYJUF2pPWdlsjQ37PX4mjS0s5tqKeLmVMeq+NPGEF/KQpywclbB81aw2ftGhGY7948uu8Emen
sht4M5oTg3hdYtw1g3ZvAR5R0/b9bowqMhmaQA6JCbzZaiZJNStDtCiod1sAzUrNpYF02cnOrh4+
DLw05DSUrBTyp1Mjal5mPDhNQKGGse+dcMdc5qH3wfIk0fMg9dsgWKPgOYuiM5OzGBDZRWkNDc2K
NNSZqd6FxTffa7Yxk3Z6sterA0xXlxcp/saTMEpewPtalP5AdcAEcbpIa8rNwmho1Np2Tc5uwVFT
7OBtOJiT/dx56dVlc+coWGFP9BEU2IopPM28PfAgWW6FMldPmbFNdoVJ2/6QR5vc+hTHr4ryFARv
jn9z2ezSKhmF1FERIoUAMXi6SnLkPkwritZadeMH9GdEy/i2Hhw371b4mxZCE8UnGo00MJikcuZe
k8XJVOaYMlX5OtW8uzaJoTEqf7VO83R5VUumRJNEBp3FlTF/rOpZXvdGh7cYZie7tVK093YwNndF
XUpu44//EKkYmnSoPdFxEpWZ013sVbtWPEEBXanmjn4rdNZUy94N+sZDwEkLbDwp69kL0gG+gfdQ
4oJV39rGlm+5U5I9hUrC5GmW78cse7u8j0veAUZarE3c7vNnUmlVXVIJAQa7M34m43BQUWGe/Kp2
Izve1+Yai9iavVmuVA81WKoAe0Ua/pKDBlHS4WagAl9L5ZNZvTt9+b2hf5c3O+JjlltlErOhdgbT
rvQRmd59vsbCuBD4LYDLJPt0TciTZ4lslo8OHHisYYjV61J7ajpjB+Lu/ff+iZXZzvlpW8WRqO8P
gbqXK++tbcp7bfrhh9VK/2dpPdQCBVyQZIbS4Kmva9MYRVM0Eom756R3GCWT3GAt+C7cMBTnKLvz
DwXd+dWvM3ldebAOQRClbAP5sxx+9urIzbz6qQyRdF2JF4vmLJwcqBtI/ble4TgEoAvE7HM9FTdW
fJdo/1V9uTN/FvTFuzXqF/Et5jcLvAYkASQ27OIs5sJK38p1R8YRO84PKYHQMQtXwMNLAZD0TOPx
RJoGD9bpR+IQod1eE2upEl3LbbZt+/ErLxGmqoyVe3LJH8ifLB5poiI9fxqGCvC8zKJREllXYAlB
Ql/VarJSdjinXOGoHluZXR6mHqaZIzTYmkRP/5Mmw7zxBq36AMPV+EmRJovJcbM40FRJqE1a9W1U
UA1xsypyHlWn717MdKf2a4T15z3f2c+aHQYnHA0vMFm8BH9P0h+Y8DCnjW8E6Gpt81Lb6MGhXrsH
lryVphFXDWxfuvo7kzhKvhUod60JOsJNUTXXoaldT2F75yXD1chR9Kr2Jtar92d8ok/1x+QsSe5y
c/QyH5PwcriNbrqD/aPxtgCudnQSs3DlPC6dEIHapUivwxQwn81pk2LKEsERoDjeBw1G8qH8dPlm
WzwgjD2jTyrernOQiOobmTNWwgI45PCmk1MlOgyaUgZuVBjetyboin/ZQ8pN0H7w8qPSfHomu3Hs
dF+gh5osPLSW/JbJxU1eUHKw1PtmhEwwXVOlWVylqHPCxwVz5jzSBOU0GBFTERuLpoA+ybAmZrd6
7jB/YaxUHRbzVz6WCGoYPMPeqVYUI5LK3e01CSOxvatz51n+Pop/DJYraQ+l92Kpe91aCQ2L8Ydj
wEHQBWZztq0Bfe0p1kUbtbZcpGM+gNHbe4jJXHaYpdSEeuH/mpkjY2p79NVWHDq58nd+8yrRLCjz
fTBOaByvhNSlz0b5lu9F2QjmltmSfENSUPcUid4AlKj27P+csrc2UjME0NHEh8srWwxiDMLpPHJo
G/D2OHVM3+lsmnx8LbPVHsLqObctBKnz/pAY/l6dki/DZCBb8RiZazMuiws9sjwLK16Dok1t4DNh
kr718ucp1p4KirMbGlr7y6tcchNqiTQ8SJypj83SMKvsMs+PMBWXRuwWhv7LadIbGmtrgltLsYuW
KSHFogavzNkLw0ZDGXBgYpK2+5e8dAJXW6XzXdw3CCJ4RHHl8u1Ov1jUDmmfNdjILADECKLnEQh6
XYWuceV9uOgcvPUp8RCxxBToqSlocsapn+g2m01jKzeNo/nJPclmMbg6UgZA1Luotl2zV+MHvTGC
ZzVQ21sbMPv76zRUGqHK41XOkPP8UBhh0dqOxA+Jq+YT+TRjbWq0zWCRXYnTi0sGTiUqaKLpOO8O
RIYSJHZJ1CQNvtHsyHdj5Ja9Ovjqdf1/k6O+Bqm2UfPsg8Jz6LKbnn9ZHq2EavabQtEZ5Yyh9UZf
kOts6L7tehOK+Hzrw3GZZc+XDZ3HMwyBV6PrKV6T8wxR63qj1Rz6E159l5lfh9R3k+yKBzmdkZU1
nR+9U1NizUf5CvRehTbomFJGVPWcnZOTLK5d6GtGZplYZxh1qYiWDkomfv3dkTo3frdEAChjeh9c
M1SFmJWbxRCmPSp58Cnlx8zdmEl3lVrJXpPWSkELSwFvRIrATBYBa944HBWSykKhqp7V1je68gfL
IyD7hb9yzazYmTMxI9KbI8464Wvp6AaFtK+lYecZazjjRTOwPYnbmTxkDgGXnG6U6tJk10av28h2
bruOmcPz1XrvD1YKXRamrCkhQSIwf8f5ZUWkSiD7D83CTe2dbW3i6N7Ow61dfTWLYG8zEzS9e05F
BCUQGNReFFBv9sz1zLAOIi/Eqp0kH+GGelUL0h5ZQqGNGSCDYbfUd3aXj+9CnBAjZ6ZgoYReae4j
neZHSTuFOaM/8r7Tvidjf5jIyEc0gy5bOq+84oh/Lc29xAtzvx4GLDX2JwZbyEl2kmfspuGroZLr
7cq13vyawVk6kjS5B5QLg0FdulZPxvgQ9cy4fQ4te1dLb9YaYHxxL+E8Yz5PYEDmN0tr6a0x1HG+
UYAtjsHToI5b2XM7ayVFPn+3sZN/7NBKOI2DVV7IhWeysEjRqFx/1p1p40UbyXhLnc+2tCZpc56I
KCwJUiGcknVps320pqAP/IowUpq36li4GuzXl11j4WRDISUobOkCiLTqdEFDmVBoYKZ3U9iq7I5y
H+3iBuoWdJvWeNGXFkPt2ARyLM7Z/EVIRy2REtWine4XrmF8WE2pfifwp1UZhPXE3DMRBAThPNFp
KzC4lccpHow6cwvPuLVSo9lLY/QYyNJjWuvGjaf2d4ok3dh2dS2p+aeynO4L1ffhgecU1sEHekg6
aXN3kyOB40lkZL6sdSsn8pw6lesa0Lfo/5OnsCen+95XHRCmOMiZDTL3hZJeyYEgjJe3RYc+2gAk
OvI28vDDn4xtpPiCaW+l3Ljw5SEXYMKaWhkFs3nboC48OpCjJPAAN35nuX71DLHV4d3uhRGGZpHK
AUAzP5dpkpZpMfoEAvIwr5YPJtT7q9p5C+kebQ8exzztLGAz82S6jcpM0WLM5EO8y9pP1iiwsc1w
NZWCTqfdjghPKQWyh0a9lmsu7iPPSmGdnGI+4kgaWGqhgW09ghNraDZDodwmwRokYOH0CIT5HzMi
Ah5nYFkFC1OLmTCnv5OYD02wJry+ELVFS1AHUUnuCt/JqQm7RE4olQhuZvWsew9d9gaxTjM82/Wb
rl+13kruslBuQETpyJ4ItkdLasbG9sYwyjdTuc2rh3h0Q4rfyrafbnTpq6O5Tf9J6q7e75EU8TWe
IUCsSGdOjTKLm6cFQD76E/LjqOU3g288htLb+63Qu2L4S8b31XnVBopJwJYJKo5GMu6qZrwuq3oL
zHflOlpyCg1NUaBWYOzOytB9ZAcl+RBOwYiKVv8k93//OnQChKqCD6ITN0uX1YiBgM6scW75o2Lc
aGgKJCtrWDo/QOzEqBcQIZzv9IN4TGTnNE7xOuRAssoUJCPu6t2w5Nv07EEKAj7ltpvdpL5p5w71
EHbKvG0ZNYHEROmf4mCbeT+rfpvmK3mscKPZVQQ+RMyuwf5AzVys+si3k66qmEdnyFmDk9NqB1ft
n5r8Q2iHbhKFbrmmnbWwiwwciqasDGSNBPrUnjR2RsnLJt/EmZjWtX90PpeLpq6BBxc8TvQtQY2I
i5xa3amdTFMKLwhlkUpW0s3Uq9Asd8YaVeeSFZqw1CDZP67I2e7ZccnuJWOOyMjtgKD02ojmgjcw
AMwTA7pc4OPzcpnaWrCtBfz9UrUrZEqpMd3Qj0p9B2+/6h/GNZTaoj3RpCQ/hclh3nADn2L0jcyu
Wflw0zrDgUq8azq/NOs7OQvsfNaBvvF7x4+JcCbCfjCxOTL3+2wT+y4r+5gUh4upubL8HpnxNUan
33/H3M1ZliKYoyjezpMIvdWCHKrbfONTfIAYIgmvQ/m+ISNGG7P7pI6uPX1A2McPvyXtoZseg7V4
vuQqx79APXXI2Bi6ocz0fKN6k3SD4pf6qJfGj3eHQUGp/GeZsxhVabHCRrLMKJZ3Ev9FAunagnDs
spmFV8zvFhzgfEArDGCdrmV05BGybXG4SCOawt4oA7oi4WOZrzEoLoUL0ez7/5Z+J1RH4cmopjAM
UiXfJNp0lerwkTjRburN5/cviFk12k50TKhzzvYtiZUyaql/bXxqz5bjfx+q8F4m44UtaS2bWNg8
GqXQqgi+efx+tnlgG9NE87GlRsVt2/ofptE8WFWKHIe9j+PmStY+KMBrk1KFyvxBVV5Ms7rza8Mt
te9VHK8sfSm7Of498y1uSp7ddcvvmQzvc94pO71Sbowiu4ni4ENNZSMBB2mRr9JtCiARWXHZhQsI
TkGki+BXAeE1Dzl9p45x3wBOzGrHTZXrQdkgK5io4SaVyOq+XP7QC/5kE68FAA6AECO0p547mX41
pvCUoTqGtLNxGJNvU7cSz9ZszE664eVx4nhBsanCzJ28Qzb623J1aHDRjY5WMnNZvywGWalZiR4f
7OaLxFxRsg2i3eX9WrMiotrR+QsKh4nYlrWYSMD5gBWuefap9sfLVpZ3zBREGogiQ8B/asVWpsjC
DYtNghi7wgB9EtJ82l82sryUP0bmOgEBZDryVIlPL91n+mNqXUXjZmhX0BCL7kzdgMElpvPOdLjK
zPKiwWLDpFoj7WiuC628a2HZZkxf3fSKd1D7tWLP0vaJwgsjJuQ6ALFPty+JrBgSWIaybTui8unc
yWl2cBrl0+UNXLjBYGGhAkjIx9AcNVjGZaSMRYkvmOo98sKH3Pt+2YJ4uM1uaYjzhLAYzNSCBep0
IUFft2qlkRxadpjCpQYxQBz0zJfX2dd+jFriop+uxL9zmxD0MucLCT4ieNq80D6lktE4OilWE247
54uu7bz2pte/tvLmvYvDENTQYkaHgDeP+6GnaG2dk+YU7dtgfvGqa799rdSbaW1o8/w7nRiaB/Q6
h5oq6bkzlerNignZa/Lx4jiefiYkv03axbzlYISdF8hqvZvypjHJMobbqflgZgcp+Fz5V2V/W6i3
fr0C5lz6QsfmxME+ikG5n0Vt1WIuKcbNKF/DqXzwwq/ScNVEa+CfRVtM/oFCBMpEr+rUVjehIc9J
4zKUXxs7utKN6SnXqp1UtS6dpZVc4Pzgigl2AdSDNY7/zvzdkJrIz8VN0fepa1n73v7kFbvLbnce
9oQNiGdhM0Ccbc4skEedPeY9Gsxt/tMYn8voLhiBgaw8jpd8DoQ2c64khjRFZvumKKg5apawojyZ
XkhF5OnyMs7jKgLgBFWeB78jw2yrWrkssqKMik2ebc0CLc4fvv6oRdcp2qzxGlhzyQuOjYkfc+Rx
aZkHbQub0MaedDeMrw3ryTAK15Kv67UX15ILgKYE0wY+D4TX7OqDzrbPjICNK9HeSKqDEIAzgjWG
gUUrQk6CO0nwB852L6hyg7JxUiBC9TQ6sJs5z5K1xsa65Glc4X+MzHbNLnuJSIuRicOZX9fhj0m5
kZU1kbfFj0OPgXyRWgzqvKcfJyuK2opDzNixcZsysHvF0xTaUn/4arXmvep76coRWrSI+DNtUjop
YK9PLQZGkBmyx/3qpf+JK7a2NqV0LfXFtskPl918cQ//mAIScGoKMr2mjvIcdxivoLor+8J1DNK6
FTOL/nBkZnZcTc8o27bHjJfszO5LGzwX4evllSxumol8CeVF1FHnEDQEJfQKqE2xUdWnLto3xo3s
eIBHNuYagm9xMQQfGcgz0WFehAmYre+1lMX0dbgvRm0TgfAZECW/vKDFT3NkRvz5UVBI0t42UbMs
NnGbUhvbDOFuVEy3yf8hlIppl/9djtjYIzuMiCYqJPs8H5Af1lr7NZv8f/n8RyZmJ5XamI84DiY6
/9kIH0PncRpW6orLn//vKmZnptadtjSEI0NatQ/82zY+lFBWBDo6M6tPauGu84TkaMvmqT1UHH1d
6hhrs4C51F7MDEwHyfhqtva2sdJdN+nb0mwjKGm6q3hy/m/7Oc8aTIuhLrjAfofXVv3Y6QevXito
rnj5XENHTaAlsAtsJJWztYJHuXFcaw0+s+Ljc6hqaeY9YnIYUfyt0+w6e2+oN9ZaUWfRNxhAAvdE
FQTp3VMP1+QxCJQBK33xA82Pctx1yVPi+RsrXsvnFncNODEkH4ypkdadmgp0q4a4uSDQyR+1cpek
P621WLqYmRyZEKnR0XmN/KTRbI/VmNmrnX0flG+xs+nsF7tXXQA1l4PQ8tb9Xc8sCFmdlOS9zhus
kqA8CtttMAxMxLq98T03Xi/bWlvYLErUvt/JZc7eBZVxRe+mGz4bQD8U7Yta3HfqP+TCDCr8+VKz
gEGnPK58HWtqpn9PrDF06VjukU+5vryqhXoXmeRfQ/OZf+DJBb13trDxd5X30ci2Fu3DKboa2m1u
XuUh0T248uQ18LBYwFmQOrI7u3MnZYC+mEHWjVfFr50TXTvDR8MTNplMc6KNQjW6rP4lbT4yOqtF
5d5UB36M0bav9qn6VJQ9Sq4Htf7SI8yc9j8ub+7KcZu34UBHl7EsjlvWAh9mJrRqiudEslZWtbaV
syMHN68xdSlm5PyHEW2K5saCF250roJ+MzpuvZbZri1L/PnREfeTIpAGDXveeG81D3n+US1fLu/c
0gPq2CtnB7srk6J0hImpfxnG79q4ch8vQA9O3X4WdAfb882ow4A9NK/TKD0rTuQWSvAE0w4CKMZt
mD0WCRMCqbl24kTSesnzZ4GkstVSjkJMm3r+qqXtXZT4t5Y13iR6eFM58mYqMoiozZ0xyCvxcjmG
kX+iicLA1e9gcPTlMsZcW60hOEeSvknkH3IUHIJ02isIzKRVdM/k7Uq1YtFXuNrAu/KcO0O4awwI
DEkkTpyBJEDZ7zJFh/ZlDby7eBEcmZkdbKQrKyca2dMm7PapbW+qPnzsoD5OtZ+BszZRvriNzIJS
mgVxQSvy9ACYVaN1zEiSFzSCODPeOO2hgb9Nnlw1/xx37uXDsLy4v+Zmt7YOcX8NnTvnLX+VwMLY
n+t8O9V7be1dvLauWSCh9uf5Q42hNn6RMwapbprhttEfJflG13/+3xY1CyKMi0l5KjrtY/vN0g8Z
7HXDnRLeO9H2sqG1Rc1CicCltnqOoQaWLvsh8j45HnRZz3l2N6j/Elbo3wgMLImUoYsfc3TAHNnT
05gZ/U0Q2td58FnWjE2UjhvTCmA6osEy/JD95MVz1lq6YhXzoCLq0Iwcwg8Kd8qpYcOsjXbqMRyG
8vUgObeEz6eoMu+7IFg7bEv3zbGt2SJhEMxyOSOKDGp8CPxtnz+10xUVm50juX6gw7dm/8MRODYp
ftLRvuqpX5RJyPLq5Fdq30rtr6FBJ8WDk3eN1HrJX8TDGQJKMED0xU5NVW3XDAlkHpsp3lseA7Zf
VfvOG/O9qm5tf42le/EiOjY3iyVpbmlFW2OuJKe09OskUF0Yu22fZplzZ+e7Iv3ZmubKoVh0l6NF
zkNKkDRWoYlPKN3bw6HLKRuCaDDX2MSWwv/x6mYRRcuZTWuoUW3y/mssb+TgQzyuZMrirzjzfGrv
6CjSLINV7PR70RppfbPkhsnt/KErvGcyrpUre83ELIRkiPTaeVORYBXeHad/V9Zrj8DFjRIDIYg+
iIH1mYNTMCpDpJkAHjEjpQRfanlwozUGucWD+8fIGQyaIhdaHQOh0BrHr1PzMXSC65Bi7vC9ll6i
UHmy4X27HH0Xtw6UGK1Mwc48x/ZmAAlsdLQpE41fK+eDvjbauejIR3//7NMMcjZ2kkixQ9O8sp3w
MYjpk/u5tPPGf6lrwCBo05kHRqVps29kBl0I9zFrod+ZuL4lpW7YNjdlsNYbW3aGP4b0WdmztYZE
jQ0MyQWPsuLz/4ztrITU5Z37a2QW52QyTytMMGIkTDomrs2Qf/spDFaO52I4NaiDIwZkMaU6i2//
j7Qr240bB7ZfJECUREl8ldTdbm/xEttJXoRso5Xa96+/h7m4k26aaGJ8kQwCjAGXiiwWi7WcUxn9
sPo2xKyijzcp0zDlIEajSxZubAmaorya8eS7bHWKiAnoRZgTAqIpGizfNbBUNE/Rz15jLmQHYHhn
AlRH0NWRwV4vC1I9nwWyGCbHgLaF0VvJ+xRA/nC5y9CtRceds/KDUW77GPSZZbddDc5vVKPvKfJT
+ere5lRXXlfpiT4ddCqKiVX8e+773M2cqzlHs4oztmNkg5xmR+aCBWNRDyCSsarITAERdVlnxZFG
AzraS1H6xvSB3KBmVWO1xgS1pzIeS0C4/phXjFpelqFAHbDQtiqSvn+wduUs9rTR3uUjCkHu6jzw
Cf1AkDbc+OA4ujZWsEkZi/GAZJN3QxAChNaWf8fgLjqH3KkIsgRYzvl/B+wRn4SeV0ytY0xQrvM2
q2XyxYbeE/1J2+ciKSLgDmPV1yB2mcZvKlzAmTDJr42ospqNC2FLsqBnxqBraAFeKjDS9cflpVZc
CpCEQiWeZ3hByWelapFxYT1Cq26dwECXJlNQZpkRkdU4tmtG913JSACAmN/DUn++LFvhg85kC1M7
CevAsjcC9wjFK2NzQ8zLeFbUDPbO0ZErqM7JqY7SKV1z5Af7BtWXZO3vPQQ7bXWwmw7UKACFra8u
K6VaUHAQYJYFIGpopJCEpcPWWeUCpcYeHLqtbQEoy3SXVxD3UKRAq19ZCZDgupvyF7MbuebBrVpS
tJ75gIzE4BGQCKUlXQDgOi4Geve2pgvyrRse6NC3UUZBTLVty6iRp1pajAVRAedgC5zgc3mYfJsS
p4C2LUYZp/GV9ddjfEWSu2zQHAlVqIx5kX9FyfNwW80dmjnwCc5C44DQKVzr9Asd3LCw4rdi7I7o
Ufy5NtZxNT/wND6TLd2WVU+R/kXmC6+5/GECLXdCySej7sJiKoNm87xgosbDZUNSbaVA/gSCBEEG
RX6J+HnrN7MoU4/465qhEb+QrIjWROMBFFc02pv/yrHOtxDVz37Kbcjx4zm6q6K6wuBS+2AUe9/a
XVZJKcq2RV8poM/QmnsuyjPGYrQpnE0NBMMk4wcgabVgvunIFXVufN2QglKcgMbAGsLFyU1GMW04
/VNaGc0ku2o3lwAuBl0yK6/Xe8YZicosvmtKsORd1lOcMulRAsgqZIaAmg08CbnDwG4tzFGuiHoa
/klA8wBL19RRWCiVO5Ehfn7iPPOismNzhowl934MU3ETZ1mIaPsZkdHRS7vANrzosloqkR6gaAVx
Ffjb5e6wic+tv4n+x5l8NoyQJV+97djPnzmKO9qHuMqPngqTLod6tGIwhqPtxENHSzr9cnJAuKIj
0rS/l0YaxPNNRv9zrypIK/ECQ5Ue6TYMMpwvaZNmk5kLkQbZ9gsZrrch24+zu7+8jIoxQsixxLyH
iYUEZui5nG1s174Vt7s1gxfTfk4ylMiAaIIG68hKfqIAg1e/4UeU60Y0VIsKNFfRcIfjQGW8vNzM
0Vze4KybqJSBnnrHsxfTex3d68R7quwMLQkfuOP/QKlgIETAsEsXBIbfkrw3sKYktZ5HTC2O3Nql
mD3pwFapWVdFah1HHa/n/5UlV779JUXLSIF1dYpfKXB4eRxXIbqoXrok22VVfbSGpQ3Mhn3yzeT1
snDVRSgQD9FaBlzOd7VVlHimfjRxO7Fygid9Yrj30WQUMCMJq0bTFaETJp2NbcPwTk4gbLJ/suRg
DWVU5m9tu1vAcn5ZL/GrZFd2qpcUUHRbj+lc0cs2kVer/A48jg/8fhQ60UGJbDqmDc7PQmIOid8w
/P6e8WeSTj8sbkQfEcHQfgEuA6ApSiIas7NZjZISwESjEtCJJojJLktQ+XvRCylYazzMMcsHOh6m
OUeiK/TMIaRVsPbAANbNzKi876kQ6Z4GIqTtdyLHa7OX1jvyMrI2H8NidsiXT/znZY2U236ikX2+
LcA/WltaQZi1GAEBbohDNBuvXDMP08WAtkGPs9ynjSxy5lkdUjdrgsYhDE5nYVK+kLz/kBzMQuJU
AphP3huwdOC0iPYe30/ng4k4eFeglzoipNflHZQ7xABdC0+HqE0Ohg0zL8qewv8ws9sN7nWeRXT4
TZsiMKvPdvz037dIACegTxv9AO+mtNkGsN/Kw6umWd8GZHAMXXpBtUN/BWCy6dwG1nbzeelDgDt/
96BE612nOp+tkyGdnBRF0L7KIWN19yx/tOk9It3L66SKo0/VkM5NY44mUuwQMU+3aQ60smMzRk6v
8ZM6RaQDQ4HHbo02pHR2v+dtsQcTc8CHTmPNKs8PEAbE0Oj3xDNTfMZJ1OcZFhtm4QQE2ZEfpOyl
QFdk4f6s2D+Xl02p0IkksawnknI2rohtIakBLrsLTF3uHspeE3EpEz2n+gh9T6S0mHdamxnLNmXb
I/WNYG5xb6Ykcp3iZSJDlLIBG7eisOVGzjZMQVVn+7LM77t20X2MKn44/Rjpolgd2ltrDpUXn73O
GH7LtnpfAtrIq9PrxXECuJADpmejlH+gb0qAa/zfvvrSWUvx1Bsd0WuWZHfL8qMFBta8A6DECp5r
8vz/2ll5qrpKY3/AnDFSv156rBJAWFZonRp1MCgaA/Klc+eSat1qD6uJQdbO4oEzJgGoii/ronK5
p+smRULV5LZuJpod6fpArNCaHof+ySpu+XrFdTeWTpZ09sqpJdvSiz1a5ttqdIMuB8n61O+mPH3I
JwZiv0mjnjLpIZCNAImGNyy8/Pn56NqhXlvRT4dZnfhYrjbfYx2/eDw55qBDDsAOQsOC5s81Y9dm
uzb7/7y+eO7hvYegBlVt+Qk9+XFq1+hbCpM6hTv7Odc+jmNI54MzXee620ClLsQ5LorYyC4jrX6u
btnOOXPBIxz6qXHvEETydEAqKQsHMIUUAIFbU3e3mn1gruXVZU0V5nomWvJ3pdMNfVdCU07u8mZX
tq9VrBGhcN4Qge5L+w/XmpzVrtwmzhbRyZG3j/kYGc4uZ/t4uhlsTSOCUhfQdWGKAklAcL6eL+O0
FoRmHpZxcq+s9TqtX/P58+XlUupyIkI6eKXhJkWcQUSV7fLxrgUgH0DMtuWK6bB+xcJLLxCMcP1V
RrKJrZvZUjTYGMCL8ux6bb4tCZrof1zWRxHwIr+PYpFgcEELhXTQvKLq0s2DxTEK+jtUcAYdhaZq
U/5KeFd+LayMLWSEBNN4mJZbvz/yOPrvSgC3BIgSOEQCg+F834GdYk2bqLYl3FzQvAYkU8S/XBPq
qDbkRIqciPWa0TabGZH76HwZnJBbN1X+NmyHy7oovC34Of/VRU5/OjEfjTSDLjkDQCKA9pebMt8b
+Ruz76vt8bIw1d6IiXfklwXwqzyf4Y8YOQd8BRp31s5Ctsntg3lr0p2HETjN6qkMDb4clX5IQiOe
FPEaI546cOuitDNH/TbcrKauUq1aOhR08KL2gP0Hmz43A+qnE7cA1BmmAMIG5zL4e+uDhWRSXrNH
J/3h2/x4ef1U3gBwZKKFHSO3gM88lzgg9J3BT4YywAJ8wakNLOOJlklAVyPIqGaqWCdMCixaG50M
JRExcLUD63K4Ltf9lu9XAkhszfUnVkr2Pad6SY5UdH74hRh2mpZ7E1BuoHgK4nzHedTHA1rBHwwE
4ZeXUmWKpyIlx9rNxbROAyJitFldFxX7MmDA2HZSXY1VZSSwEeTFgYSPXlDJSKYNj5PEwCle0MVo
Fa+t98rQm+kdSXYVp5rQWr2O/wqTQZzrga+1Z0FYk6RXc1lh7HK8Au/TMXOqwPC235a7jIFvmLpB
EZWvOtFSHtNOzXx2c9HyXVM/GNuXJbGCLbsDJLFm24hmPS3JKscY87eTUHG2mu8pcbrA7GlYF+ut
1yw7btpRbqafFv+r6cZR7b8YZnPIeysY3PmT1XxOFgdVHjCugW7pAwYloCQBnoXMxLseHNso7cbD
2Vzc5Krv4bCz4Z926zT+Wnkqkfr8A6IryKPOXQDp0RJrG3Chrvm5j58H+1NXHbZfyfr2AXUsgNoR
ARn5brh2Zu1ktBv8Z5E74YoHIfMwhKgriyu1QRQA2mYBTCiXAsBcz9PWgRTTLR7xLWEBhqUYwC68
rK8HorsUVI0k6GD7K0+ynq3eNrgyhFN41lpBZ/7a0m/1An7y0dmjEHO3kfVzbL54fRe6pQ45W3lI
ToRLXq5YjKkskgkO1SxvfPrMzfi5SLe9h5X9wOadSJKcW2OTDcRBWNa6uEK7xpp/G3XjEEplmBiy
BCyDjfn0cztslnly+grKZOmvzo78ap/1GMnXof4o3fRfMXJ40hQZp10BMWaPeZmmDhcxS/KRo3si
RLIKNrDJyjoRZM/P7XxV9k95cvzAjpyIkPbeqMsENMLQg1AoAC4jK0W7ssY5qhYLeMl408EXgyZc
2pOEF2Ns1xBSt7fgWuja21THuKB8OqLwAwckIPyAr3e+71ljloW3mAh6/J/j+jlJvQAcDJixvB/h
J5Y8sPJnn3+gPAJ09r9ShR85yV/h4bIycL7gYgNpwGCGLnqgL2+Qwp6hEJ7+aAIFHaPcT9KikI6z
Cb/qLNZLYeN1ktnJj3Gh6O4YdDkbhdtDT5dDkJUniL3lOG5e3c0depxPg/zCJHPkrsXRqNbIp31g
5z8va6awijNhknV7S0KsdIYwXl6PS4fYI5hnTaVMuXonCknmDT6TzSYTntwbemI268UqnwpMo6bG
r8u6KAKcM10kxzb3htk3+Asa+uUFw757b0AGirVR57O7dbRfgF6+c3Od+emWUPz8xPzczWLTzMV+
odzoorWB14DH1LgI8e1SEHymm3SyfH9MgMIK3RIAGXAfvM2Dro1Ip4d0jEak8JYygR75Yt+gAx8z
BAyK6Fi6FTHamSbi5yfLlYJ6pgabIazBO7jDrT/sl84S5ymgAw9rjU2o1w2QhcCvxLNIvokGTjhl
Pbx3s9aR3d+0mY6QSBU2QKF/Rci3EO07X/RYI2uRBuMcMHK70BCALR6AlJciGEmI8qCrE6v2En+l
Sgc3ZZMxkBpSy5YGvf3I+ddmuZ3SJUgWzfnVrKEnnV97yYq+FZksF8Dy83rwDd1Frj65f5URX3Bi
E7Ux1U3PhAS87fw5WJLdnB94IYD/AeJ8mKury65Ct3rSmc1QSls2DoEA0MXg3bY9ZHMRjlk0298u
S1Kfqr+qSQd3rhjvuAlJgHBeR2ScSFARTYO36t49M0Hp6LZO1Q9jJgKhFX2ckZu9ddW3AWN+k/mt
yqPVCiYd5JLOKKRjjDko9Cc70Msmr2P8TZtG062bFK6QdgJK+YLfP7D0u7HOV4AQexsaur+8Pbql
k4s+A4gRpk0Yd5M4mPrZA2KpTwDuCGzT9M6tosq6pjo8LOWFCARVINxStIe+z3Pi8o8tuEB/TqKM
m0cbKRrP+OmhNf+yespd+lfSu3xnRzKTjyMkrR1Gi7o6aPqP2PeJBOnJWXveOJrCnXeAgvWmn2BN
SnSQRMor40SG7Ov8ts87G3tEy68ueL2Te5Spl3LAnDx6TjVLpnQNApDcQ180kOYl10CM2WsxJYuz
ZD3apAyIHy397Zh9aozD5c1RmviJJMk1mCwfx8IRp7Z/MmlEzR1rdJ5BbQB/tZE8g51YWb3N0GY2
EDNMO8MedpW1I80QtCSsuxlMIcCNRu/ba8G/1lM4j5oTpvsCyVEAnw/h5QAt+/qXa/9EmfPyKirv
jpNVlBzFVrIt5ovQsHpN5idGQJPxEI+fFxrxHpwMja4JWmMgTCoT062KnQoMeWECNDbPDOMtnBOA
f6XhpCtX6ERJh8udO2sbibBFpMwMsV9fsvXLVFxTHQypTpJ0xGxMq8xeLyTNBrpWbzIjDUkfuMvP
xdccMKX3AyIwmlcBEInU5/ll324rEF4x3hma/psxgCTC/THQh17Xm6s8XSdi5NNlZWWfiBzV5n3H
bMg037qxJqOqNO0TEdLhGvyJjJ54PM3+czr8szrHy6atU0E6OjRvXeDyYqWsKg/MIonM8WDH//z/
hEjnZ3Vaf57EOlmTC0Yxjvn9g518+X8JkW9Z3nX5gKcynma4h3Jrtxk08DIdEJtmveSXczfZudOL
BB7xXlLnW5Ycyg+gSGHD/zVeX4qFWx+dmL4IezDgHdLpNZvasKtvi+yWYJTu8qIpPduJLGF+J1Gx
kVlp4bWQlTTfY9DybG35auY26GzN3cBY1LZ8T13+9bJU5WV7IlU6N8NA3HITL6Zk/uY0LwZgrqfO
3ZeEoKrk+kFVFDp6SY1HkFEn63SKZ1/c70MDfP80YPEO2FKBoevk0NmHdJ48t+rIIlSz1qO/RHx+
0+K660RIp2noNsfEdQf7YHtvearKH9oWa40IOcnfVr6xjsmf1fpcjg+sf3IyjWNTi0CruCgmIk6V
HVtpz60pDtK6jUGaXxXxC5qHLtuZ8sax/8qQNmN0rXghPmRk5fqS8SHIFmdfLHHQNPXXytE1ICvN
GvV4oG4BMRjpgPPD1HYU/U82LjgP8wuAFQvYuJ+6LGqb6zQ/mrqssdKkUV120BWKYQ9Huk+7eCvY
6kFcZn511mu/PaZ1yP3j5TVU7tOJFMlD0KJEAr5acXDsW/TLmMtbamhECIN9l3jCHA3YWKEHOmrP
123uSsvlCZKrJabKzCtS7HqgDVpL1CcHx1uCrXj7gE4nAiX/042WUdgGdCr91bp1EZeE8UhRpzBX
HaqLcvlORElmvvlNkS/bhiYKVjxuVRpmiXdTLprxPKUpnEiRDN2CTffJCCluefBtIDk/cPOe6jrT
FYQSokHs70bJnscFyvvCIGbekgiDhqXZBW563za7pX6dMIed3WDQJItvpv5pzQFysGcfetB4YioJ
CCgCZVOyFQcQm7MrEvHIkNvLLV2/uTq3obTHExnSatqolDsUuVDxaErtiPMf3vB92HYk/tU6u1Y3
SarcvBNx0qr2RjKYXQyVHOcLXX8S67PLbrRZCGUg6QHBHBCYSP3L+IP+WtK6EnvXr0s4tT/SWGOD
Sks/ESCt2uykTtZ4ENANh4JfA5IJ4CaXz63KweKNDvRE4dNRGD7ffAyNGqmfwOPZa109NelwzSja
QbYxp9cDBkvuExPEAJbT6xhDVVuEtjEfvUPo3X1H5mot1UJZtcBhuE+e94jupMW6KXTPWNUK2kAZ
tzF5bmG+SDIE0PUYTZva4nhZUQyEn4RuYL6zD5dXUWEJguEPmAmY4/VRajpfxR4Yw0bmgyfdxDwo
wFpiMwAOmw6qSBxEyamfSZHujYm13jK6kIKh9oemAQpqW+4Bcf/cI2/tInF9WSnF2oHjxgb6hMCI
AbD0uVLpUJaOvwgm9jHd1V3/0x6W0DVMTZ5aKcZG1hE81yDjlMN/D3DJgAcAy/WUN1+qCX3spHtg
OjQNVbs8cpsCVhzGBpsTn3ESlnuZy6mTgn869iu689sifzLd9MtWJPkus8dbHjf3Re6+1WgCDKbN
vYsTbgfmsLXBErfsWPRUhyqj2k8LxMmi8QsUIjKAwDRZmB9uQQ8tGidnVm9BNbgk8BDvhiBQSoPc
1QGwKUUKvB+M2GO9ZRy7dPESUAdyHi7Lno3XMe3w37cVtKiNri9flaMF3d1fWVIw5WTulLsOZK2A
ZOXpVTXlQZ+F5nY/bJFtP66AE+iM3WWjtRR+5UyqZLUuGNPrfikBT8ALgc+yePmdRer+Wxz7650/
ZPYnErv0dzwvfrNPhhHMmaVrxsfEJNPjvJYV6goWaVHoXMwjI1M3hX3Xo3bX2CMBmafByM+0T9zd
nCVwLAP6rpegtOzmKi6y5CWtnLWMWmNI91k8UU3eVuGuMYuFE4lWQYzZyg2kNqlnwxAAyBsFqZr9
PLIjAAlT5zB7d9Wk6RZUncxTYVLwPSewXGOEMEzEWlYwG535m2CQ+Wk0svLr5X3TyZK2bc2Mom4L
yLKTp8E5NuQQF+FHRIg+VXQqO55s+1ZjYxxixHEr6T9L9QDKdy2hlVILhHOChx0T2PL0+sjqPJs7
OBmTrodiNgOUEpDL1HUdqcag0VgFTm+wmaI9Tc5nWOVYWOOf1crqYF2dH0n1k4/lrYXBvHEtf3XE
C4mTh5QXVxs4Y5Iie7i8mERsiHwZ2YLjFDcDdansT4vSHEhniw0D98AOzDFvJjPmPWWYcWjLHEzS
1Hk2O78MTDO7WWhmfPXy8omT0d0BIcXQbK7KsZ1+jnALJ+6d04Zkm/Clk50GM4gPiu2eDiEprjn7
fFl1lYeB3gRzZLicQEVwLqrCmHvaFzkPMXiEgYcxicO4wnuHrEWMV09vDLpCq1IiQIrAhoo2QVzH
5xJNv5oLW0jM7d8D2c2ourfblauroejESA47Bq3sTBqIKer7OI+a+G7MYV46rAC19YLyDaVAF7cQ
E3t5slfjXBZZ3xY8TAov309NHeQsv83X9TMb39KqvOvKMWzN7G10jX1Vbkdqfbm8hUprQeeuQNPw
RLPb+RdMSc8nh+JqGhwwMbzCloOlPnTZL67rolE67BNJUswGQkpwa4lLsBtoxIovaToGxWIGKd48
2Tgfm3jWZIFUsSisE3w6gP7HDSHpZiTr1NniAkRAvAS8WNaoGx1dI4PK0zkibEG7GLCP3pnkmjkg
eKywgm2UFy8LpmjNLbq8S8oIwnFMMfkDZlFT7r9Fr6rntAYCXTMB2tD1sr6O/r7bbn1g/IEBgniR
pxsNVjUjg97mr0zJkSRZDI4TBpkWKI9q0BHCkzXfJ/vejvetFW3up7QNVzg640trhSVgKGozGvjR
rY+s1oXgCoZvDKuiHIWhaAHDJB8VVvXi0Y6vmeubhAXU+R0vj00eGHEwW89uHGzJjoDJpvtEixu7
jmIMtrbX47hr5q9ltqvz/eUtURkXunr/lzYFJHvSe4rE3Ohs0vNwnJYpMEWAOjR1rxnCUjkiBx2P
oIKHbQFb6/x4sqVGkF6OPKTm763/0rgeQPB8DNJ/oLsSlzVAZ5mD3CKSfueCxqLvF+rMHJ3XR4b9
3rIHXzdErTopcHZoCwRpKKB7JOfdZ349YhiHh9VKrzza3nk1uTJIrwnWxMrL9zFQV/FaAjCKgGA5
V2UuyjopGXqx5r5iWbDNxPw0AePuujNbHtndYD5OozVe83Uw3XDlafV22TSUetpit1AetPHn/APA
25Rt7ogPMNpjMn014wPXbZfKmWIy718R4ucnF0fb2CtedhDR8hRH4HZzd9kWJZOJ5jcfMIW7D2gE
WBI867Gq+HMuzm4Lu/c7IW6yQoezu3ShuzXbni6LUWp1Ika6dscWjQtDC2sHFB/wqb2uCyrjze0/
M+PYaJt9xW97Zycn0iQ7sZLM2pwZ0vCwH8ovG3CkUv6Cuzdt3gZ/V9dm4P822yPwF4PLev6Jfi+J
lu5Cc+vjrl6xnk16sMzrqdul7K4yQt4ekjLy2/LQmddu0wW98zP2d6nzNe2O8fiQ6XD4Vf4F726B
5u5RzOZKG0tbdLZSH2tg5KJ7+6qpoyx5ZZvmsaY6EQjYABcJcnm8O6QTweayXQl4IMD0TQ7dQvZ+
n+7W2NaYqfKaBP0bpowtMEuhSnJupwl1p37uxCWxAkJnx+eU/mNM3VgEa2zl8Z5lY7wDluzwVCJk
9cKpQq0UbwKeDpobW6Ux2NuAkS8AFpDbO/8Skg+jFxcTTHneM/tbxQPT0DVaq47LqQzJgAt05bXp
Ji6HJNq8oLCurBKglfUeaAPuBxp4MVCN7Bc41cQmSks7AiIUlyEU6jZcD6OVB/mYf8BxnsqQIw5u
LAhGISP2MVoE7kdytPr0h8f7j2R/TiVJBolSg2ckFa678nNf37vDp2W7M/NP2fPlg67coZNFk9w0
9+cWHd3Yobh4TnonKMEf7UQgWNucA6JujVtR2hxe9HiQIZ5/x4fZ0cEdSiIGfuiNnx9K69HVQSWo
/AXQVP9PxJ8DeHLvWKvdtXMr1m1+2+ZfVh+RLuS6MTBVbHUqRfJKVmYV9jhDkQGM2NbYB0CwuLwx
qqVChyeGnMG+agJM8Px40qJBypEShCL2LcW4KUfTqS4VropD/mTCTXhXJKmk48kWTJ/1KD6iKIK8
4mHDOCbHm8dqkmBpDkNVRPm8u6yW0gGeypQuFrcqiAsvCH+ebIFT3Q5Jh1HaG5Pv5zXsk3tgZ6Bl
7rJQsVbSZeYLklyT2ibo/OQ7xBiSvENXPN4JaH6eBFwZ/52vqKx2P2wd+sGflMK5MArsXJHvQzUX
c4KSG6JJOVbehFnMkaI2jSlI15+CtdhNngtGvF8+AP5m+qUha8CSFHHyvlh5ULB/7Hy740gRjf2V
s9wy73kwj67/lIwVmEjLyAPejq7r8/26iE9lYMfG/lMQoZ/bmJmxtdk4PrXsd9n8RPhXPN4mE2+U
5fflHXh3XgC8KxhJ4ZdNwF7IT9CeAfu2T90SjKTgi283ZwiKctPxnr47M0IKoyLlCg/zbp8x8N64
VYbyBObct+u+7l8WZoEUrnJf/rs6oKK0gGRvo4Ik5/Qme4gLtiFaMNPkO0e6bLOS8LKId44Zuggc
L+T9UaUicoNINRh2iawHErrN19V+HjZAXS8BSZKgyl6pu7ssTbVyyKjiGYcpDsuTkQHsqlmLjXYo
U2XdKyXJrZ92ryzRIfopzAABupjONTF7xeQqLAGzWMaTGtGPab95a//YI7K9rIlKhEUJ5vCE03z3
TDSXeVwYjlSYNqMbAqN0gKfRwWC9OzgY8HNwtPEeBUj+u/R0l2HQGBgBPCQlQvD5s10NYUKfDMcO
N1tTWH53oUEWhSkAG8QR9KfSIc1iPrG1dLBmPpII/xgk4tvDuLxeXjaVFBfoNwDPoEhdMmEgJ9fm
Smckv2oq0jfLY27/wKTSXVP5YFDcNM74fTYaCgFZHPkocUSRnjgX1TqJyysPojogNi/j9WSjGnPF
6ivDuSE0XLadi2RJPn/NvRs0Lf13PfGwRwmPoigD0Jhz4WwETmkz8QpA3HWYegfPP+I9GaCkoRGk
skOwJ8EA0TmN2WUpQvBt0NWyFYLQ4BWCx/x+SZzHy7qoRSDcRT3SAsqppItVm13qAL4QxLHJseln
zExOzc/LMlR2IbqI8fbCOwETtOfrlaRg0wDZaoUi1g8f6SzvawfSYvM/k8jBJrAlJiwPlo7HniRm
zIuZuR1Wy7mpW3bHHS/CrL1mTxRe7kyKFOyi3DHbJIOUrsHQftaBrMD5xSuuqbco1wzvEIHrj1yo
PHwyZDRn9QQxifslAztkGQdtH2mH99+PxYlF+1cOLqPzRWvcoab5DDll1UdGe9iWb3Z9vaVWkLqg
RGX3NbITbVjqoIoUV9OZXMm0rZaVyRQLuc6ww6haWE0syEt/Ny1O4NhPJvIE/9kKASJMKHocAO6D
rNm5ptUSZ8MygLcFvgu4ZHWQDXMQ26+xbhBPsXVngsSRO3GDLpryib1CUG+X/NnLbOuI8m59s3bN
twJw0xq9FCvJUJZCKwX1MDgudxWMBkbGiQ0n0TfFK3DNoiEZxwBzWEFuVnc2knKxY2lkqlQEKRLe
x4gt/HcJlcIjQETOxyq0FxcgZ1MwpRGrQO/QajLDitMGD/8H+1lcK3KWM5vmrvU9uA7k6K99XqWB
S1ALsD0dxotKIwSvHkjvwVaH3O35prHVbKa5gEYr3v0ZuHjZow1KlM7WrJxSoRM5knGkpuG4UzbB
F8beISNJaHk8Kvptf9nYVRckO9VHuouXOEWmikOfeKuiotgAkrjvvZ27ho17DW71Bci+rRH1GN4c
t5vM/q9NPuKthGFHWAgCaSrXDSqgCItp8ipkGCMgRrGzVmdHrPrpspqKGOpUjDywEDsjKY0SYpIU
z6D422y3z45ZR4NFrupGZ4xKaeIiFilEFBGlYki2tIsx+xuUglmYTX1jOj+y7Hcy9VGK189l1RQX
M1CeUQVCPYg6jmyQxOhNdAtBNTurHgxu33rt98sSlKZ4IkEyxdZcu4QzSPDyKaySKdjI8ASGCo0p
KhWhFBgJYN9B4C6t2pBVK59AvxP2fvJoesuznenG58ThPHsu/3mZg6HJxQuUgSbg/PDWGf43rymM
fYmfYtFXVX/2kOxwmsB/rqodsC495877bQKQv+LD4fI6qlwHGHgAKyxCHEvGqK+cvo3pChD13P+U
IxdVzT+zcRebm8Z1qBy9LZjboKYPWHzpSHeUz8TK0JKU294duqKjpXaDeC0CxsrD5JMg47qrjCh1
QwKCYQOZB5qh85UtwZRYzY5TAV3SfnOS5eiCRe6bV9o3zUDvqrF3w81JP7ud95TNyxzQIiXHzpnN
65i3R+p09r4ZWh4kxH65vOrvqwvYdHSjICwWFSjAlZ9/GupfyDuCIiNs2z6gqR3MrhO4E6op85If
rTre0xnQUkY7BjQvQoKOGVrdFZj4mNC2PrVz0NJ/aKsbaHuXD8Nn4TrH85fi0Fpy6gb2H895ioC6
GrwItVKo/k/R9IeavFRbaNR3DY8ur4TqHHsUfZu4/Bm40SXrbzxjQOW8rELS8vyqNUsnLOx0uavt
0v2IKCiI6IkBN1E+y46f9XHFoFzdbXdsRVF6MT+73vx8WaP3zZuQ4UEKOnlR4XjXbISCp8tNEZVu
oAL1ivRlGrK7fvq9xr/seT766ZAGdDRD1HKfSbbsKODRI8MywS0zEk3Ar9pQIJRjXVEHp1TumO4a
SuZsjfHUnElg9yEAD5N2D9qJGC15K/s8phqHqTpzQGAHKyquToCxy+8Y4NRmbpfAgqwkiMcfnrev
mi3MdP1xSsVO5EgvGb/1UsOvDaTtp5dheZiqo0kxboXyGLsjzb6ZPxDLAcgRyF3CTaO+cn5gM3hJ
I55THFgf2OLIrhvGHPQd0bhJ1XE4FSOW9yT8doYh7wlYQQEw9DB7dTBg0MLX9YSpfDFcD7ZJOEZL
Ln7jHHDOxgxnbrmP0zveAfHau2Lmfqh2qY6DW6nRiTBpo1Kzq3te5rjeHDNo2xsrO/SArLx85lTB
zalGkqcv+qRHJxs0Wru94Y1hhUHCtL4dshdr+oiB/9VHZm2cMHw3lwlEJeRr418txWNnfW51XKTK
Y3QiRbofXDYXS08hhflH1rytzSf0mk+z5vJXHiKkNGAHeINh9EqytqSc8ozjsZfYScTG36aVIdv6
5vUAcTCyPbHN0F91gajKIASUFgMxDZ5FssfP8trinQeDQBS/Y2Ub5F2y83XwcH9G5OWw6lSMFCAO
BHg5BoMYA+nyl7GgE3qe+2zIdxP11mcHk4HxHuDUFQ3QIjLyqCFs+o4reY5WRhIM8flTaYQICUj9
5FvG8LqMJBPNTD3z0DLdwdTWFJ1OrKu9H3zd2NPkdmWDhAPxn/M4Z4+LC1Seicf91xa/BdVYdG58
KVsw8Q5pnRT7xHCmAcUm4GcE6f+Q9mXNcerQur+IKhDzK0MPnofYcfKicuIEAQKBmPn19yP3nL27
saqpnfNgv66WkJaktb6hRb/rUQ4oqEU4mxqIuGY1RLiJqee7gY1mGQ/DYDU7t+EORGtnM2qkWz1U
tJ5hUJpxyYOuat3QHe1qVwO3UCQteK6NJUoejKyr/GBCX/DOl60xB44zlh8arEHfJj1v0yB1AWEM
oE+CV9VozbhSN3XShVZWEecq710zIm6iPw91P2a3nTU5DwYr/DGG6MKQxO5I+D2Ej7sIuOXECZgF
HprFgWEC11anr6zyR/eWFXguhtlguveGLOSRJdLdjVmPpE29BFeeuvEKHaPP3Jchq5M26Lqe7w3Z
il1heVW5y/y2QbcxtYZroCLHd6qzrAuHUatgNUQqvnFhUG3C0yW0yvlyHmbY92F7FOiaNfSuo08u
akte/uVy9vrcEsSNAU2oRZQYZQJYU53vwybTLWYsdcxpvC/FAaJ5mb6b6heI0gZVdk3do6kdLsdU
7sKTkKuDZvT6xi01FF4kYMgVqRmqINVjUs3fLsdRziH6juhHA7aGPX8+NL+p577kiNOO8jAA+y/q
7CUznaeqGzY+l3oa/4217nyPUwnj3qXiPDsHw/uhT4+tlYaT925V8TzHTQ6r9C0vGMUjY4FVo2/k
oJ4O/sgqUwPhkUgAhFEL9G+T+kEMt3L8mbD3SYSZvZuwYdMv2OcBWK2kagNBojR/a/mPy9P8OZOf
/wpyPs1gIXm0ZfgVfQ6kI32WUx6V+hhSFg3VV5aGabPxbv28gBDRtBdU8iIsvB53aYPXmrK2hCuB
HVa1trNS7zjQrTCKGi/i4EGCbrKDrua6MUeH3qn4LHASDs6z5cPjt2fy0DL/yjHRLC5IPoTMxCOv
TeUxFTDHgia399+X1vIrnEVBGY81UBDP55cawCgbOe70Rf2a+r9yNgWmxKxq37TivZ/uQCOe5q1W
jXKKT4Ja50H1gvJEWviooz0fMsN5a1m3E9LauAUo9g0Gt3QdUE4H52xdgdDRI6QCYqqQYIeyYHEn
/S8FTv7i3oPvhYyL5ragW2Dhz3lhiYnO4TKlOAdX2wbOOZ3fSSyfpvglmxyS5XeUTsAS/rq8MZRz
eBJntTGo74uJuxibbK4E/9EWsTE8Xg6xfIbzm8b5UFZrQ8JCBzAVDKWVj7MughEC4pcjbE3WaiF4
pHFtVmIQOdDUyNrHPPUeXWj4glezEUqZSE7ma5nPkwdIUXkZuioYTOnda+6H1jjBPEI8jAbUuBkM
GjSQ0/nvo8OOWtD5sAKBL8N5SN+su3HwUO0lrQXLnfspvSv7dGdu6aqolsJJnDUdbWCNOekMcZhR
XsO2Jm4dHs082cgVW2HWK3vkvdXpCNNBXMQH3YgVMqqKLdj5Z2IKDEaQiVwHnrGL4O4qDiBeVap7
qIBW6TCjbzJQa0cg0TcFY96axS1IV6hfebV2l+ppH5tyKr97Q9Ffk2ZxgBwk8D+XP6Ry5Ce/iJx/
SNeUFi7S+EUe7Z8FNT4a14pc8Xw5imqFno57td2MspmriWJ+3eGr31ZwrQMBtX4E7IDpMy5nb+if
X46oHJeHlzJKYsv1YhUxqdK8YgRF4DT16C6rdftKmH2OJiPfEghX5RKwphZMDbCTuA6eTyH83dpE
LKG6zryRVDykpRNeHo0y3aMttawemLzC6vw8BqN51s46OgE1tPgTCTL9geiHtt9Bt83wH4jDgrbb
4PmoMhimD2B41D1xSVrF1DQftgojyr/2mASu0YZ8no6FZcVO2W58rc/VDQiwoJC9QN0QbY3pcnO/
lnNKSrT2imDWorlPAsP5JsltOVyV8uXybCoHdhJtVd5wi6GdiwLRGOpdHvzG9RaVhyYQW3o5yv2O
cxJ3TZRosetXaVKbJW/KZVyTrUOoud2ZfhGlQF62jRZmrhEN01eguMOpHm8pd3c0mzZWjmqs+AGo
fwGWtaye84VTFKKCJRaOIYZ3KC1+dh6LCqDvdT/d+Iaf6zlI1Kifop0JA91PuLzZy/0qXRrsadPc
okTO9rTwuqidIAvrzxOa7DYjXy5/SdUuBwjQwDmEiLjVno+u6v3KT3XAfxMHhluy4E2Y1AONu8r4
dTmSKoMt8DwoFSyGmGt1Oq2EE4GvFQL9RbN/06d5kPA5NlzYXTWW9y6cqbm302QAcAvtSTwHcS/d
mGDltdp1MME6lFQW7+zz0dpp7yRj7qIYXtLANAe0c59rPxjL7/Z0n+b3lXXvOPu5bneXx66cZQdV
HxjBon60xqgbnttZyeDgsqS9axYshfCKL5ONt4miBG/gJgHoMGrfLkibq3TjSFoQG1jS0CUskNNe
iIcxe3QK1H72zDnozQ0huzm1wgH3DOMbqg6XR6n6wh7QBRbWEyBy63QHbpFXAhW5AJPue2/YLYjb
9sH2bszsOIxp4Lpy4+xVZT1016AGZWHrYNzn39PD1zQajhGP3vts4GHyUADM3kCIyh2jpNkSfVVs
UCQCPPuWhITu6CoVkFpU4GbVC/Tbq6/ryfLgEicZZJWtLI1NFJn2bes1dGOUCmQAjn70boBcg6ot
8FjnwxQZ6XhRIG457UbrfrCD3u/AL+7x8IWnyq1vh53320MfDQ2KyLD/sxD7Qq8CRhR8VTALsX3P
41OosWhDC6mjglwN6U+rfmTJx+W1o0r0JzHMNappcm1qOxIxGt96JKQLCjgbjPrPzM5vgEg4oKf+
vU2mb6hvBqQzjlW+JT+qWExnv2CVHFDGwdXYwy8QcAT2oZfWNHdQ27l22jGygbKb0mwrHy07cvWI
QrPsj3kECIGfAE41N/NuNiwRalUyO3vNHuRbNyd0sQAc2ieG8u1jrWt2sSM2bF4DartJcmMkVn5w
K9Gbu45b+lXme8MWTUhxJYNKr4mmqA38Np7H55/cGXsxiqXAYGf2Xpu9XZVuoaCUIbCXQECAXMYn
657eKfLJnZCMoat1rAmqvkBlXF5VirPbANF6MZhcXgyf3vjdVPtzZ+O1UBQHUidw8buRKQl8Rjc+
pSoSKn2LJh1ywyeAqSMynpMEGT7NBlR7k0j4V7Z4TMjfxMEdD9IVprG0XM+/i8c9q8EZgO9S6NeG
/lOv60MzItNm9pZOi3JLWuiJo+EIOUFUSc5jEc2sLObmi7zeHR1eUI8JdHYweA4rlXtNvDjddWdf
Ff0LczbAz6qteBp5db/sSyJTJnEr0adbt741yiMxtNA271z2YsyHy4tEdSsA0H5BCbl46nwyXcos
lhSTLkRY+daNJcjT1H/x+ypOErGrsjZozeFW1/MbT/OuGoN+uxxeNVageGGh4C7l4j9f4aT2kHat
3cFYbjm1/dfJZgERJtyiPRiw6W9YrNdtsqVSpR4xbiLOUncH22i1u7VxMhlNMOIxt7+MIHpqkxGN
RpuHuZPcOMYA5gocVysztOlHYW3RDlQ3FdhO4VmJXjkQOOsDxaTMcPsWu0U0N16Fu/zRGxo0mSfg
vw+eH3v+3qc7DhW6DGXAXb4lPqd6DRoOnFgXtQ5cfNfUIOmntOlglx4O2dFAI6oFMMDSfjPkBkc7
8Olo0Vt4Hv33Lw3gLuQY/gAT1pB+II+Tmi0HDDjo2U3eygImPm116xeQXu/SOzej733utxtNfFVq
AjsGGgWgLqBqvz7XTFnylLQitGoTPsVl4Dq47AL5o4PwcXmEigsSlCDQWoWOL3DQa5orrSypuwLc
uN7+CXOQPTTtohbvQr+VRxci+Zejqb4i3hMAtiAUSrh/uhQnW6fjFDrvPp4UuPo8/7GwJjA60fPY
8Or90Dz0vh72Hd0laENeDq2Y07PIq9SoCbjdDMtjpqEPA83CtgRsiSc7093SO1VlYYTC4bW4XWK5
ru642jSD9lIgP7SzeWWhF4uT/4ZpSWRWMs4LKygqthPe0+yw63lw9o2+VR1VDtYlSE8oVmLTrrJF
Oac1YSUGO2vfASFrtCao2qcGXebLk6rIhKCGoNcAFUAT7efVSDsPTWPsSVxzje5Ken2MVB06tfFT
K9uDVoxHTrfMNhSQtMUKCgcqell4PK3fLFblupD9Rcw8PdrQe7GvjGQv+QFvz9I7sDkq3K+2dlP6
O5K9wCwqgHOu7d53/1lFF/dqPCggooLT24Kz6flZ25n+yLQJvyNDdSHfW+YX1771JEUr/trnW+Yc
yi/6bzR7RSHox6lO0WjHTMOYoNW/otYQjaMVVFspT5UQUMzA/KLitmhIng+LcjINXTfj0a+3IdAV
aLZ0T6VRXTMzfxp9+Xh5BSk3C5IPARUMPDo0Ws7jNfqop3gritDwJ8D4Kthy7PJOD6zqFkI4UPKl
6RMtX1MPInfpl8vBFfdZVKr+jU3OY8PA29AlmubALSbAimc3BtvCrS47YPVeAGwSmEHUPqBmuq5f
wOqrYh6FlCTXvNgDCsDWJ9wC0+PlkajOZ6C9FiwfqKwLZuV8KHYHsrvVopnbSF/s04RZwWwVyWPh
JX7U2yPfs07cZq6D4ADRNJOVBSyZcDFM7BfIq7fHXhTTxmX+z0G1Hj1wo3/MXcDzWwMGigmXhqzD
x5Wo5PfcCAY4Wdf2B3iZ15a+cNmRgK13P3WCypZ7q5MhtNUPafEgPeeQ221A0TvNnPSaes6eEQ2Q
+q0On3rqbNOFfgcqVNaas9I3XZZMPlZB2cNMPrvq8reMBoCSQKv4JbOqo5W+GY0ZEGf4Qgq+yzIZ
SH2L7aFaKFgeUMnGcwSX21UqxQcx0hxtuTA1QdRJLWM8AIwMZHojN67q6kh493h/6Ip/rponZzDq
dzXvlidsZpGDZ7BD0/PY4e7+8pJUZSx0atF5t1EJBm39fEWOuqllIKrC2QdYlKo5pPlHCkqxtSVV
oMwgC3gazwFoJ30qU5YTaFxtBnK0qCklMYPPz87WZYuLhNa/9N7kfjU6wzgUzK1uGrcxbjxHGtdW
WUFUz/CTrYy2pOL1oveX8guArGCCrgu0MGkmpr1YVTQy6NMbKj467TdpYxeyyWRfl3u+tc9UU30a
cXW3mVglG38xzczKb7UecoK68HQ/mFuNftXZcBpn9cijBdVF0yGORvhOq4E688dQG5sjrLbhlMI2
0ofqdnEabrWCBpOlYzpgInn7NkuoAFTPQ/qka5GgIhD+7vJ6RcFT9eHQNECff1GuWt8s5qzI3NLE
GYsSCMCZhRxHuW+A9mpibBnnSrakNuMEoOrdBLfqV72S5EGz/cm8at2iR6+yMsadk5sw9uhQKEl2
1jxNj2QSuhuas2nyB2Sfel8NpeUeUpqP77kBfkFoT4kZszlBGky8JL9uar8dIgLSqIQ+fy9YPNqa
vOK60OJ0WbZmSSgkfjrd+PBbvTmQZsinSC98LY16lpVu2IzUu7O1OgNs0PCqBzOx9C81MfibrReQ
49IMb8Ytv9ETPbRSg4KKKNrs2BWDiXvr5EOjDSw6/Aavu+tdatoB17Xk3ZBpFaHqKZ/N2hyqaOrq
Ie6yVv8O7gL2uqWnDphBRcKcnc1qcpUMsA0O2mpoeVg0g832TQFgAECMi6qEwa2Fl6Uf/JpA2LPl
HZkDvxqB78jGskZqgtL91ZAzH9qFSeZ9CDhyhFPn+r/zpDKOhemne1QJpsjnIGNdAVQPracWYn1B
LTDJQdJkUxbBsa8LgR+E8yD6McgMQ0Gc/DalHUQ04Mdi/y582r4baTt5YZ408mfXGOWzgF8UDex6
8qLW0/zf3MakPrnCTe5gnqFnYTJxAUqENd9YkDSOe5nDPsHAYV8OvrfvS0pGsNvbY9F22dU8DOUR
5S1y1FsUv+uxGtKAlAwmt7LButIkwJNXtj2hJ17awouJ1qdJBNnGEiJ0Pb3VSaXJw1QabhLlRNdu
iw4rNpgEEW9EToC+UKAErVBOc11HA8zWxGM1ZuzakZNphXU11yDtjHW9mJOJxo7HnCW7jA3NnWbP
xrMlx3QG9BlW7AExBTEeKrsvq7gbjC651Vpp3owDaWITV98foLrXe8hqAJZaYT0UGw8LZVJf+B3o
riGPmmuesZQt1kwBH+MMwmqU7Fl9S4ZveXpn5kGZHUzxW87RZN443ibtfbn1rfI33jKo7IDsuai3
r7Kp6Fu/bnLcB8APvgE77M5OPnJ4fkDpZU8Qbhr6HXrf13WRBg0H9t0SG6lIkfiglQUEP3Bk0PBe
dw9KTZ8L5nQC0AwjIOHevukGC3tRh+rDlgGfIqfjAowuJv7hAr5OerxqrGJycRsQeQMdBhSqKTQl
chAafcJRf3WlmV+DU5BVG9ldFRhcJ3AXQVuzP0lzGBq3G6PVUNHqAPO9qwoHXdTDRL9QM91YTar5
RC0FmoQErh3I7edXkWoakKVrYKVpY6F6VlviytDHjgdQt4V0EpJWF82JkZfB3DnDlqiN4r6F/qUH
+AsqOtBkX0VvzalJ5wHRLfg/N3qH44seebrlfKm4BEAgENx8Cw8BQBjWYVCA9CpW4RJgtLG0DzCg
wDn9xd16IKou9QBI4JaKmcS7f706J2eszCpJwfLDXL3V6M6iBDeBRBS2QKLDFtVJ8CtYlk/Abw8W
dYIJR9t32nd9HfAkyW/KxHCvWdP7B5Y4LKa0Sq5ZOmixYfEepYrGyWmUtwO6odyBSDiRPdsi5qhK
UZgtgPvJAvgF6vd8Ufh9Wtp6ByPrykGNgM0B42XM5+/MLAODfQd1hvCosIyNZa9aDadhV58pb8qC
yAxhO3uIq+KLOU17vmUEuPz2VQqDqorlAG61AGjWV9CWm83U67gS96hOJya7z5Pu4fJ1aSvEshxP
XxFCYmMnCFEUOb4wZY+kTf/7S2XpTKMVBNXSpe58HkPWutvzBg5Snl49lY32nlC+g6fAxo19uUd+
mq2TMKsyQJdy6bQewsA0veL3AqQElt5mfsD92Oy/Fs7+8tQpMh+GhSGBy+pA5Xe1BIoaNcPCbiBz
P7FIiPY+m924Ha0r0tLILaaN00QZDvIWC6V16amtwmWzUzudgVs7RY3VmHls1w4IEFDzMtlttWWS
pMi1FjrP/0RbrQsQL0YtmxBNavfz0ASEfDT5bWvvGPoy5VYyUn060DNAHMQOhr7TaoVYOYQ32bCY
uTi/LDf23f04/ObZF3+gUd19jNZWY101mZCAAKzJB/4NhanzJWmZI6rlSV4DYwdGpKBVMHNrDLo8
CyfmTmHndD8urxZFwkBNADdXUOKX+9Dq8xVsFL5Y1BmEAEBsdO6TxN4T3ImDy3FUI8P10MRrHerH
n4SFvGlyU+w1IGqbuJ+vISsagDjDJC6HW2xPdSh00JB9IQWxRtKaFJoGMwdsypVvQtcBQnuZgOar
6GHaqtKqFogD6tj/hFqDaZ00xz3KADYd5C0i7wanjsjshC52H/feiyZqt0RXVFdXfLB/Q66WSNqV
0K8ZEdKFsV5dvfi4t+ljEVta/gDsaSAWYi16XIvBhb7nvh8OlGwgixSXgQUsBTV9H5cONJLOlyka
lL3MZswwh0lqCtFqX5O3raYfPQClL6+brVBLQjg5CLjWE1NbFIHqsT54tR1puLi2Yw6y3saRo0ot
AOKDYgH/NXzR1U4wx8mX3gTQadaXMYU7QUQ08ayNQ5y5RexxLR5HsXEEqY6505irdOYmmcP6DDE5
/OxLaaIu+Hx5/lT724XSgIXqIzAV681Ageazmgloxcqm0FnkULIHzM7bkM1Vzt2/Udb7oAQBrZ8H
oJHnzkeJQntNc/9uAe1qLuyOEmvfJ1sWaKqtdzKwdWVftJXhzDlg1g776vAHj/4m4zFt4pk/sOLZ
6X9dnkflOjwZ4eoUz9qU6OkSjtFbb4RMWTzL102JfuV6OIlinq/21EYP0VzmUbroVwwZyug5Mzd2
ryo/ns7c8iNOtpRAt8cYfAQBzzog48HoPqT1aKc/HTv+i0lbFOsAkfOQ91fD6bKudQ2BSevRCsj0
NjLTA9ySfPp6OY5y+Z3EWY0oa/wOLWiMyFyWW5f/9Co9HIxsl3P/m02tqyrP/yZbnIRcZQu3HOxs
nhGyaFEOpRFjT80E1Uw0Du2frN9qbSuXHwjKINgBnoFe1vk3m5LG48RdklOiBby/q4A/69NHO99q
FCgXBwAQC5EPkmXrbTXTfiJ6gUAN/2oXtxrfgaUcln5co570F1/tJNRqS5UoxLmjiVCTdqPnJCBF
F3N+laA2kuc39lY3Wbm3TsKtFqOZmkz35TKFer3LGb1Ohi0X8c9OFNCXQMHhn9lbLcQi9YvU6pbZ
m76XztMEI3E2Bt501ULUf96BpAdJQ14d2uwAQ7jQSV8G/8lpHyYItTXal8vzq7wqnP6a1RoFShTS
8BZ+DfywOnmNHl7gAifaN0lQOdc+rmBEB934mpXxpgLGnz7P+tkD4AfcAqGCAdbi6p6iObCG8poJ
igce+ZZDvJzUw53W4W5i5PvJF8FcymiU30ufg3JNt7wK1fFRlIHaB+4pgLOf75gendAh1cDv6Azn
aJo9fMt4UHYvutMHVmFCZRJk34K+W458s/SN7KDq+gEZC2I/uveLVN1q9MLsemBHMfp++DqUTkSJ
jCZvEUCvX6lPjijzxtWYY2mMcWLnb6jextRpb2SxaUiiSh2nP2W1zQCjhbVMi4kofVDbWaz7v/Ay
0+vksLHcljGtv/hpoNWMt6CtLyQsXNVcXH/zV9ODZUAVNOKL03dwcNzXqL5kaBawrc6RqtqyWJws
tFRwMqBPef6xASbI+9rHdCemCMwKQJEPU38sjDiD/UOe3bPprvgL5OVZzOVQOjlGZws7q6sRs0Yh
v45JOpk8crJiAFwkHb+BSDE8XZ5h1TF3OsrlSnQSkc1pVfQGIkKuMtOu8woyDCJgY2jqtxnfqlQv
2eHz5/zfOQVF4jwaNeopIxU+p1uKq1Q0hwpAdtf/dXlMqvPm3zF9RjDMEpDlZUzT2IWC1riNwBYv
fS58DHPeamUqUyLM10BfQwHL89ewGk4MR3QwQUKnBrY7c6jrj7bFg8r94jk/gNTlYgpS603Q+67c
2B/qffhP6DXGphk1O/cmhG7rcTeQXdF1UQFbsPQvhBQWK6k/CCZkn0/dDVeOoEkRRCrEK6M7OYUk
uSX6EBjmFc8idw7nTVNk5eY/ibnaDe4889IQiOmgdJC7O66jPoxaf7bT7GsHoqQ0drQoNd4vLx8V
FeJsrKs9kfae1nEDccuiD6V/lO2d7SC5w+TxBjhOXWsjVPWY2HUkoM7WHlF+U8DIgWRarJ7M1Qlr
oP8HvCFQ8VzIl27IHtNhCAf2yrUtRSnlbjyJtPySk73fjj2HpjUiCcqjirHIBDm40sr48nyqBoT6
MVaPCdAptGvPwwijHwHXAUORayA9uFkGOl+CPFpa1vfc6Daev8powGvCAQJ/1roN59WyMDQdBCGN
gN5PTeBCWVho9SNUIcPLA1PNHxiD/4RarU+zIhzyPgjFNBCRc7NFyxkk76hy7P3lSH8KrOvEeRpq
NYeuXbK+LxBKlNcN+U78B6e66+obVv3M4aI6f9eNV4MeSP9V5E8Qn/K3bFxVOfXkB/xxKDtZK2jC
Og1ayrj6iI+iuNK9m8VY0iMPRbrVfVIdSaehVvecvqZW4wMXHzaz+ztnr3mZBsLpo0rDwgEOtbf4
xvQqPyQKlQBFAvH1SXNdyxwtb3qKD1naR2CKX7qKRXX/F/wN4Gv/DbO6NZkeQw/NQhjcIq9bYe1m
hEhH+wBE34YNmGIOwaaGAqID+DPYkKs5hDHr/3wu1x+amFPLjwa9gP9F4j5kqKpFthxBYOsbuXGf
ULyIIOEGcqCHDi2KistUn64TKOOzomAitEWqPZld4YYF9J42Ptiy3FfbAU1DdGIXNzxISa22w1yb
VBQmHsYQDXG6SE+hEQIdoe8eKhwcNkCG3GBZE9W4oMePyj3MKmF2uhpXLXpUDOsF7AYugQniM+96
SOTCka6zoUVgH+AGEafECnJbO5pQG3TdJLbbdN/OWSCTAZWrIaLOEM+O+0UXRuB5HJXUHMpLeVSV
fpiTPLqcNBSZ0IZNGpLgIiODisn5p5hGGE+NFaCMZdPAxRO3kSzg2UfRPl6Oo1prNgiv+APD5ZM5
oduXGqpY6MeP7d6G1yRlxwS4Q8jlWO3BxT7+v4VbZV1hyFl35yVc8iJ8Fhj+XdbfM/pSDn2wKeqv
egZA0BpgQJjcAjG+ptUWVZ2Oje6AvDxEHO5yfhtkuRE1BADfoLGPs7gVW2RM1ZdbRLsB6kBK+tRF
TEhnj4wPoDjIqDV5WPJf5fRl0LfYcYqk/kcc/H/jrBISZH7RXTCwjWzv0EP2xwlszQqMOeTVJuZx
eamttywy62KdYRK8ANarMRmltFLEco2H0XrQRgiw9QFk8bq2h6D8DjR7Ue0gtgQd2723VWpVfkYX
WLWF3rq0MZepOMlLheNmTjGNfxZpq//M6++uvSM9RC1hGAU1g27Px419oUoZpyFXC5W1dCwbB1/R
aWQ4z/5zYWob2Vb5AU9GtcqDzDGnwe4RQqvZTW1DohEapL1Mb+2cf+03FSdVBRBs8X9m8Y804Mks
Eoc3lddiFt16+JDs3oVHCWfJPWpgV5XZPWuJt/NRqGytt+avYE5n0VeHmi/8dqp8jJY1x7yO62wE
fvFJ6z5o8uqxG1E9G14szS+VtXGnVL0IziKvNkqqEVJOHiLDoSLSJJR7WnZjO9m9dMRLU/HdNDyB
7rbXkj7Ks+fJfDX6Lc28zclf1UJy05nEUGHy8/qD00fgGKPWD4vsvv9jxFDOeIt9bbYcfpW5CMrF
MDYBHN5YH7XTlOhjaSEqM6KyfXabBzrssnJjIavOEMja/m+UtfZnntFOaDai2BbO9A6n6242DsT+
TppADl8unyCK2wOKAjpIwSBiwvZmtWtSdypB9Ucq8j3QbfK9U71OvvYs9TIA6QrOHSTgNtvokGwE
XT/VLfCM/j+/vReR6F9sep3hQcls1Etv3CQNnHLj+F8S6irhLnA8kBkg9IGb4Gq3QFfOTwDAwx3J
eKwgLUXkceq3WvCK1XEWZLUx7MIpaGsiyDw+tHilcx/CDLiD2RuH/tZgVms/1TwDiIIljveDyQG1
cBp4/916CQBGAPyWN+ofDuX5GVHW8M2EhwUWIQ8t/op+nDfHkw150Wrr4yjnDXQlHO8opnySsfAJ
sNRCR6iK3s/9r3p4dpNnu/3vrwAM6N8oywl1kq7nHB0lriGK5qJQyoPaix0a1923xKzRwt9YcKoz
FhLOBsj8Ds4Ifb2v0OlOGrKEc4t7mfwYzBru1K+O/ejOB2OIhw7iAxvrQnEAokDruqDEA0+Disn5
CAE69iy+XAa53cK8FRo2biwAdvZuaivdGJ9qB7vIggDY4koGKOF5LLi2CkK9BXcK22GRH33jhYk3
bxwDu/05m7FEBr6cqFSrBMsDYlW4MAG+s0pUU+3wJBsQ0QZgUWtpqFlQZphpREBM+j+FWr/v0XPI
7TpfQmlDmI/5QSNfTZDxZ+Ft9THUo8ITyoczPXqCq6tYkxBajYktwqmV/KMER/yHVxnaG5Da1XPj
Egp3ZcGTa0Dv+Q2fZ/fGmQjsGQzDZ8e8c4UIvBG+85AmL4wO1s+s7iPdLPqN+5viTAK8gRj+AvVF
u2k1+5U9jg1IEcA0ox2L4qrTPNiiDzgIYaZgkHn7dvkTqNby4rgF/ivu/Ja/yqWJ01V91SAea+sg
F9B6+TbiOu7oD176F0QVIKbAGoGzDbRG180NzZKiM5exzbU0vo6ETTFxq1sJmdoI4LQ72CikBwx+
A9Oheka7UMtY9DjwVPy0Xxk3QQrNgCy2pUNfvVKfngDlMJ7ndCRGaPa8/TY4Zn4gVmH/ru3Ofwdn
tY+bvjOzYETP52iVjf2GHZ9MgdMW3pOX5Xa+14Q1DJFT94zFsnfyrzbTIFrvmE0E9RzjdzKbqHcY
RmJsPWwUJxNcX1AvRj8SNYm1i1mfMJjUTzCQhkbsnUjEDS9NgGHc/57ooDEC8CX6flAGWoPeQVX0
oC6dV6iFBxwcD508o/bt5z/MYWPZK9Icsinyt7vIVJBP5MKyZMJKFxZcHYDGWk3wZGuu5Igi6rgv
BDvie1xe+KqbLUKCCAeSPdjra0CRp0lZ1XBwBNX0t57vkWkDo0sDXoT9mO9y/5sQr4n5mpUbUgIq
ZvZp4DXGaKy6XG9NBLagKFkDUt9oUeY/2PSd8D6oh11Kr/x6D5HY1Id58YN039Lk2yzumi1ugaq7
e/ZTVqfL2MIOp3PwUzRNhjbEtQYD/e0isvX3zG1CUx5IcZPMEejhCWRKgI0t/0JlEiLZsNAE5B+o
rjWR2jUpOFcmANIU8hiZfc+YE+hiI8upbgk4RbFlQF5dBDZXaZW4LSmosyC9USQbdpy802LvLQtZ
7rLpSsJ1yHE3xaSXzuLqNrwIP8KBEuQx4FKXbXxyFaIVfsqQL4hp8Y1Yt8Tnke08VuSRkDFi41Vj
xQAOXF7XigPkLOZyEJ7EtFyInFsecJsaODczB89/el86BTbnII4Bwg/QzeWIylV0OszV2TpOQzK6
1hJSxrrYCWtfzPsFKWG4h8pog7Q6+sktqsFtDfeQx8p/vfwD1ENepBWwgvBkXn1cPDAq3nMQIHX9
thJR0z55LbrncwzESImUfTma6l2OGf4n3PpRlad1XlEDXzXTWWiSg/Dvpv7Y1aFWwA8YND7qvFb6
AQ3nwvkYpbUVX72q/o2/2rQCagugq2O4yXyEmZCVfq3AsdPDKX1h5mGEF3OSbcRUnTenQ17dEoYU
ZwNZZpiQR9b/0uc7q/t9eVpVJ8BpiNWluup7Po86ZpWBky+AotKNnQ0QhF8c4J4lly+7cQIorj4w
IgYlGiQg6DeuEWLaYPjDbAIUP/tX4C7qvRf48kdK9+7mN1OFQm0VukQAGZuffMd8WVh0SoYqHLXv
oozsGViqPDbBlhvnLeCb4qYL0vqiYQ3eDnQ3VsvDam0PCtMjaBMF+vLlDd7jcZb97OvD5Q+myqnQ
F0f9BLkNj5P1JcTodYdCrADnWGfD9rh0LVDFLG5Bo75pYXw2NTpOlNHXyxtH88DULbJu4FGdjMVG
o0Q5vSe/ZEkQJzkPKruW3ps67MnZ+NjMP0X61gIZMOXojc5bh6Zyfv3/R9p57LjNNd36iggwhykV
Wuoc7G7bE8KROWde/f/QB+eztJsQYb8eeCKgi7Vj7apVa8EbBvuaDpW9ML62ofkVZA0ggyaEVTxL
0rewT3/KHeuTlAAYujzKC9YIi+D7oCUPMiCR0EoOoa+x86iECDJ9s4umO6ihXdEFXcRPnTdWx8vm
FjY6SHiLFkAOU+Od3lPgd6FdOvRtyNFku20Zg+ZSVCQaG32Nc3LJM4p1KMsbkB8gGHo+aSGaqw5y
QuVG0YqroMp2Wdcdh9A6NG29EnLNKQfhHgbSQLMBr3bU8cRyStv3FB1rTNlRc0it4Sqw1gj5lgaO
lhAKn2w85R0/ixdIcmlqqNNGDc9k5Ex+oGiFgMpk/bw8Q0vbDp4I1E45UGhdEEOZkqRbUVR9CfYF
5LPc3gCo2Dmddyxk60puqvtYLVHVLPaKZ/9YsT2vbXEgLQhmCfyRNibvcj5nVG3aKLCmcqN6467x
pl3eJNCMdXuzrO56M+Cer91Ugt4sNa6yMYhWsiELG32eRJJXwEHh7hNu+qrNGhrq5XJT9CZ9IcMI
YUDf3VPmCXZ6JKWubLXK7rLTSzN7YlO87iHHYFF2SsnFhKiS9UXmMZQl0ENfNrO0HWZuW3Xm6KC7
SDjDUlr4JMtT544p50ruh++lYhyMqTqYmrK/bGrp6YM+DZeRzflFJCNuvcpJ9MkgHZf36iYDTql3
+tYH3Ulr/zaWgba25TbtXmOiiq7zr/6jecFVewAt5peYr9vB2sFDTUNH2O/7QgdbEkrjhsP8YfCl
0S0j/5tlRLeeXX1b+YiFKIq+Qg0xSdARZOaFY5xmxgmYglFu6Pl4NNGdJrcy7B2v/KqM6nXkaVct
4O02cHyX42MlSF+abBoJZtoTMHx0157vo8yuRrtyrHLDu+iur4dnWFKfJV/+VE7O58uOLi3fE1O/
j5OTu3EcCxssi42ppqCneszSh6gzg41Z6Wu52KVj1qbMCQCAcYXx7NwrdWxsDXw/lwcJUZ50n3vd
+H7Zm9+JAPEEcsBDWEBWZzFfYdpS+AynMVaLWUmt1LdyeTONP9r4kCSam9Wfgsa8Mf2PY3H0hpdS
+RE5xaZM7qRin04HK7vSR8CYu8K/QlWr11Yuz/ezipw3TzpSJjac4yL5Yz0Yvp53dHwrdM+hytWm
/mZUv0fO8+VBWLSDEiXa7zPVpCi2Mjid1lEThMkHJXaDokTUU7yCQ29VXGDREi7RS/Zb91c47wOp
qLw+RN+PvnXEC5/h5hm9hyH9etmh9wuHVqHfGe4ZeADtz/nCcQa0M22PPFPTJyZS0A1cFp631sq+
5Aw7gWT6bypbMV6tW8moq4AXRlcMyQ1hqXSXVyo9vuAc/bGvV+og7zfenMWlxEaT6JxdFVaq4sFf
MnmkHCrLI35qr4zW2pj5Gn/U0tjBnT2zfWr0pYpty/CmaHGS8fgerEPq/VCTT5fnZj6MzzccbtBY
ji906xDdns8NgqfdaKY0KqcGxIyul0IEEdxAZuZG+lFvf162tuzNH2vz7yenlaJ4oZbEWAt7YzfJ
ULYm1vayiflsfecQ9BaOohvUVcRdWjra6E857yO51e6lxN4p+WdneLbUV3VqoS9peQKWa+xpl42+
w6BriV2aRsMDsJcOdbsPjKsRcqEhvQpNwCikHYu1LqGF5TcL43K3wRNNvn3+opORtIcgcrpBI/dU
l4gs7KVJ3sarWlMLVgB70R5i6nPXgiMscm/o89FvCXsTI92a+UAzr0ReItqoY/Q2RuaHLn81pGQb
e090uHxH2f6GZpHK0bYl7FuXJ1ZR38/s2cfMv5+4XPdkxb05BnecJwmFuKKB6TjcxlyBbmO/ZW1+
0wHhcCZpl/R3wzCuHGMLg8GDkHwylx+dgmKnjjpAuBzlQwlZoP2Bd5sPnX5Xb+I6WYvg3sfBqk6t
kzIudNmQcgvDnhdKGFKWqzb5iCReh1aqW0zyY2n53w2zfYjL2FpBEixsTCCWMAcAcaZ+I5YCjAYp
TSihKhbwdAty7abJyt3l+VsYPvgJAGvTZ8W+FB82fWiEdqSqcBvmH4rxOcmuxr/Hlcwki+wKKIvg
YxX3/mTYcenFRrWBjGA7QGACrS6EyP7fq8pihyr4jHGDaVIcrbBNOr9PsFPCIQ6HuacdyvBoS/vL
I7Zwo83PQJPrZSYQFKsmVcaDlDbHauNLt2b2rJaHCYHEtX6PpXlhZ6OGKBN0wZN7vq0cePOG0tIr
9nZLg599aBtnH/b6X2c6GDOW8gyWoz3UEi6a2NdTKoKMWTohqvFkeaVLH69NjuwfBu3EjnDFjCls
3HmAHS/V9sGsPWCZH6EIy9x8XMk7LJz6Zy7NI3tyIIWxoUV2i6kRWgETgdrecLZ5CU+20r1W5vek
Qtp6jeBoIT99PpDzqjmxKjWZNnUVVidQP3DsOerPUYGwjIMody39CE8ej+SmUUHSHyEquzy8CwcF
wAGk3wB5zuU14WiqnLrKosyrqKdEG3A6IKT/fgJpxLSoR3LnKO9kjlPyGuYwF6wy5FBGYHHW5yh5
CaeVOGHJEUIe+mE0m8eyyA3RqXFb5FlYb8KyoRFo0xPGXR6qhY1F4PbHgvAORhViggIQC4VzNOrE
lWrAbv/iBUcqR9GsayoLi6HUCq2HH7XeJB0Sw5S5lDUxzYW7iPP6jwXheJCGVh7KAgu98xgmOymD
FQ+0sudm2kqhackSnS8kKCF9B0E3z9jJwtaGgWUNteZmTG+qhvwTQcSPPNw23uHyxKwZEiamadMg
rHIMOaywXkFEk+csdSVQCmvlz4UmG7qsVYsUhD7ffYZgiwI+VMR9WaOy1yPf9qnM700JtsLvxriF
2bnpv+v696m+57WuGZULBLy1V9bh0ko/+QRzTpWcjGuZVq08jnzCBM68M5/0fCU/v3BPwZlAbd8k
dJjR0OcGJDnPYiSi602jqG5P2FJ5rqpULt34lydu4cA9NSSW1m1prNvYxhN5BPINh/2NHl7Pr2Ne
xoa+14KVdMSaPfXcsTyXlM43sddGh6zYVjoh2D41NorkFukva22xLB0YJ+MoXpG2AV7KaBjHCWEH
mabzb37zeHkE10zMv5+shbrRah2xdaYKDu7hNVXukzXkxfJqmAHdZLcU3mDnJvoyisMsxIsZa1De
tv4u0K6GNQmixUWtUwejUQcolSihQAXKkqYWR4ZIBjmdus5aIXbBAlxhcFgQFYNcEdFrcVx5SamO
5cYkAHcB6WwhEK9XoqJ5+wuvVUprNNvC58OlJ74pdCuemsjRS8Trqq1kXlXxJ8oKE1qIRfsQrCFE
l1wiq8Sjwqa68A5XVCa6OVUBGTwzkacXsyk/joFT/X1ihDTMHyPCiUfrRYYQFcnPPqxcNBOuG1Pn
wjAPl1fywsjNkAtlrsjMpRLh0CkjT4kyxKU3NLoF+7KzANugQ+hmWf5QVo797Oll+SFMSmPF8MKh
QFIO1RseZ7zQDGELNV3gtTaQi00oH3171zqPlXmlRHdl/KVuYAR5uuznwmV1Zk644XUf9y19brMb
zV0r72Kp2EVlRbS3RS1kZTkuLBC0OmhGM4G/klgQfPN1p2hTpyO2LI9dGm8SUCWX3Vk4Hc4sCO5Y
SWKgTTbgTgGAJIs3dfSsp3d5PWwvG1oat1NX5t9PTrqghwAV0XMCVfmp7nM385GVL2+UHB5muvku
G1vzSljzhYk8by731aadpPIhDeJh10ql/1RMzpOcNeqKbwunOBtsriIhczafgOe+jUjMFaOBuc55
ytJjFf5wupWVsDR8M+GeTrkYEgIRzNmV8ZCO6lRtalRtDbdvD30M1uil+/suDTo0TgwJvniqB6gz
xpAdHRCFieRHq9vq7XYMnoNuJVBZWt5/bBExn4+b3XYRQERsNcNL2F/b/5DioOAEjRS33tzdJ8QL
ox8Mg9lqHA1+Ra3yLaIHXpZWUjUL5T16TNDVYYuSq3lHldY3QTkRsrOF/K03bJM63fqmW8uvavOp
SXb2cAsKa3J+XV7iS2vuxKoYe6VwmKn17Jud/ygS402t1J1dZ5/+mxXhednniVOkPb4RRl7FtEik
SX6t2Wt8iEuXB+3Ec6GJMhPV9vOF4DkZ5EI6zljyrzw59OnzlMduV7lTz0B+u+zT71hEuOSBvf6x
Jpx5aqCjUBZijfKw+WVsY+MmthL0LVLDm8Dhaxok5FP12Ci+sTGyOr+1gG4eAQDUO1lKwg0i5fUx
iFJz21eNvWvi4sflT1ycXGCTv9PJs/7M+XhoYaI3vWPyheljH98ntBPLz/9gAnojVD0Mkkyiic5O
fDtOGQRjQo64i+m/rws39byV8ON3XCaO9kzjhuQn8QHZuXNfwlzLxtQcucNiddc1by3vgzZQt1Hk
7Pvyu2o5btm1m6EAmiJ3d4026m5fTvu6/TzZj0lQHSVFvyb58GDI3rZw1rRflw6h0+/Tzr+vDyy1
9CL6bvP4rdHv0jXg1tLaPv37s/2Tiy/XIz3WdQ45lUNIS49T022t4DqKHr0OuN1KDmxp5ZxaE3YS
MgxSpIJjoEXry1jNyYFXYw0AunS7ntoQ9o/Z2lNfFowYLG9R/EHjpRdv1XFlgS4gb1QKocDTZ/pJ
CtDCxPgw7Q9pgiuT+tr7Fn2Zxwp4a24d4d4w62udnGi59iBb8u3UqDBbtaOVtmewWvvuYxJ/MBJe
S3f/0LeHa4SsM480Yb8Iaguttksh7cdKEe/CMqXPrXudsr+Xvzw3I9x/dmp7clwyUQhITfnWGZF+
mSZ4tkYXHUpX11bu8+UpO/FLmDK6Zute/r0yxgZNSJAuoEl4FdymWrTtZ8GRBNrvHKi0U67xRSyt
/NMxFWZODUC2azJj6slPYfs5bq+q4frymbkUhJ2aEDaXpFr5JMcK8cSQPHe26o5o1tdW9aGiX4LK
wEoCbulkAvo8V/sg+HiHoysnyQhrD3NmIv0co/5bhjDJZY8WB03jvQbBBt2/Irah970ObRXu97C0
30LY9JTcvLMDY8XMUpKc1r0/doSVqNDEV1YJdoI0/FiXH8PWOZpjAsXCuNHGt2GSrtSufanDfuf3
syxguLHH5ONlZ5deiqcfIaxO3UqVsJfnK2/UHlovQM+q3kWJfiuZ/jVFkp2BnkWO+ctm18ZYWJhd
rBowfmM2rjSXjI9bKMCwzONlK2vOCWtTC/MGhCdWqmRj48bwUUOdXQNA8jWJbzzKwJftLR6UJzMq
XAJybsZlYM329F3gbYE4Zc4brV7/YIWWK5bmTDUjCi9nSSCjlM6rMdNu5eHK8Ld9e6cpK1HuYghP
fyk4S8p6ZE2FeCv0LXoSZ2fC/LXSVTe8rn5Z5tZSHyA6sJLt0H0d17RjFw+TE5tz3HASF/hNrVlj
gU3UmeLo12C0bj++OdF9s8pzuBSCoPEMypieQ7AYgntQe1ukg9l9hn1XZXdtcFfpD03xqk1PIBH/
fsZObQlutao0jW2OLT0J3MDcFd5WR4dL6lfW+5pP8344GT5IlsLcRIpqE7TJLh9spJV+hKYKbUFD
n722IUrZ/SfPRGQqYiltWfnzKBYPuf/T6j6G8P448soALq2Lue4PDgxafS7Tc8cQ2ZV7yaKeaFjw
fCb3Zn89wcDqNTdqcXXZo6WT6dSUMFeDngx5a2IKhSgv/ypbR8P/+d9MCNOU5aBMeT0T6SiwwYSP
UvG9HP4ezDuDMv43ZOJb2Kn1OPWUec2Frb6LZBhilRp9gJDS5YPiePLmslOLaw+gAZkzmnnJYJxP
kdkUNki2+Xk2qK8Tva6byRy2VT/eyElGI4b2Ro/nis2l8xZ2DsJFSnFzhv3cpqMHil/1FHrTHB66
+URv0HbYJvrLZd+W7QDf16j9gUUTfPPhXtJpkKg2TtYfkWiPUO90JH9TjCuLb/5D4rsQ8CYRMI06
Mzrs3CEQDVFdTwxi2X2tCwCCGi3XV0O8gxBJy3bKmkTv4r46sSdcWGmR+b06YE+dDnnvaurWbz5b
yl1W/DXamOqEAuHDLFhroTdz7piaSkrShFG9yRWCw13f3HmIgqnHv50nrMAboBIakh0WMUmpHhvq
OCWonUc0od2Cwq2GrbT21Hs/aOCeSOnPkvak9UWZD1V3IvrvderZ1RYRY4S/0gJWzMdirY/y/VF0
bkiYnd72AxAxGvUj7TtU5Slv5Prb5RFbMgFMWidDS37zXd+iYgO1lzq7Zknf1sovs/uer/H3rJgQ
u2sHp40bdcKEOh4j46jJV+jrXvZijhbPt808ETOKnmQKiOx5xk7uvUIqR7lRbFJlITIdDaV5P19J
2Sx5cWpCuBZ8LZKHCcQ84DPIswr/ADXLrmyzv35N4YkmyySGIMBQ3kFdtaRp8oYTLe+Nr3GQEhzT
LHQHWOi57xt7nxnqygp4f+RgUdcAPVNI1GmlOx87fYRTHOZJYgaABol/PznmVdfR3XUMAs1tKjdd
qxa9P03PLGpChtsroRNvu/mGpbs9L3dDGX5BgfF2Mru1Bq/3lxKmYAGEboPEIUn6c+fU1o5Db76U
IG+5if3m2UxJ6kml+WHovedW7ra5OX68vBgXmuvPjQpLpZZLuFhlbgvLnx67AnqG1P5uR9PGsb6M
loVsZbgfKzsB7CU9mXl9j4DKlWx9lBNv6+jddWZY+yL2V14Niwv4ZCiEeS6BEXleylcpzbT32up+
AAqcB+WK94sjztlIKlnjVhZb6nQ7bFt7YJ+kwxez0V0dIQf0NyHzmIZDbUnu5cFeOot5pMzpcTrc
31FeNzKkiJGNV0n6udGyva2UT+n0K+u0GzrfV8KNRd9OjKnnq6l0TN+iiEs2pUbEJosPcX2UHURT
burmqNhrXCWLM3ZiTjs3V/lVaFQVQzl5ntt3aOcY8mYI12o1a14JT/FWMmWp89gjQ+O4kvY1CLeS
/FWJ3jr7xpJ+XJ6vxb1/4tPs88lJ3SFL74Rkh+gbUd0hVLdl88MfsmNCvu+/WRIuz1rKqlCeQykz
+5XHlDpVN64/ZPbfA2LY7ZwsgFPphEGV69wjmiN1K1IcQjZNd8nd3jdD4gZ1fLjszuIVd2JGmCUa
O4mqCi6GoonlrZeHygHOA2132cryWvjjjDA9WajLtd3ijFnf0ri316xPXX8smitT2pT258vGltcC
hPWAhtBploXo3RiyyfEk1jf8yhupJboxa1crLTfI/p4WmEmCu8qeCy5zbHg+SaU5KJpnMnpqCCut
+ayVb9YgQfL0HGfKRilW1t7SqcR7n85Gem6A1YnDqE1U9QKi3awy3Li6r5DqyIunsftUrVE0Lg0i
iGiNFj7ait5pt2d6O9pRRsib+zRrdpWvPqhqFF5lhfEIiVbz4fKcLS3DuSAJiRW8/+DXzwdyhs3o
aePPvCzRLlX9+9Ef9pdNLAweeCacAUKM1JY4V7nhV/YUAUl1pKewu4s0ODyKrUn2wg5XlvtCjmvu
MefRQO8ItWrxvVXl3GR5wUQFEfyr03enkLboL7pFOO5DshiWBmOx3I/kwKbnzFgDiAHRYryEyJXW
S9qz6NqASVgsekS5nY5GHAO9VCn2G1EUfLb8Md4pTS9PqM7F8YfMk/qdrPn5UQq19HuT2+amgwf6
BaIu+QMyFtO9P1KFjTOp2dtRaPD0saXbXqu6+7ZReloMjJwVUWhx+Z0W/vpTnAzaxqiV4hOYfjvY
DEohwX2TD99kSTKe69K27qvE8WCkTIMD8MLhZ9iaqXY/eDocx9YcpyWTbP4yhyavt1oSqMdiGqRd
70/JcZIDK4WhM4bqUY+D6NYoyEm51K0M2TW6Rh234zCaFqgDPevd2Mwd9QpedJ3OrinVg12kFAi7
1rJVA7Ptg36XoDOzszyv+9W1g1O7gRUF4caJWkfbeIikHEdFG24iRUpv6yTtP9jxVLzWUvmR/u1H
THWHIc8sgNryNHVuYzlwQwZqOmtNqdo+7PrkS2s19mZSiuS5Jdl98GtHoY1BhTcyG0j/AygIq2Kn
m3HfAf2VzSvdSLSdGcnRUUkydZcovGpNJCev2TQSPAJVfZSqrrw2us4+jsAwOvJWQ7BrOqltvsde
q/jXMPgl4DTTwkaw3gzzXalXlnbdB4O6aeI8dVxtgKl4kyYV+iQUgYsXvQqjZzWj7V6b6u5DWlTQ
6UiOsx86D3RAaZmta+u1/GUYI8iEWjQ4zK3u+IAClciL9rR/07RZFp3/0k51Y78kydCOm47Omres
b9JDoUOdvTGnNN5DxDT+kC0fTE1Fv/8uleLuI2pDjrpVMs/Mr6ZSx6ZaGcEbiomlfa37pfOBoDs9
jDAoqJ6blp52N0Eg5rgQidG3kSltczuohZVdU8XRdYR8VHmXlXKQu7lDldHVMkTh3TxzLLpXw6Jg
D/Z5t2+zTH8NUz/2UNPKsmspleVDyUjtG8LsH1VS6LyVYtXK3Nj3Phidpmw7yFzuWq0Z9tSz1es6
yMqDJzXOrdYnoYpVP0bBQ278Q5P00TMczNMRqDq57mkIlV3uQWOuD5PvVoXTQT9lGL2/LRKrO6If
jyTAEA7Ktpw05ZcWdhDe1F1I+NSpg+ea/uDdapKUvMhW3v90pjbcjc4UP4193hyAYCs/IWoreneI
7OkmziJvm/qG9lTWirQJU6gkXA1v90bZxWBHJb/6Amt1qLpWWvif1SgiCVqEhd0/elmWXgMDlUiM
yk3ypPe189Kopf+YAjL43I/1aO3lWHOupl71ssNkSfVtoCQWF7wR+ru0ic2nrkhQu+5tKVFuGzkp
ng1aOG5UyYx+5QbBodtPDvljXa/7ne1nreOasd31L02fJZsoKptrc7LGrZGm0S6mTWhcO6gXrjkU
oKBdmFnSUEoWoqzesVLDrlMOhDaTt9IEn/WQbkbL2YLiQC8o+miUP3WESt2AI7N14+tvo59vs/zO
kIdvly+ohSY/nuYnHyPEYrUsF7Ufz3du4sNb8CHN0m1kfRkGbTu1/q+8/F76xm3gEW42UE/Va6/a
xWvr9AOE+CJBkd3OhjnP1UfXUdZu2zLbZrUKzlRHx0g56HqzM5Ngm1IHgKPnbWUA5ltevLXwnxTF
TFwMjeJ5FCBJZQREhVvLrL7Fgb4N6mCvZfWXNnnLUVZxqy7fNWbub5MicJ1iWAlCFhcDmQqLkJd3
n5iAA2+GCpcFrhp08IPhtd/YKtdddp1R6ljxdOl+Bn31P1Pzp5y8V3IJqYOmBSguFeU2dHZyVO5y
unAQih27VzO8GoLrVl2J9ReicNpl59cztDvIPQjDG8uJ7pEHJnzk8jOm/hWVvMM0yZBDZdamqOJn
aa1vdCnooqcFVhX6t+HBE+K6wJekKWkxGdbhpkeL2VcDGPmOXrJp1iRVFmJIBcEo0o4KrxZNpKTv
sqDWC20k6NK+N37vWmsNR0vr49TAPL4nk8YxqJa5jYG2KUMaE/X0Puu9Twk697wGk3J7eZHMu03c
DRpNdrBG/k5tC9MFnIN7G8TYJuteqv41iN58cyUtuDhkf0yI7THBKI2F1GNi0IatOdTburr6T06I
gX3mTXpvqlhoq292d2itj/9Q3EBIYlbmoBBAfUOkfNGAboxxrPB2CAPQPeiI5GXtSoryKVOL2y5o
nqYAaemyXyuFLe0nbaYcQ0CQti2xqzfWEpq+ZbXedLUCe8A3Od0RqEnBtKuTD4O8gn1dWn00uTlo
hcFKxgo/X33o2LW1Nl9VsfKhzHfJ9E2ybohTLs/XkhWUbhQoudiv5BjOrbQBD0yZGHATZQ813Z3e
4JYaV/rfQxo0sMJ/7Ah7ySicpg9jGW8gf5Zz61BPyW1OyJhk8kqNaGmRIw9vE/3MO0msIA5ShQ5s
wDRx/d8m9nQLycrh8qgtbVXoGbk35uc5D9jzURs7WefqpnQjtZZPn1lmbcsh9DaZSsXoH0zNS538
MxQ74iHeO1WcJJYzBwm1Gw7XWfYTxarLNhZHjC71WXyPvnVj/v3koBuVpC2dSMKd4TGWDddTV8Br
i+N1YkAYLz/ww64ZvXrjUz6mkcrVy95N1nQJFtg72Sz0h4It5j9q1ud+mGFYBnlszj1scnmos5hM
jdGM41YKIukY5H1zG00lWdBCM1Jl49t69DKVcv0x75FP8VJlOOTalN0VFVT5u78f49NvEzZAM9kV
tIIsmSrrgKsOx1zqV/byAkRw9h95pZmxiLK9cIOUchRqvQ3bbTzpvAq1F6X83KvBIUaHr8ioN6U/
i0J+6oxgJZRdWkAnhkVdEzDQdh2ODLwXKfveCvaZsqYxNn+7eDuemlDP57aZ8kApTIOGwUx+bQr1
4Hv11WQFm8LSfTcuffiWzce60D9fnrelpXtqV3gxJFqFnJqMa6n0WCbfSunaKj5eNrF0BgNXnSVp
0WpFkuvcNXQTBtvymDY6nywemcaDCVpE/nTZyuIcnVgRFmALy0acj1jpwx92cWzXAC+Lf59bmaN3
BlX+fmycHCKTmXFS5uzxTn2V+ttYXlndixNhQgVKqZx+JjFBXoHbsQaV+m9bIW0nDe5YPnWTvJJy
XbZiWTDPcu3y+jifi74POB96vBjr57zfleNjFa9c7IsmyBFydRDsQdh9bsJX7KZrek7bcvwdvtyD
kIf3qv6XVXViRphve0r5uxaelNHR0GPaDw66+SqnKwXtxcV7YkYYMCeRyWakPoCZ8ZAWt7F1bCU0
fDaXF+/8se92/x8rulDr7Z0wmxIfK6q1maJbufoCmZKjHO1hp6yxIi96BJaPf8jYgJ85nx94KM1B
q8NmEym34USXShQfo+oHzYgrGOTFBADye//fkuiVQaLI5tDGq3HTFnvbvDGKN2V8C7JjnOWESccm
ekqRa/bXaoKL43liWThNO1INfpPF9HAGQASe0+ZWa1+H9j6Nbofy71F3XEtwbs1cn6DuxJ2b0NVp
ZgAlQbE+VGgky49V70oIcK/dsYs7a45jZxIC0gnz7ydHEEFFlEYeMxdCT17rits737rgeHkpLp5z
J0bm5XNiJDarpnUiJk0yPFcZnskZXTYw739xrc81Juhj5BkBJ7yh46JLIcVmbibezs0YbCY/ucsH
Z+MX9VVmVStvwqXlfmpOWAp+o4G4KzDXRp6b6P6+rX6TDK7BjdfcEiZHtqsGOUvsOPbXNLim72pM
SMce2mh/efyWVsGpQ8IEOW1v9E2DIYOyMPRneXCl9ms04gtkFxpMQnP395xxfg9rrtMWIuj5eM12
voSkSnLjJ2+VfoTIsI1u5OBZ0l2o2UL9NlI/xNnGC1aC6qUBPf0C4YCXPdqr+oYvaNKHZHwhs+mS
XScZ5DpR+A/XIsUFNhZ9mORchCjIkuN0sgfO33B8UKUfZbrX1tI5S9N2amLedyf7SqrqTpVmE2Ou
PGURqrymt2/gz7u8OhaTnqd2hHUYo3pTtBl2GufKSb620o7uTj//pRn0x2XbYNykzsOwJsa9cOCy
TDQVRTGYNd9pQ0yIiRIQYFWpSldRvnUt7MLwDyovg0dZsF3ZAwub+sycsKm7PEwSClnkSPzqscyy
rd5E+w70JxHUyoAunIdnpoSlMRGS2b05hzNduqua+Nqvzd3lOVvzRlgaVSdZ2thgoksfJuVtVF7s
6SX7h7gMRyDxttHuYKqEe7/sdcfMJ66poX+hOGCEx6xZmZalF9qpDRGzpiBClTUFN9RoJ1ugv1vH
T11o6T83Vu6qfrlrIH9CzAeOtfHp8iAuvY7PbAv3yohSh2P02Jb1T1Gx6+PrpDjk4etU7urgo28c
Gu1lLI99sdXlJ81cOUEWTqsz68KKjLVA18uB0U19fRPIPyqkZ+PAd71cfs2LNWKWNWvionSSIInn
GA7KCkX7qXdobWedK6c3lJdXxnX+cuG+5rlNEDP3Uurghc8PLi0q1M728MwYy3ujlG5lUlx94z+W
UUC6y/ucZ1S/G+W5j70HWw/RS/h0+RMWjs6zLxBugjy1JUeJ8TYaqJjYdq9QeKsUeIPKtW6zxYE9
cVbYJFD6pK2c4WwbGjeB5O8L3bjWnM6N1YQGtB//4hhJcW5Y2O7FyFH2pyDJYPLeGOURmsMpp5h6
ddnEskN/TAhnSxKily4NmFCoVA+WW8QTKYbbuLuK4tfLphbvgBmjQaP2TMMuLEqZQnhYGZgakwMa
jLJ2gySdru7C7Lkwy5X9trzdYXsD/zJr+4l8piyCslflhOMMXeIa2F9uzhX7yY3G7i4xatcAMqqa
/s4M/U2iqG6OgnZrfAdNsxIxLw7xyZcIWz8IlKGeujnCBMvZo56T0UVHJ1G17YOVA3bNlDCbsto7
jRngtGShZWiCyWribVW1btT9hCZlbYwXynoq+gH/G2Mhligi6MiNAnOj9DagRdrSRj1zF/uQAX1w
zEc6FdxwjXlj8Ta0YWpCSp08iwg2kibVbPMKo14buyN5CtssnugbUPI1qt/Fc+XE0vwlJyGZYZQ0
tulY8sl/hTQndJIrWyvvj2UjkLug120DXRJOlNCum9iQ02bTN4QndrGPansfyGuqFsuj9j8z4s0b
14M0xRZmBhrrpW3mPcIq1DsruZ01K8Ida9ONGgxJxojFB2P81TiPUbb1nb8XtiSSnAlx/t+YacKO
ssG9jAqdMBuunuYo1+F3qcvKtyyOfiqdFuwun1trTgnnVpo0thN7DJ0X/zLHnRN+gCEg8feXrcxb
89016lDwmvv2wQQIe8mwatsJRt7ViR9oO70w/a0+hv8USp5YmX09WdLh4ASAVDiLQnSSeMJdqWhb
eQjCAVS67M/iae/ovOLnSjjdJOeW8iQNNWU+9UwLXSGVUhE0rV8blobzIAGO/m/WhBBg0tuATBMr
YqiaG83rarcsaqiUOwUwnyYj9tiboZs6Tr5yBi4ujhM3he3bxjrojjlbUY0vRUpfIKCebLpKVG1z
2cP5D4nrAxojRBm4OWnCEMZTt7q2yUK2VmaDi2rQqc1Dd1SlXUwGUJ7qbWo7m15LDpfNLk0jzHu0
8AOthAFZWPxlqPuwErD4m+HeSTdB9eIrRz/9FhSjW0VrMpWLD4RTc8IFlkOg1ckd5qwA/jPj3soi
N5cPnvZo9B/DcJ+2myz+h7VzalPYeV0B2WWSYNNv0B7Wj1mVuINxT2ggW0/2GkJg6QGuzvz71sw2
aHKInW+MYaAX3TZyEkHhRzoRtOaqlsh3+m6k3c4s1rAbDvbW8tfK978FZ9+voD+Gxb3fl54pFRju
vGxOIUf217z4WPKulBAXtEv2hyYdxyZ2W7MASlptc6O96lLtCuli13HavVdEWznT9qa0Rhk9O33p
24TV3ZS1n2kSq3siN6p6z5n5KRpWdtBScARkAtUo4BPUeQUbVYVmbDViQwroxxqdTHLroO+oXyft
DkDcPaqz/QpnjrK4f06MCgdTl1qTPPgFIZKVf4yG/soK/o+069qOG1e2X8S1mMMrmDoqJ/uFayRZ
zAHM5NffDc094240T/OOry3J9tijQihUFQpVe3dOhYLdOC49tCXavYqSafqjEuN9on0p6XxUpedM
FIgCcLQC0LGqMh/qoPCvn+tlNTwZGGe4RD3sxh6AdbYyAotWeJW7Td/72fShajEpgJVRHQ2Ug3Xb
63IXNxrkXQw0FNRrfMFFkeASjMpkrMdYbDSj3chmiKfqtde4ZUOC90TYLJRdXGTsUCmao/IOh7qv
JxvkdjYa3d0WbWMa2nMAVfmkRqXTG6gknaOVpV3y5Owp8z+iORumDsh/WcyGdXq/iyndgu9jRZWX
V/G3CM6GFAODtE6xeRaqckFMCROSkgoZ/z/ZrN9iuBNTFagry5CxseN0dBorcTO9cQdgNl8Xs+ja
ThaMOyN4pOuMhrk2M95qs2eWDxaMf3pIOrBFbrq1xsm1xeM1vwWUSTlhfzLJaYajrh/08fP6jFZU
gC80S5JgsCoWoArl06jcroZxi98feJAa2qZRjMUDkwLZF+HizKZQ3Lb1I7U218e/aLVAeANoIPTE
AH3w3EeBJaY0sgantBXTw5DqRJGSR6160tVqU+vZvh/XOqjZd7xwACcSOR2guS5SS4ZEfdrq4HZH
tYGw0cpPYFNcn9ri7p8I4nZ/sMQQdQAQFJm3XaOB8hJlRWu4PIuzQUUt+onYWz3vatJhFhJQIcME
DHAweTZuxQnIVJH4JgJluJ3Flf1aikIlEzU/4CBDjQDfKaV2ZRCUec0mtWnUV1NydAuPByu2e1Er
gG2I4BPUKKjKO9cKoQxAh6Jj6UI9c+p2IElG4T3RExFuiqgmQrlyh1hcxt8C+bqaqC2rOB8gkJa+
Kd/UtduWv0TzSVpDOFoTxN1bQ8EElyllMxPAVdE6QDNL03dZsq155dVq6eQqBvCyQdrHECPY359c
wMIms6hh9igVktHV27uytfZ+vyQBD/eoeWYg0zi/5xIqoEhaVoFOFTyB2HOFxoI/KJpECQrGj74m
UODqXCCpNpIySwEkWGlvhwOq2pwIkawwrLifRSeOshbAzAMXxLzoYUvaPgnoAOQGS3oxMiSOf+nG
oU+fUvkl0Zwo3fVrKS2mwpwZ0hAsAKwJl1Y4cE4RgrrJo5GCvX7Un0ugk+S3lerjkmWaEbJbt+aa
oViwRrjq4/0UmODgm+OzlLIMmDddAsazSPPeHy3AFaNovYdfytbehRf0AtgEClK9uHmgfpidgRPN
y+Iq7tGXiuZNS/TMavprVsUV5V6czYkIzogXcQ/Lp0GE1FAC4mCnHW77NXCXBVtnAr4ItCEwdugL
5rZIp12ixBWEzAruhiF6kjGd1MNDw3VHsaR9EISbAsCxkcfgnWwo5UqDLjOGL7QbQYaBF5te9ZWA
AESkQO1Ndqyix+syl/YICUeoO3rxUfTMzQ3wGFWS9h2gmM3cK4Jqmxn1ik1dCvwxrd8yuOTZrEUo
3k8hI60ALwDCWQVt5AVrjPPq1pnRoDU7UetF4b9PdKKiCLA1FqqK4D94u2QVVWyZQw1Qvpsg+BWP
j+Ua8/iiaqCyDKXWOFQXyQpxBCnmhGdeu62eqCWRUPkwsgRm9uX6Ni3pOQjn/pHDGfGoiNGi1UJO
WdmpAgb1G6ldifCXiqNQwi3ryBOgmhdVyefHVTDibATxILQvL+/nJKg2AYA+6lkBm4OohhtQ381+
LVbFoZSiLXjYflgDUA+LOcwfrs/2O6POGUUMBWip6KHBww2fA5LUQgmkdAQGeTaGGWkso3kZyii8
M7Kx+pjUAo2WyVAZYGbQtdTpm8K8idJIt5UO/Yyg5UqKDb556Repga5+Cud0GM1mMEAfp4clief5
LmR8w7FQjT7QBumhisL2WQNwZY066WoQiRhq8V0xqtonsIWt13aSkfgFa/BLbA1S5USA57qPg1SC
AtdkBIEbgEnl5Lbs2A0iqCYTBBV97JXpVH4NkTCFBI0OohsCEOtOKigCGSp18k4G7MYfFI9g+YBE
xsg3LdDrnO8kYIPKUDShLXh9P2RS7YtCcQjC8A+ML57ugdkEZkwMm7Pv2hjmepXMDLXOuK2AyTLh
FZhooHi8rg5LdhFkUEhc4R3UBOYNN5+ZSkNv5OyUWeApsLoMSaJJpw41evpYh81E5rCUbTmTBqID
N9yVUW/ydH0QCwGbhTQ5I82G98Rz4vmaRsFYZYASAkRkifhaeUyqlAD0uR+ex3BasZgLVuVMFmcw
1SDq1WmCLMHaWbWvRe0RdJaZIayE14tykBJBqIP4+oJmNOlxBucQ6xpHsnk/yXgj1ASgSVk6cA9m
XSuer6/hgrMBNhryYdB0HCWeAaIY0xj9yZiXBXbbQUEZ5LB2s18wlGci2JRPYo6+BULfBGxgewBV
WgL6a0uanLZfY4VfFoOkEuIo+E4+JAhjUyonpvpq/V7n6CgOHhPh1/XVWsCZZVByv4VwapCHkdYk
TA2o8Z2oQI/QmL4V4laSnpXM1wCJUvV4xbvpUFi1phsLVy8IR1QKkBRUofGNhXMkZEX6DVitN2B+
2wxNDtz8m1Tf6ZHToL/++mQXwmAL4O0iOiLBKo5VPd+3vAdz71Qzla+GbZCovjSOP/EMsC/D/qCq
hS3O6lZThpfrYr9xGjhPA7msMBchP/o4OLmD0DJwMOhLAaQUs3yGMwIAZ+7N1rxpTIkoE/r6k/g9
1L5E2j6ak0wiOXmF6XVyDXgxqDwp6p8pKN3VZthUQMnL5H4lpbukbEjgI/RkKHloVTxfmwx1viLV
sDZyG+8HPKqX5bgbjdfrS7G0A6dSuJMTz2bRoecah7OphhsVaKSAPDVTpSGiHs9bsWjSh1S0/NAI
crsah7vr4pdsA6hBVfTNAp0ERv58klUQCmgkwolKxsZv5fJG0f7gsoC+rt8iuCAq65Nc0dmh1cT4
vhfzhyQabFb/dX0mS9uFc8P6ShG7aDw8jjo16Wx0Be4ktYUKmtmTq3lr5dOKGGPphDLmZtzj0Lao
8CtGjaCvZbUEL0wk0ZJkFo4OkDG0wRHztNa8PtJ0z+zp+Gh2VX9TZVnqZICMwz8SMEgSi3E7EUOM
GpkkYwv8HmATl46o1cJk11GS3oF9VzkCPKJBMyTwWqtmCIH1IYrjIeiNeacmQQ60azkJCbUC+toG
FuC1IilvSau38WFo6vneUofqqUmsedfjodzp22o2SZzrgPUoQU8VEqWqksRGaI1yWuDe9B+KloW9
W8pluREKyXLCMQruzEGm8PCyMXjgXy0AW6v2vkJHKyFyY9bIBkV3dQ+UaFGiwVYogm1aCvLWEDRX
qmbFKypj8uahsvDGbU23gBeefVUT1INGcTMhUdaVIOorUhTijaidBwqaqmymuZlfplqXcjIYSXWn
zEiuE6CBtAGZAN7jopezfxqzUfI7mqc/hDCWAHQQ63iwFMAnvGIjF+MgE+TTElwOSG75y5psCU2R
GbhEoTTOOIBqurrpQNqxVZH+ecG7eACMpKIbnUoYzRvJ7JICMBXTvye6UfAk/HsUnFvKkH+sBg2j
GKz5MKYGoJg6//oRWrJFpg40UPQWgqeeJyYfEE43al/DKpsSCOsiXLurENao8oSsfC/FEn1v5rbS
17KaS0GeCXBWEP3KqBzm34osCyCRSoPkSCEd5NguhRA1ogWyjptKXMs1LQVfp7K41EXeJWNu9FjG
yqAAfOmy3AOi21Ob0fqhsYQ/oDPAtp3MjfN0Mc650JWQF83ZSOKsRc3kJBzMOP6VRtlxMqLKAYJH
4YoF0FKoMdRf1zd1yS7iGwAzBnWFGtJC5xa+nAAfk7UYgER7XIYUq3SDaXgPhGatGHXJMgLEC1k1
JI1ZJ++5JHWkZYJAEK5MDV6LrO9ti6IAt1Xw0K2BKkJESXitAffk+gSXtOdULLejSVmVgcJSa7Q2
WKY1Nhw1RYxQIIGzxhLNfBUft5zK4nazqOtGSwQsJkD5SFZgQ6vN9dksb9c/i8hTFKIlV2gSyLFj
80YHivsw7Ov0/bqMpTNwMgseRcvsRGsOWqxYWHzFtUBwD0HxRXjb0n6l9WtNEme0gGoAJG22Xi16
/8qpt9XhUTHdqVkJY1Z0gKfVhtVXpjHHjMw6dI3ZK63UmWeHDo/Ak1rxB2tzYjpyctcpUFfVtyl2
SMxj0lkjiSrAabq0Wbl/L8oB2hmqrdFrqvJXgS60WkVmVlFpI6csnFo7VqpJDGlF45blIAeOFCuu
Abw20H4CIFHFElBIhPfdVw2QKlVzx+DrD7SOPZb/rxxOF+oSDSmKgXWT5MyzdHoQteAlycwdHNoa
5M/anLiwNszp1GQGcseaFbzrSP6QEKUgTZ2ZZCiNh//fxDiFmNBARZsBExOgdXlIaj11K/kpiNZ8
15J/BkngPyvIm3J5SrNOhaB0LIjRjS7AVYlovczKZDdxepfXFZDj6Uo+d00qW+sTfcc1JNLQGw77
muyGTHQq/QA+WDJJQFfJEUd6UZt711d08TifTJTzJGI0GCL40XDP72UHtzsSS91jWlBEyYLdlms9
92vawnmQuKt7NMBBXKZNRAm2eg9gMZDKrPEiLsoBpjuIqFABfMGhMUxlIU0TMvK6Ve6jADUqaCUS
kNHSizXWz8UVPBHFTSnXU6sHeCB7oUE095c+blDaAa6Bwq71PyhGt5CJxCsnUN4BV8M5xU42hyov
YKg0BUTXU/mXEWU7KsvA04J7rNVxxWAtvWycCuRrnDVD6IpehFfBxXorVupOj5t9E4rbonsDk+Kt
rulEiqCmuYhjkm2vK+eih8Y1WALJr2ThieP8PNAxK8EijF3MhMpJqAIYxvdAC1aimkVdOZHCbWCZ
y2XXJpAiMoDhrt+KUeJ1KS6cWrlywBcvOCj/AJ4VLrXIOXF2xUTmoQ5zyBJaV+4zJ5VjBN+ODPS+
WiVm6IyhQtQ/6GK2kCzHFRpglSyTfb6OcqfTPBvwTkSnwBv1oSISGL50oV3J4yzar99yeM6VKRKG
IBfYI05qgTvsJxLVQ9GR3vSToLe1+kOzVPe6irDNuQgTT0RyWevRlAtNUCAyw4ZZkYPot8/thv5M
pAJ5nZX9W5PGOdbZrBjWLRZSZSWVj6HwoFvHSH2M0LGrrsAgrC0m51gHvdDVQoQsvafuLDhT4bUz
QvsXoL1QwDumqx3IaxI575pWAqsog0RpSrxW653ECt1hlpwQJzsY8+csHm/1bo0+k33ba1vInQkJ
7Vi9WUJsCDKsnGZ4edJWAsmlmlELsR1AAdH+jvcVbjHlwoB1iZEFjYVD1L/U9K1t9kroSPImKZFT
AHmuN88ZCZJ7U4yIDjhzbW90W6UCT2xsX9fZRbN2Mhhunes4b/opw4R7/SHvJrdK98hRrwhZXNUT
IdyqZsqQaAPFjNN0p9QjcEf+AMwOj5cy+oVUVOtfEN4Z2Kqs7ZFtFLCEUv/ZqAERCwLQnJXdW1yv
E0HMgJ+ERamqoEqaQhDqlkiJxstQeZH0Fdt1KUQFeqeIBLSMZDkoYc6F1OhXAygWMyTqYAt97Jed
isuN9K+35VwMZ0HwBh0qqYK9N2W5dwtTDNwpbjPnuoZdurRzKZy6CygAAiIMJmPOspMnL3UWExq8
D9rPP5ED0G1We4x3HE6OOVZakumIfdQWLO6muqktoyLK0PqA7Fsj1b40T5gUsD5QOQJ8RpAqnO+Q
zMCTRxX5+w5qEE2PCjpwDScCKALgr3GTx6ldUbzLM3QukdusPFL0NMxE+DN9vsEdh7RWeH99BRfV
7huMTwfXjWZxut0bY2mA/hyHSMnei2JQX9H+EvhBaq0B3lzGqeCjUlHPyGq38RTEBVNZJcyjNKl4
f0jLHSC8+hZlFsiM0x9427k+qUs3CVFgijI1YE/psswZuFmkTdeNGqyttKvrV0l/kpItyJEnBdZo
ZQEXQqpzYZyhi0U5LIUZwuTMkdSjogE8Iyai6fU1uise68Cd1zijFpfyZH7cpk0DmNDjWEcYnvVE
6WIyA2Ib8UcfbFYhQ5fWUtHR3WLhIUTXeZIilDkEfSkY2LaSjIJCRgup+Z4CwqV3unqfv17fuoWI
n9VR/pbH6XwRG2qVGJBXpM+tSjLxJq9+4oZhW+VRmMg4emZnN9aKwVo628jeonAP0SleKjnlHKtR
iNIM4HqIMIIEePIWGH9cKbJIWm1k8dlUt9fnuXTuAF0GuGRgkKDujQ3oxKeA6mNOJwqBLZq0659G
+TIGn9dFLDxvq+KJDD7BSDW5kttaYG/o9eNczE7X/QXq7p8qy1xM0p1UqftKA8m9OfgUvVHp/Io6
wxWHs1D1dD4KzmwmWRxhGJjpMFR2pb3ToLjPx9KTgsKOQYg3hAiXD4IQ+3XfAV88WymiWTosp6vA
KVRaSlqOxiAWx1ourSoyq6+zdNCSO2NcyU0uadGpKM4dlUgYUqPBVEXkp+uqJqHhKN2n0ngI6NJm
Y/R/YnxOJXKWrtSUxGhmSEynp4T6QP4Oy5wIoIVo++fGCN1ItGvx3+fGz7eUM3ljDac3M6mj8Vwi
46au+fW1heQMnJlLWtMwTpemmCMCWFIwgvakKeJDr5SuogQvBao350J7uH5klozd6XJyZkBogqpC
SS/MgNITbXxU05YYLZClo19Jso3//c2frSPu4YaEYmGUCZ0bgbmlSYO+MNw88q+h7XHhJ4Xl5NLz
9Vkt25rfYjglwYt0LxnsBLRzsgma6ai2qivKdCWCXQr6TmfDaQVgIEKxUSBGbB6KgTkl9ipsG4m+
uT6f/2JSfk+IUw+FBlMCXG6UiiEhP2atq8Wv+uzIhq8M6Arz2DVRs+fIwSPvSmix6J+ABY7WDJSo
MXKZ8z0zx0YqZzUE6GSmDb/yVB19PZ2TLd6/Tbwy5kH/IFRq8zr3KnX6uit3Kl5z3TrJBe/6Miwa
Njw6A7QLEFig6z0fiRBVaWqmGIkg/gJR1FB7lbAvkQgT1+KpNUmcArECrSTKIcm0Qrs03KJ6KsW3
kEZuWaUr/mLx6J/MitOiEEkAtasi5DIzD31Q6DGn6oTioYrkWoyW81cpfrm+josRHOoO/1lITp3g
nQVj1qFOmuGDh1HoXBFkAYluB7XTd/fWhDt6t6ZHbHfOsw44+ydCOVNj0SDuQNABPKvq3kA1oKjt
s+Y1myW3kUKvqFs0JyDtco8y19rapWsVkGtbyizhSfyhZHoXGzWWOQenc5Q8MZAYXGNU1TXilZfB
7/bna1PlYp1g1Po4bTBVo+6ceJghE8Lm5Jmmul1bP3IFBBnVsG+11Key/sMAN4IIYO1+HA5i/yWg
cB62c5uJH5YU2XiD8ZVR8JM4eKB1sm+b0s6sNcLU70zo5aAZXiGCM5D9cHpIlQn4tS3IljTpAIdn
D+CPUaPNnNzgmIPQ1ERxcz8+gKdYH54Ga6eLr0a3BkWw6I9A3vefQXBKItG5r7FRQLcXdPDJDD9x
OY1BBDM5nUiBgdo4Y6cZK6q56C5OhHLbFct5WmYRhKY1UShmjjfJao0cDqZy8QD8Mzf+Ot2B297s
NYiputQAdVGkpuBViBsUxUcSSLvq8Rn8q9KDFA3FYBtD1O6aLo4akuRx90uVElUlaTBZ7yJoZ/cA
sLeOYpubLQkLS53u5zFof5R9Sg9S3wRoajO05gHAQp03gX8s8uQhtZzSws2pjUehI21VWR1GQQMw
v5gZ3YWJ1m5QQKLsS4Mis0QF6X4EkupjWXcxEk4gzdoEUWW+5s0Q7NI6RAF6OQSdM3UVsnbKMN8U
hpX5iTBaflM0IDESQLU3mF1xyJPGcJAgq50JLX7P4CIadoFugXAK/AzIAlpmccxQInQLanTjL2D/
mce8m6uONIYpo2G/7A3dCzS12CnRmHpaYIhOgZpPEAeij3+oGuVH3KbdXdlIce5Y6FbHW9pcOHOb
R09C0uski3Lzrs36ySCKWgO6T59naQOqaq1AFeSkf4hYwH1EQ9bDa3QiyomtCqTL1IrGjWnh6Qy1
awZATxnFTWdZ9Ys599MTuAbonTmO0W2Dpsyd2afSlqIbx82GXvyKqdzfl2Ut/gDZlbUF3wW+Y2DW
uVdNBp3seZLabY2E+i5MgdgGPMhQcZBhN5+BINEeIzrpFQAwxeIzAFmPF0R6F9ghKiw2kplXORxf
Vqu7LpkknchRaxVeak7oBq2DQAMoXZB2I0FKW56ImcjSwzQ24b0ayBHr+siCmwZcW3e4CILdVadm
/tOow6AhZRJWMRa+FkyAchvWRlQL9U4M0nYHFlrhaOktg60RzcQFGsH0pTe6apczmOX9635q0TOC
ylPVARWNlg3O308Z9BrQHaALbkuVtBM96upsukE3/JUn5kdadwejwKi1ctpel7wc9FhIp3yXpQHL
4txbxFQBu9KYowFRarxAaVK7NC2w8FLVq5U+RPeoAMOMR3EiZgCdECTc1MuyWLnJMT98YZJPRsH7
6bYuTRHJaxuJ5RtAnPmqsJ1znyaDc32+i87xRBBndnug/grIkAOYm3YdKbq0J1USHDRR+NHFJunn
NVrExRAEtdkKq9wyTeQXzxdYyFILQEsJkE+HvSJ9Q/nUxqME49SGiB2dfjwmhvvvZ8lIJRjFHz75
hgsVDTddNkGmWL8zErhBe9XBymh2r9rac/jy/JDqAEu8CfQg/qYTRiATQ00GiInEp3AEQMVey44w
u46J+i1D9WJwCEnSygSXHBkwmlGQDO4E6YL8urfisOrbAkQTc0E0QNhGbexWuP9cX8dFMSifBcSE
CEF8RVLYTTntA4Q35bypUxCACUe5/boug0XYvOprJzK4CByXC8VSZMgIjYp6Uo1GcAo2t5UFWzpg
p1LYTE+CwmCalI5KkNIPNWADKbh1U3uQnXoMV6L8ZYVQcOvFuxfy93wvXKwXVSIIEKUNtTsPGhlg
RE0627QptxptdVIgkRHVpgNGpLXj9r0lv5cTT3AmXgsAm4PcG3rrZZGh4J1MFEDyJfiY89z2ksf8
WJEbe7O/3ztflrNZq+T5Nsu/ZZmyBPwvCEHZPSJTMG1z4dRoCOVAY7jKyhnsxgWHuDM6AhEIal3c
0o4ccFvbOj5xXbRbd7QHR7IDkhCRVLbgDCRwDUdzupUd+EZUuxiXrOGdB23/0sVzhpCF4iCY1kCo
y8bVO72D+m+7wbhm8ntchh3bCDPtyRucv0eVOoUdOoFtOKZdrVjeC0QjXKpFNEyhrRlYSpeFM9IA
R4z0z0jMaRtnRAqd2iKwUfpj40k3wUbI9zrpsELPEXn8XFsUmT8BvHjuWtSLSV+C8WMkQkRAHCTf
m4ZdbH/eljbiSgWIqyTeBl61+ejtjBQEmjORL6Am2GuvJcCH4448ULhZhbaM8AVZV1yxz3WU5qCx
VGiiE8dx9o5zdPZH/M5jH55HvO2WEPxy9DwPvyNb4rdk6/vkwceX//zArbl4Jw/Ex19v8esD/h3+
rcv+Hl9s9mHjh8O+2DZx7Pt7Z4OP/QayHPYFnzY+2D9h/5T9wfncv9y/7D/3lVPhT/s9Pj737H/B
OPcrGvHd5Himp+gwFkVUHEEbFFmy+C3RokIcs9wkGinJz7+VU7ltHYNMbkxiv/dQuO7k9q/Bo7ap
uMHjvMv8YT+QjrxUjki+Pk079Axn2gkrY5Mu1AUnh/GcgOtPBCqczhnMTB7rvBSyyN6/5SQlIVvq
j1fbte9XKkQvsE9xRgGWoEIddLR6Q9a5NkRAbQi0AjcE2a8dbLrvHxonI9iP647mG4v/fLnPBXGe
ZlDkMZ3iADi/JP82WcA0hXbrroI/KZgk+8zxc//25hwt93jrke3IJu7ffajkoBLqaG7lau4HuUOY
SvCGQ15999He3H9+7tdYuC4cCbucA2dcQUkTyJ6xROcL043oCpcbpKGqj0S10ceGu1m/m96G9/FH
tuLpL3YB6gddtFDKgU3HRnD7DQwaqZ+FMrLfvHdv++vuw715DFdN82W1CKviAdUX3qHAwmxcvLkJ
ldJFcx7bLxrBXhNywOoS292saNX36+7pZrP5ID4C8RcIlhmO7/niyYGclTKuNzbMy9F7O/79w4NV
OcK4sI+/DQUzFsxi+Mx+bPHf2ef3D9clbkEOBxtm437zdb9x9vcwDp8vm+t6eeEYMFQQoeuMuIh1
04qcG81pq6lB2YGD0W5sGL3422LZm7U+ye9XMW5NgC+GxlAgJSE7wftrcSjzNJ+w+MyawdZi0i5Z
OWVLOwzQOgkpQNALISbgbhi1YuU5jcHBmJL9/mXvHH96/iuOz6u7ssUSuzlcTOdEEmc+xSKUAiuC
pP3xiG2DbfqDjUHHsYTIHhzJoEA/16G4tMqkiWcmwHHejt4v4kMd7M2Krb2ELIACnMrhJiL1eRml
JeQcf/58f3p6ChGmPMHwsGBlxu/xJ4h2D669efyq7Mevx4Gwn18TmUjEfll5fPuuduWXFgUGqJow
YZBlHvaxRoMiGDslaAo7LttbuGT4SDjKzQaO8voyXyZRv6f/WxhzRSch62DAC2qUCYP7h+N/gJfH
VDfMQV8XdeEC2FEDmLcJ4PdvZ8NdRkWkRabWAt0pizpYtLFlx56dfxYCfIcDazKX1/JEpnw+vdBK
x66hLWSi0JzgC8Dv8PUFs00Rgf7yX/27w93h4K5s4mWel5ss51g72suRmEIwLGBJPO/J/2HfrBmV
xfN+uqScoTVCSa7qmE3PORrEgvW886Gpz2tqcvk0xk2H81B6nNUS2k4h6M3xtj5uNivacXGf+dYO
HSE6qjRQycO38ClJWQjp9PdO7Q3yBgZy1/Hg/Cv349tU2ht2BlYqX5eP/4lY7vinSpDnswSxTD9S
8tbZby9ALoQ7mOzWYfcXRITeA4GnZFFHi6iD+K+Aff2+U2UEF0r8xPqvOKZvxLILK3AyMM4xmaAi
ngHs8PdpgRI5x+8vODjs8DCPClfJDiv7gq/4ccCv34fpO/jGauEYr5xhdl6ujIovhRZoQDvxbFRs
ZBjQ396bjYKNhV0C3G9PujYChak0PwIgDaAOC7gXiGO4dSlLK9PUGk2eTPD3PYVdVdgt5BWzv7F3
zEw6995aUPOdtzoTjMZSDWAbFu62KKhUOEvZJoWQRKYCh1SS25CEJLdzuye/8LuZjPgasmjKxRgI
huIf7uyH7YO/dV0M6evr/hMR19aD7cElZ4+70P3Ly/5+05GvEHfxz9X49SLXKCMOAAYPkGgR3qMG
6dzwUUHXkk4QU1CJkfkt+GqIspnfs/dwW26Th4rUfvo0OcP7Gu3FpUNBy4QFlnDUHqCZHgnAc8FC
ho75Ea2qzHvdwp8+PTGXgjV4nAiiqs3avlwGVoipEGpCHBBKgE/CCQwitUXbqCwQ3Z8/4k229ebN
L8UXdtVLbL+Db8PWCZ4xbABVrcXtzIifqQQL5+CkEW0BTRFByvlcBz3SBb03IPpZ9t96J33JtsPg
S366LfxmQ1dswsW9UObkcSpIC60T5Qryek96lN76N9l+SO2gceS7w3CQD4Yj+sbKkf8vQlEhj14L
lkHhklq12gnJEEJoltlG6PyM7+dDv/lowGLyVexhAT28szzTtQCTvwP/PdffYrloIQ6sGFxQEGvJ
9vRwn3+JNmCn7VjcDz9eJyffPqOkZbWgnlmPix3FpiJxBdQOtCCf72gn4szMbLKzRehO+5D9yTeP
9Kt1nu6SjEy3EdYYySOSPIt73b1uXS8und9zPpHORSvUamaqAnqbTBqZUQXxAocDjKrAFXz5dQ18
+LvN6HKueB7AXVdGHpvT3jKPUXICcCKSHOgXfZFhzrK9vpX88aF8G3fA07IpOAjJmolYFIzAFgcH
FwhknznBTRr0XSVAcJ67KIpw0UtD/WKvPWRkOEye6Vn3w2b0E3c1+8V0lZ/yqWTOKgpGEMiByrYX
cyPyrvLUu5aQ8NCEjk5M8txsCv9e2Wp3a3v73Wx7JhpYH+DZ1kDsiKQTULfONasHwxDA0XPkdEYk
OMONdasQNBA5gQcARC/ep267z+9VO0SqFuDmL3eDD2R5WK+C5HfNLXRgH7jqzc3sF3a5lUnoPGcr
dy6ZTZ8f4/cpxz0Vte8XtdRz02RK2YFM0dFfRmK4oCl1lZufFWIglAD67SHe9Xa+jUhyo91nD9Y2
d2AGfOGpdLXtymG4CDVAIwDDjrJuVoOPW+D5glloIhDLSsXjtWfIJG6I7AZO5TahP8lEwBrOnysS
L8w5J5HTjtBCEVYGXhK7Frz4RUABok3tYh8eKI6D+qH9H/LSzDlxK342SS6aacFRg4JsiOx2hXCs
cgj8ZdmjLb7FOWiyiJQ7aJHyr0/08lakgh0YztlSsLQadvx8aRVBn/ti1CO7d+hNSAxi7ozb/AFg
BPbgJV+6g5IDZKbTQ3HzpbgDuclskZg3OflrIOH79cFcZmC4wXBODc/0jdaW4KeekA/UWLObOhHA
Sx7AfvbeuoEHMBRql3gZkIlekuBflxFx8rldR9uATJsZizEhF5mT5qb2ZDd7ApTMQ7uRNrP/DNAB
LyOgWnHaGyB27bpNYVsrVY6XRhHDMIE7hNdw5DwumgvqEEFn3CIR1X40GulRKL6N96FrbqP3+Ua8
1fzQziPXtbbS2kFju83p4JnkC21A/QTtIblxUSTSv6lfnT/fonRGsrWj8JMemhinfM0gXsZtCNck
CXg0SHKD15ZXQnHq9UQAbZmdHBQn2ebu4Foutl5AIK34yVf4ZBx70wbSkTN+dHbXkuuKt3AKzgfA
KV5s6bkSoNOYXf08YTPHRDqYX+3h7dP0pt3ohPtxr37JrkpQgFXs0ycVeEu2uLtp8ZwYEEB2r43o
wj1hSVgQi3Y+nEtD5EaUZXOVdj3irEixBxe98UIGUzz8NRPTacEZSSYvIS/pEyKR0P4UwZq6MoKL
8IcNgAHmAr0OKvh9Wz7JBqnmKKSGhgH0MY4gswHqbXg3kNXY49LunQviZkrVJMtkUG/a2mN2MMC5
QGhGqn28ze1X+UP2TIsEK97tMiXDTY5zKGleAHFYh0w8QDyJO9FWf3RYz1/mbWzXyOjl78WayKX1
BJoN+lsQ5bAg69zQGi0Vql5EqKz/HG/R6ULxrAR/329C37Dw/jm77uBM0KrcWVOmBbsqKRpuJ+iM
Ypupc67F1OtRis02s9NN0pHxsfAsG1V3bgO8U1vAs7D1a9bt+Rh640ya/dqb5+Jyn8jn7w1iEleK
OkI+6Jzuja1ew52azmyX/uBuZ1b+J9mP14/0ghE9mzNfexKPfdJFKrualASF9STdGW+gHH5Pbfo/
nH1Hj+s80+wvEqActoqWnO3JG2Gicg6W9OtvcYAPx6aF0X2fzdkcYNqkms1md3XV54DFm6E1WP5z
uV3KLO+HYnBmQVuEZAUzaBLC2e2XbiMegydTgH7RRviq7ekl80RX2Na40izgUHK9W/291pn4eWOR
3t+4bXCIgIYz2NEQ34rVYMb7cRuc+lWqZ9vBQPQ28iNrR4+QfVK8Rd2UuwrD7Yrpvc5jzmcjGfZD
l9lr5wBv3+opNpON+jAG1rRSEj03qgd+NzELUer+SUqZJtHlKkwNXJgkvkCW7vQbNl7hrWZE36Om
d5hf31/MwePXeEWYwsPfe/7LC3F7VYLLFg9DBe1zaF7Q5zn1O5nh0zoxRCd6FnE3YY2bYivgqbRm
LMjHuNpmMEUEbcA/zEn3H17AauwOXvTgv1Rf4oIPzJwx/B7CFUwUp5GzUyENhDiTJKXAzflH8cTZ
hRdYvQZUBW8jX7ATs7zoxtIr4b5bKfLIytEURT0MTYrfovTV7tegJ+R6LU8M4Qzm7NGRAO0QXwtH
24ESPH5qNuDqW0jS7gvdxCYPJiMUBADl+D1+VzZjP1S4ZqgSBJPeZB+HSO91EcAWVYeDb9Q9iyjK
rFsbHfolZ7t/FcA06OyIPgfROKHywyJPRLASY49RW9GjVWDxr/6mszUH8/QnjNof/vaxO6wIuv6Q
9QJ9K7q0+Koqf+vcgpgO9SVhSC6MWGLXL627h8iSashOfJBNxQjxTH5pPVnXnPInN0pDe4SeDxBG
0RLS7b4ggd+C2RvUPQnr7x0hWxM3QsPFv7+FNzAUKgV6vgJQHfIX++jj74Xf9xgoY1QILWoQ2hcZ
jIXAoq/qr8xLDMUQP1kztgZnidN41qWQcyPxROkDHUbq7IhsVQU+gyDCH2tkoKn7ERnBFoNZGZ5B
/MG3Gxd8kuou2C9N2NxnBWRX/1mmPEqrpzDw5TAx6tQGcf9PsGE/66fYURbeFL/D/VS4ujFE7Wiu
JZFfhzAE5gntXDzZk4MaGvJrUZe/sq10wtvCqHdgSpR39eOS3vnMbYx1AgpGZtCgv0nTXjYKU/Ni
iQ+6LU7tXj2IJSoelSH4hmYERvxWHMb1xZVRx3tecCWyg3cLv7JMnSFJCwstJK7UvqiSvmcmnXNk
U1D04hPyHKNd65HZrKOP2OlzY/FBRf76X9ZJRLkKVhEDfboQ3QKjegLgMVjtOVD9PV3M0mOcyF5M
tOYCFPAEeC8gxUThnXKnXkhBdtUiNsrH7B3v+d20YoD862zMNnZG+b5Etjl7AVwbpNwqSSU14DMY
vBgcNCwP0+rQrzE1cRAcFGXZzWIIvn8XYV1gbxfxKkLnhaUMxmkmyX2Ga9c/xnug/hGGeg9aY7wl
fPmnBd8hTw/668ng5yWoA+gY0PF+lAtx4GPE+86AJEGYGd0ut8EJaFWmvO9cKOL+RA/dWV264u6f
RDyut392qUX2kxIyZQS7OeBnu/aAjsbgxfoXu+FRA+IQ5xebRHPH5MokPSvjX/w2CTXsa+pOG2Et
mJWh7TSjtCK3+WQ/eV3ZjCsJp/Y0Ldxyc5nL9Wppgoi4uYgNNBsSI3nSNuJxMDXbR758eW3Xvp16
/WnUl2ySDbz/sJAi0AigiqcDPtfJ0SClXWJML5ddZSSb5DB5ghEtBR9ycdzZIYkCcDhE1ot62/ax
kkhhDDsNqtvTGaV8O/LK57y0AsylrUe3OsePkEBCxub+7bsUABnuiiv0F92lCABZ3PFwZb7GT3k7
IFcxLk50Sk3JBqXCSn6yoVBk9Fv5JbJDOJVqN5vHUW9Wxt8/YC4zv/kB1NoHKVILOcAPGMwtAMif
0bp2v5ON7MY7AUVbOde9JRawRZtU/BP4aGjl6oL4tw17HS0qbR/bshMd82dpi7oi42CWnLMiYDUX
Vku6QfSXVgjpMJQRiNoudWRFOZAahqy2Uki90pLNbMN8S97loVsvlkzmbhWUwRF4QRqOdz3VmkoG
PDHHakK+4tW9AWpuk/+qVaNHxhu0Ohebtb2wvLlIqCgQeUI2CgEvOtG/1CU38oqQGKdU06U96u+v
jd7mK3YtHDOztvgTjK+Wjuls2gB8O6BfIMWBDhW1q7mYhFNUkOvlqNmiU5ymFSEUdVtrM5oKsmJ9
A7IczCcvpUsz61UEQPNIR1dGTkhVa8qhzxI2lhIUiDoj/So30Wn0Hhh0xYaVZNeoTikenrd7Xs93
gc2sj+TVsZS7/Fq5dSqUitBQhkIfcibMvMHprrIHGSwL7NDLpJIAN3bfeBTozcry3xpntDCMpj9t
eU+wJQvxctKfM7hB7wVmi/YVE+tgT3v3rcAIt6OzxHI58xwA/zPxdgieySA0odIqyIswoBVgEF6e
St4KHoUP9nU0eXkrBngHLnjffbgGQF1FowKqrChF0s11JWPG2i9kUq5rnrp3sLx/CGb4VWAOEWj5
GrDoL1DRP7dbdb0kjDfTCIOuFqEPBbcgfoVMQvzVN0AJVKswIpUYa3wE1OzQDnBGr3Yb1OM1g3mM
DNRFNyAY3zFvtV5YpRNvUCPHIKUVLASZu4EKrB0ARXArYqACQno0koNrSKXFx28R9m+RIbw01hml
LaezHj4JtCM6fWaNheI9qdmCQUo0o02pp15xDuzJEizlkDuqtfBt7k/K9W8CSvN2f9iRCy4XUvu5
QFZHv1ig0bHaj5TVD6NZAqkdYSfWzGop4PL3ORLKmYT4FAxMgBXTupJDhRm3QotSo35J3kWjzgHH
6p8wRGoHG2GnVxdD1MN3r8NeNR5E335+2LfF+gcJA7cHFD9CgaQQ3BPMk3SYGEFDpQ5dnBocZEYw
ve2oHvuO8nXyVDjpOg+NyRt+hsbm9YVdv0/0MZ5JuscIyqhl05DYOBciRW3Rui523DpzIKVlsgwg
aRIG1zHOM8X6sDAaOVNkvDVJ362c0oFMBCZ5J3ej00PuBpjkeSZTReUPvrUT7rgj9yZgoqjG8NHX
3yueN6+RCSdCjnYneljnaiWm0wX9gT0bGsGJcERio3eaNe0iI3KDB80BI9bFJJVdf1e4/6GKjg24
+gVUNFYYNmOGGKrQg83Z0jl8CKGFYYpe5ZTrKgZKw1A8I3hlX2pdW76B7+980DriUYdbVgDSSCHn
8CoORSE4CPka62dW/rZ4Zxp9OIm1BaVdU8I8tJ4t1rHvk1dYBJaKhZwPHO23aXZlMePG6dJw+ODs
UT5yLhIq/th8Z8AorORzq5jMow+8mwFGWXMxqswdLBwtJM1E1QfQtdvVhhnZAVFKkTjnL3C4fdjb
IAcxg9bEhzbZGOoRRvGx+ICeXbMGNR68MgmVHJVwiOUoTKFA1pytFbt/gdibzkK6ItbHQ643B8mR
z535jvHupXR57vtiMlImdxzWS8MpcykK1CJE/wsCTdagC4Huo14/OZ2dfKEykSx+3iWDVOCWoS8X
sDkMxpvuJ3d9r1+3gQ5d9+mHhWSGvlTq4ucMKpgyQ9EciesdjF8stK7WKh59TJBw2cpZ0yNIsOhy
qB82+vPzZOiA1luyvlqexpy7LK5NU581zi4geh1gWth3mdmcGIPZoe/lBFvylq/c0rD0wQrOFzN/
FDcBECV/R6+ZRBZp5L+109reuQqm7InhUkN9487BrnjiTFzQ8fmbeWsO3NGDaLleb5ca6zOFTbgw
UTwVgGchzdzbY1QEFz/IfbSOUUetMFL1w+wjtLJLO1/zeO5uFOsC65Ml70JvEbVD/jh9OYKKGWJ7
4AzBE5jadO5SNGrVBJmBaaZe07HmTbKFikLiJmbsdIH+9x7P3RDIRTFtJIOrHHpnVKaWyWndo5IL
jTNjslFJMAIv+K5X4XNwLD/g2sJJLXX+i0fsQNwCdCp3k+e/f8NMLQNPBhHTlJh1gtYnzaAgRBKI
TVT8htFjv8XXijR4Ma1mJA+S0a3BVGFBlnJpqHrOu5AUorwAnTcyy0i9VsKYaXOGB2RosEeLf/ff
eGtCRpgVdvCd74DK3GuotbrxcSmI3FeNRA2tL9xKiNJQl6A+ce0Hk1CRxi56Euyo14ouu8EGvO3q
wsedWaKE3rksI9FCxwlFm1tPbtOcq9K2QsIz6tIDmn0m+5R5/kbZghcTlfpt9pUb2Tr1FhPNezeG
ZSQdBLGHNzddceR8qHKJNRrJscu/+e8YUtwAJ3nW0MzzzeKlx8FdXS5A/nvZXtyF34tx836ToUyL
IhJI4jUUGO5Kc0yGF5iIm7/aNUcWg8OPGgBKF+cr3UrmFhpAoak4z9xKD1zQnmMYskQ3MjdUNPgx
375YKby/mpF3KihyIPVE4knTCJdQZtXEAldz3MECQsmq2ICotlz7q4BHIwpFwtxBkFs6WvcpLzJ9
tNU10uVEW4zygCgrgZQB3Y3BH7snOLclQMfPZN3JK2zoebIPzWrhMN8nA0ReGyqXALADBEnDyfvL
pYL2lp8ao4OmdqrzRnFS1unePwCa9ZMHehLpPGAjjLkEeZ65K4lpwtWBwQZQQ1GLFYWk9ZMEgZs7
S2fREy3Gij/E44e061HwNhIXc+Ldasx0ZL6CAfow57IUT38Bzrfx+/Y3UPluzEYgT9LwG6RPARgg
H9c16bRGvM6GVvchL1W9Z/z8Zs3kEr/KN8MoDfs4xH0Rut22wDSN6W+g8IZkwct17sg443MHfMyT
8NC+Lnzp+/zgdqlUAGUgkpeKPJZav4Bnz41Us3/GmDE4mMiHNtpTYi8518wxArCcJfodaKmid3+7
2haK2vUYwZ1rkDX4bvkxYSKt0qEqoAd7ySi37GlgMKG2sNKZU3RjlnyEq02OGSHGDKwKGJKD/HY1
2IGu1+vB6F6qc7VebDve53yABfxbJR22OaYapopHktnogQMcHdaHts0O5ybWM8fHffwCYQgzPJ0F
rzbS2CSc8fHS5THnWde/gvzKq0UXQ1e2foi9nlA30ZMtdEGN8KxZ37wLsiEMwJSV3q3Xw5JbzW82
IHQyeURpdDsOwgJqUkNRGQMnvSmtul1mMO8ZXmy+TsqliynQ7JElIsD/Z5C6jzsMjPINR2Kkw6W2
7wwPwREA/sngMPjyX2B0+LqgOSGvJRYjEpQPd6CGDUYfAbIzhs8W3zHTFRtOrPPnCLiu8jgYS0JW
Mx3HW5uUA6s5eN/lAEd1sMWfZH2xACRzik26q1xAEWzJXbrwyJ7RYfB6kdSeplJby0oPg6wTnLLH
aJO4g1Ua7Onvkznro//28je7vfJRqYxC+VLDTG8rdhfrjS1hOf2CSy5Zoe6VOA9HTqjI7n1OZnD0
N3yB60tw/17Lwpb93m5Xa0FL2G/TC6zEG98B0ctzY0JKz16KLjNF6Btf+O2BXdnpOLEN4gF2xCOH
YNauawvU4S9A/hz/XtCM1/0muABjowoPCCV1Qfic1pZhr6JhyOEVpZZG9qMBpNoIZCpHeWO28jkx
i9XfVmeyAFglhGhIA1QUBaivRerOYVT5aCpZ+QNKz0Zmxyi+aZvUbWTg8vOVkD8pTmkcL7qG6rS2
WXzE3X9KzNxjyZoEyXkF47i3oZNteA3KOhmSAD07JU9crwdWzBlIBPTIixwfDCECABzb3grs7Awp
17+3YOZBdWuf/L6rT1xBtbbRBCB1O2+yOTO1xVduN9q8nj6q2y/Fef9aMHgfs28M0uewY6caXHcw
6L9JnH4Bq/ZTv+Z0zZK2HQp/P+irLK3xPs8k2u14KrNoNBB0zO0aY3ZkamnAZ65N5hwfql1/jhVT
3oBbp9cnR3vjjMSsfEOQFqPOTBkdHCP4vJBBR2kT9fRb231WVWHQdigrnnsk7puXwlAmgEZF0B/s
+nUEWiQJBanK7A7ZR2ipcEHUhoSlLbjvIuBnkOcNiI8h+KlS1U3h4g+F2uIhqfm21On8djQ+MgPv
Sf6g5aZwrNxog7KquxR1ZyokqDDi+kIKpoH2kG7v9JpUh5cSRd0OHXplpZ2/MXjziS2okY4BfOaw
q8taW5UvF81culnmnBtUO2BaBFkYVMHp+BVXmcoxGjY/etceIEMg69NGNvHUDFCZQZbUY9JGtZfQ
dfdzuaQmg6Fg1BrJm502K3dDAF5JFDnV3hwtcRuavCuY+Xq0U5PAslUzBHBUL3KoOJq5Y757hmot
TNvPYNJvfwSV7UdKKdUiO5LHFR6SOFkf2to3m22EqWRtq+rVV/K94fVkX5rqwlX7u8DbK/3WNu1t
Va2C9xW24XBgBxTf3tBeff2UPHWP1FCXj5hue8uOxUO7mz7kCPTwBmf57wuR5v7RcfsrqNAK2ZUc
0iL4FYCEvVYQ7hv08iN73PRPzI+6Ek9tgo7d3zb5mVCD0V3My+O4IU/8BVBchVMhiiChOrEoo0BK
ZF9BxdtpQRWn7B9iRf9k9fBHfniudUYzagu8lyYarEDJdfBBedet4yX49gwsEZVgeD7wahyQlwoV
3uVWUpLQFzM86i8g9NSHjepaiZM4mDkCqwrGPxn4w0WfOv2RcRbnQO4/AcyjRIoDAXknhJ/b6CdG
/ShnnIwjL62TiwkEm93rwzHaTsc21SvGfucXR7dnUL2k+o3WBoqiM1jIqZSKVqokcAbojd556OK2
sQ75Ijx0O0Ay92DJA4C6XAkgo6tHtJkzA+hXKKsjH1ycI79PCG9/DH+7A8kEnc+0wY9B1AWCL+7x
SggQ6dpDbOP7sy/KCVhY0PJFxm7hqp1Jb25tU/dep+YRl+Sw3b8kP6NncoFV6eKhe/1UvyZnwCOt
XV02sqLHR8UpyGN88Tl8/wq//QlUFOowfVTW5FsUlnYWXnpMDwhbycFwuTFYzPbIH8slpoB7BCNq
WEBMQKwNZWpU9m53vAOA6BLUBUo7rTOSUcNmi9C7bxorOQxLxmbWB5gG5F/g4bjn6evd90EflBcK
9AJ3jRM+i+B63PCdzp4PyUtoBfEKuXOzdJnP+NSNUSq88kyY5WoGoyDScoIVp6tQCl01r+WzsuVX
/F6Cxj0YGLI1R0q2f0e4mXsF/QbEE5XMO/EAY91ur6JNQ+lnaobBC9+ptrGregE0wz/4Q2AMx/wp
MiU3ek2eo3PsLNWR5jwaA16QWEO7lANYnnoQD5javDRlhYvTyB/ArY1JHIkzuxSlsybGEC2ZYU02
gaOCwC61EOafc2cxl7rPYHGpo+UCbCOgwJinvN2Bvq3TvGXwIyorDa34kD2qG9blITbkkUkFDvo0
/yGFvbVJ32XoTRSMBJv1RjmDQpBMeEknEZP0GVg98fwz1L3i5Qb7vxcNbw1TnxsM4ZE2hDXK3cf0
0Jukw/YqrXlUaFVXsTD+ZGtP3FO/9Q3JXPC0mYOssIjhKuplAJHSgygYVSYUJFDB9R9ZrzzLxBxv
VyomgMYlr561hXsKdLZocAFJf/tNo6wfQS8yohQJ4Tn0pJl3rTcBOkKdf3FdMzEDBfZ/tij/YaYk
BmE5bAF9nO2yrfoV2gRDztv83kC3Yct+sAsqezPva1LU/2eTOjhcUY38hYPNwgrR3SlwM4YmoeUS
tuGu1T11sbq9tErKYxmWIxOCaAMquHc/2ackQBtpdIGENTUwfHJG6nXuUjNpZjbwZp202nCR9ZLc
DlgnxIUaCy0zSFYY4jlfx+ZBOTagevzbSe/H1CQwmJDJC4z4IybR75smFaeY16ICGbZkM7uPwcze
G71Gh7tqdGf8rJ9P5Gzm602yB83H05l5CL3yDVymzt+/5P4T45cAQAo2OyCmSEPl1oWTvtSqsk6B
Pl4xraMeWVAT86+tpMumCA6X3kk+FxKM+zEimETVBKsnvJ3Ac96abLVLMqgDlOinfbgZ7N6F4oTB
vRUb8RPkx0uhiKRKN68Kyhp1bkAw68ODYa21kVOvADt2uHW9nnYYZx6Q3S3s550DE3OaTDJJ0KQB
GnS7OAUPqI7NqsIQOBAEtCAAmvRfDJgM5dxN703GOx6WSx3f+wczzKIchesNL3XcLtRn9KWa9+vh
guKTG+/V7YP8xbsY9/NYFMAwg9eYBs4UEy348T2y+9csAEnoxpEXs3i72jEPlLAue3jPHh3g3gwI
L4X6gFwmcZRtsamf5FW11twlJpB7agDKMOVDUslc8jLr4KvO2wDD0z7fXOC+tnAu9OS73FSIVGjK
tUhsYr16ZjyrA2T4fQQgWHIX83Vyn9FORrQZ/m8fKCeTIRoUsDJ+TttY0ko5A+u5lsGFwp/Lwmzs
wcLE5araRPvk2YC02ILPzVgHbTYa8GjBgztWpDL2OFQCOYP0vCE/qm/KhlAkN4Z/0CIdNwSaSObk
8ZzObFUbg2QLtmf8/cY25QFVXI9VV8E2GMR/sqd6kx6ENdBoKpatlcZkCJVePrLPC2bJn6U2HNxE
MjAlcDzUQKljBgUslH5LmGXWMlhvuI2yntaaxXw35ghFAZ1dL/ad71cKqA5BlIKQCZADmbqaQu4S
DUpflKSLY3detCt2xSO+7QplKaSyCcarupXysLBQ8ta9XSixCp5pjuVRE6JTDD9sUy6FeqFR4qWF
Bt1rvkZpe4s5NRNySF9/W7t/+KMAdW2NCiNJOzQgQarQRxlXmQVCryfCd6Tseq9eJa72CLIvq7da
jMkJTn2KzHKxskxOyt16yTgD0YvHiBf19pfjoojErC1R6AUVO6n3yG61rVcBcI4uzHrxoHOvsbv4
ee8PEZ4lqPLiA6P7C1lu/LCrGkyfosnQI5gZ41ECB/wRnCaFJ8fA+2Vu/ow2qZc7o5m4PqDbS/Hj
HiRFsONIIzF0inIzsEK3xvOSzdg0ySCaty8izBUMbuKMh+pFtOWzrL+XPyh0WYUFdLuDuaSlxtBv
R5DadLQgsXiwUEAMmO6Ipmza5KIA1+48whQwHpGy64kIrSMgR1jXX41mbsWP6vP/jsDDwq8sq1To
mhJtCgJiWdpnu3Tf2oAfWofcHlp9wlgFOVTNR7+tK11aepHNfHA8SHmghzG2DhAL9cHTjOkbHtLO
EPSDijha4Pm7YHUobi7Ws0gworYX6Y6KwRWg/cAEQH7JlWslkSynRciVhrgdveA07iKkeIwbuBms
dUuPkvvQCGWHf9boZFYpoNcUMmxppJsQUw/lJrSjLd6aduBMjuTUi+/rmYQOFsEcjLkntGQxiH67
PpWZlAukJsnRmcxxl2Ja+au2Rtt/Dt8Ye5F8n/w5ejtVUClgkRCLAPbs1lzQxil/SbsSajkWh8FP
vOGjR/Yg+eTxvimXOGLu69IS8O1ADuJyBSiEp+1BwLrJIVkDH7WFFWhnLdGAnNSaeQTr0+UVcw0G
/wDFtG3p+FZS68lH9pMs+tDMV73+EXc4q1oesk5GXBwC1B4jiwWobJVj4gmMGiJvVHvmYQCdSGsu
3AgzvkvyCghmsiopUFMXLUZwqjSZYFdBt211yTBm9sYfkGMeuF1lxs+sCzkCMtSCeUVMueWVXq0X
sXZLP4LK9kK/yLm4wxdobW7D2X4CpDJvXX4yAxJQskuQBj66zPkTax+Dj8Z7WtgEcu1RHne9Cb9U
wFcHeBSUEopxsB9voPbjcKcIIzXDQU30Gv16VCZzFEGfeds/xc/yM6tfVvyuMzTzUXAyM1v0hZkD
gEwPZWrA7QGKpwcNMzlvsiEb0e4+NU8N9EggHLWpDgyawQdx1yw+ymfu5Bt7VJDGrZmrlwL2mJV6
HC12G3lCYabPJUarODd2Yi85SMYSflaYSbjQC4PwBWjwwLhBw1inMe4loQPyDORfIphbOPBdIdGy
PjkTVTO7OwaW4CmgFUGBR9VjL3aR6VvZCnq67rAerdyBLqt15jfVOcfk198+MfNwxm/69+sU6mCU
2aTIWYVfJx/r0OLWPCAvvQFN9sIe7XznW6z587fJuSzhxiSJEVduKEqFXDYXmFTOL5E1ueCzfeON
cL/hDDLi7+tZqIubyBbQ9f/b9OJqqRMoTVrdVDxMdz/Kw/TS7z+QhjnQZvEOmTMYyRLP2cyDFtsL
lTLCzIUZv7uhOo5gDsUEaw3M8AEQ8TjU05/Rqqw95u6fL2Zw5lCncaEmCBmehQL97wQ4deAxPom2
Py41tN/paKtofhDWcocCvZUCQAIyIesX57DpeUDHJfvlonO2so90bcfojdP1ABoXxmtoCeBoVfVh
zVlgGN6p5qXQV+3LiI/SP02Orx9L09+G1kKAui+vA+xNVHJUjkzlorRy6xlJHESA3OD3Jk8oI01m
/YH5CTy+vjsnARenG26kA2ACVreSd/97FRTGgXEHXSyZBkX+eGtcSGKmziTg3DED9QZFzeFjkE2p
tnH157pw+NsT74v5sIbpXxB8E1oYtOhvrSmynIdx0KMXVOO0KwSdqej960vhEN4U+atwFAUzaGBV
YjaT4Ulf42ppin8mc5QVSM+QzBFIO5oaQeyHnA96aK7XLxnKHSFeZbHnn0YMB1kLqyV7RzmiCjQA
SAdBaAWOFip1jNIk6KLax+SCIRr9+SKCklcfIdD2FK1bV7AzFJTykwa6ezRGD5qrOV2OOTdZh6Rv
AwDQ3z9nLgxc/xx6YEYu/CSvGS0z8o3qyOimBFay9VeoLYRrwYvOi0CQmbTnxiCVWgaXsSqLGOuP
wP4LvjjMmh3blQJTw5MPVozS+VpY4l2fRkLu/G/HZSquT5fMF/oEFi9GC0VLHUwJXmwfMKmLRgnv
JObf9uaC+o096nINu8tFzSrYa812I2ym3tD0BD33fC8a7HsB9leoM5o7fOIQZR342n8I7Tc/gDpQ
eVgXclP8/oBm2/A2fEy2PwPvGZeqr+gsBKnB3PW/rhrJpIZgRcIFnkU0BUcUd5CyTZBRjQZn1s9o
nZw+cJIxvI8HUYhoevAws3HoIDa31Iu8jyBEBBBnScFMkIaYRcUrTsPU6kVpazgx/0aYOyPr8zXG
fH5kgSvPBm2CniNSPl6gPHb83xVBYB2UqhhdQdkf/1AlFlFlQom/dLXR4PoC+dAO9Dwwi9ZjsO0N
4UnAWcbQbvawShaH/e5fauh9oY6EKSgMYpGRndvgGVzkgRGKpjb4LajLwCqsuonxXLwUbmIvxa55
YwRFAho6jGLTgKZB8DsxarHPDOqh00ozSKaQuZOFftJqMTTdvRHI0q6sUW4cpkowyRqWVlmyF3iM
Hu5TM4p0ef8qrvN44djeg1wpc5QTYeKl4jg0dfHmrc0SCAUoTCgpRn5QMTL+Piz37SnKlnz71WQu
BlCxg62L11kfwzpxMBfwQrDjjD3sF6tBd3cOZY7yUE7swGFFlta+dNb4rqx7kDkBdiaC2CM4t079
eFw8k3edVMomVVxF9Um9cAVsqsdsFZqkFzYa4QaCOUIGuoIWFJ2Dg/yKtXNnKXm6i/jEtgiKY9L/
ghgHFYEvmCRrxhq2uU/tK3m3/S2PpmNnDyhfe4W7+DnvXpOUPcpTpahjk5J8TnHLAFh0QapCeNAq
8Lej5kXoMVsj3apG7vztR3dpC2WXctn2MmoZU8EuOMdsNdY/TpLD/n/MH8yvjyTvmJKCQgPlPykk
j0JO6xHhPN7pvrMtWEGAZstAcFRb/Xvkvodet8aU1N/Lu09Oftf3zy7lQ1ouCLEYY1SFcE/IRJXR
39QftcUBNJSn+uNxaS5dmI056AVwMiir4D7Ul+wnYFjzCLGcZGfaprH2nDsa+9OLD9UAMlej7Hh3
Gz1+y/r4CgYEPbCdcB2BfVN7eFyspZIwcJMrYv2QWiZ4IiCLJFqUkilirkhysQYNOQZdo9WEvFTU
pSNGuYsLWoDVhgVRzXTo2KUANXd6Md2COTEwA6AQSHlWKKIF1IxsjXZ2r67KA7JCw5L3aFKwC9nK
7BqvLJH/v3oCRyw0MbIBliqrh9o63lq5trCa+4yM7CNSIgDrCeHbL1LwykaiZmLjKzLi3+cADUw8
MRwF4A7ZVTdg9pzQ/gj13UUvwPiguPxCij1vHQmChJiE6Wy6fAutq6zqBnzF0eMzsxeMEg84g3Pg
waeLA14NSQ8ZC+atkLCdaxgtNhdns+4bQWQPAL0GAJPHoBjNcdTlUcglBYZ45W3zrp6CDMD3CBWO
8VOxMbz9Lky68FZbwQMLrFr5Gdlav/AZ5m49KGBCG504FdH5vP3UJR+gLtlFjZGhPm+Xewz22tKW
/WrRgSpBn8Rr/+FOv7FIOZfCj53W5LD4++oHxejloAEL2oKGrV7qPtwPhRGF36vlUS+7rBxkEC+E
UGF35GNodlZsMinIxs+jo3wtRMaZ8wm2LA5YXlSysaPUDTdlTcrWUGvEDYf1QFwl0+HLA0bs5O30
umBsJijiqQr4MEyhjUfDO4ZIrsoAnMd4LGl71ppAFwjGQgjyvMd67ODoLtgjYZ0Kezf2qOsm8cV8
EvgMkB0Ao4+iQ5jFbcwooDxldpreWsKRXDylXmyiH+lhwToJ8X9Zpy6dIbhU8pTDemcU5AGx++ht
Fs131WTPxVdthN8LBmducVREwXgDvikADmhVBp7hq4nhCyhjbwH8vniyI1n7wx79gHIFkTMn1T2M
AncoRfyHQUYiQ3xlmzogU10rfKvBdnHsdfQDDH+fOL310yn6Ukt07qtem6K+KkTu+fQSlg2Y0/NN
uG9XzJY5LjV958IcFgRhWRYVRoz8UlZapeUBdq6IlQlMNi1oZdDLB9OLW69eQ7t40bb8Q3ga1zGS
meQjGRec957H7HdH//0AKgrU2dQNGkt+ADCx41EGNkl1Bog8sV8AX+m1FdqAvgOfynmgxLUVaAuF
zrDX9CcQ9lsLrkVWS/syCswKWgogEUCZ7TbiJnVUTRFbA7yC5AVxFxW1bhci8AaEy0BcRWYHMkHW
WfrWcy9F0Aj+M0wdopyB+FUzwDCmXyaXxeXOAjZFOKxwgKPyP6hbkG3/Z5BmYOmDJobgOwy+BV5T
6d+5zuO7T8BRjiaLegeYmxb2di4EX1skceQqqZCGKuskDhbjDWt03/5DumbeQLOzE5b6lfegLGpx
1ClNZcxfSi3ZTTt0gfr1cjNzNGChsLgEo9WQ0ljxz+Lp7xX+PufvvQcTU+DDQ6+UbuVL6BO2sgJX
1s6yp6yFZ7BBYMD8gBlE7C1rl8YzXNlIkY+zK9bkXpfahLMZA1wX5Q3US4HSoa65UBtStlOxcNlB
EcCIv0LgqnfRgTFTC9On7hKMc/YOvzZIfdQuVsF7j84IGcNEWfaiP7/yenMeVwXI3v/L9l4tjkqH
mgopa+3DVmGxviVjLi7RWTSiQbv5TPiaSPPn4B8+y1NgtXipJ+hLs/97KxCAVWSFAFxBRANYQ+qk
Dn7IQQNnQnbq+E72M9nt+mNCfqpYwJWfg0PpiAHSir/Xfj+RB6uSRD4pmD+BoKDLVrky+Vwi1ECM
FqC0sbLtxRng0JKeQ4ANk/ssat44s0uEH/fAGGIYrCpoAoGv9w7zJVTJ0PQ5ngIKbwzryuNOjBFZ
sgsSz+nYub2XQdBgeOW+lkSv5g4xUKSqBl5NlkULjGRZV/FiqAtCfzKSBHywY2jNBasUx1hsDX8l
ngFJ8kIR6VS3+IomfkQdY4ChNfCrAFCK/ab8TMT7KhonDq9oUwF9pblvnEixdF6wyq1vqQjLhBh5
MR2eyaOAhEZFFDS2qE3Sjy5VHlrVT2FWOIO8L7WVF0Ez/XNjT8boInOzm9Fc8KqZ6w4KDmAthDAo
0Xyn4mQxcWyiMUhIWac5EV4eTBTj5s11ceVv0Mo1WZNd44W3EChnvRkZK/BkYJUD/IiKGuOErn7W
DqT+M70A5y58xKjk7SKvfZbd9lie5EDnvhdhMzOJI8abgJlUeIlMolC3OxR5L8pYKqgibrXdBaz6
z8mqXEXb2ksfOaOBqpcbHHzL/9a6/0fade3GrUPbLxIgiaqvatM8Hvf2IsR2ot6p+vV3yfeeYw0t
DHFzECAJYiBLJDc3yV3W2ibvXOf8o2gBW2kJz3gO0oSNaM7wnVdco/cG3Iz5Ow5BFDI227DgXaxm
X39uxgR6ILjW4QU9s48xF6uxl6Yh60iDZ7SAe7mM3xtcrsi1vDc93POKTUNwKMWoE97rO4RkGhuB
GZ4D+Uq8/vgMlCmZKFMVEQNnJl3rRIMKCf5zEd2rlY0Ygkc2HT4FXEXbFiVZIcjck00Ohy1ARUPd
ieCCVY5/YXOos0ed7ExHhm9hxbuVcfJ7cTAaO3iqPzRXQnfFSdsg7fJbd/NtDB5uaT9y6JpXzuNz
UGbJI9UEJfYMSj9GNAnq1rStryKcWI0HVt7rccvZ0D9d1xkeS9bYlvIsFAi8p3JnQG49uxUsCQHO
q2cTCUN6lI63lxF/bqlzQMZJj1kBvdIUgPo9eaZomQDx8UPOlwn5eXk8x2EuNoM40bgdgRPvapQB
X3Xol/BAuvAAK3KL3eghW2W4+dfrz488XmRx5ZVyjs94rEALfKWZF7J3fUTllWvqxa+ZC491GCBn
NV83dFixuIt213+GG/kkQzgtevexxLyY60p87PxbmPOpEPOY+BTfEjy1LiLL4OBGRxS000C6Gr83
L+WTsImv78Njb8cbHvfHyoXgHJ05M0x1VNVkXolxr7n+xkgtE5VGErop57Z44yN5FW6NLTcyNRsS
40bQLorLAN79CEiajDcTsmEUZAo3or3lDgXNxql+lq5LN9sVnxXu9bz07E9nDTZb3LMknFNIUrLX
vNGUK0HNzPmyObzo0FHK3APFpVqxJ9BUzvQTvgcuhEe4U2ssrHqfc8KgaxO9+ALkEM/vP2ZfkSGZ
8AXCFkXmlXvMXPqOroZNCsr14sN/aG765/qN20izcm4AF0lpgspkBGEZh63qSlvnAhYYudk3aKRB
a+gNOpvB7r4C/+o2S2zuyfjzHjJP9jck4yZJME194mOoot3tpG3QOtpNR1FpL9nCqwbKgXgvXws3
4pbL5ztbK2tWoLLBr7klFR2655Msq+UYEuoj+rAZruRH1BHGDthjtjiONggug4jgvt70h6f/t9fE
eL9RmR08Gd0wxoHQoCs1D63uEP9B/y+aRSzp8zLQSlxhntlvJGa35rnWJJGC8WUoy72mLzli2IJb
oOkOIrF0w+UZnf3gpflkVrI2/FKXOuBBXu5axfOscl86KALs/HvR+9VsuUomKwfD2QAZv6BoQ9R1
OgDJB5gCsuMk2nJvtS/NQzBxxfVWct7gPcTzC30KuEb+SOij/hCZ6AoLN6YOfWk28iuuD0fjpKLK
irNya5apo0cSF9W5VoHNZUHXrDKnLKBgHQzuyH3noKicXsUvUNu9UxS3hXog/QVqJd4VgofLWEyU
ayQJEuBKH4kbPuVOBM1lGaTeOkrabPlaeUPQVdzMbfJ/M2JUs4MBZGalM5k3bqjJrTGmOs7YfXkl
fTaQxoQLEh9RXhb8vhKO068UDNCEx/WxdklDnSOWFd2DyLOwVbZ5XPUiSK5hQqfBC+0K5XTX4g2k
lD4qz9y1W66E7UqeFmaE+jk0aEPfGuSt515HSNVO6StonLa/jNatOnfYgzeTbNJ9BMpy5LJAgANu
bfLKmeE1177EZdZWyutY0uoZd99v9JNwh+PtWLQ2PVKX2vSVJwC68obHQGc+EZRqoy6TrdMmtdTr
YhtR2/wYFct8Du+lu+yYzBJ9g92DL1RAGks8FI6oW5yxrlyFZzZ+NGOAUwbdqMwci3HY9HUF6EYH
e4+493OUsU3ueANesq1xnx5JaWUn7jNj7d4AUjIUpSOsjrYJxh+RIq8SdcIUU1B1Io5s+ffB7jU8
mnwRmtmXsr52AaUwF4S4N8zAnzDCElUqCPhdq+/J7+I4nsCVPnqKp94knvgWvIb8KqpVQ/oe5Y91
HXtStPMo5zYpRDkhKqFf59vXR98uDvy1XPVJCzjmlSF1E02hSIhJRXeUBCk3OzpCRskmd7PKtH6V
HrO/oNyf9ecRxUUKHO2OiFKcb1K5HlBTLMcUKX1QVEMYeatagzMcegnEpHjFq28t9ENAsHw73HBs
d+0+tIRmXhvlYKY5RC0obiXqh+zmBaJQySw9fkJ3nnkLqfdNgCoy3825znDlAIf3nSU8EPxCAIHZ
NpIc9vIgAXrc48rgHyWvAdECTrobpN/VvbJNb+PN5eF+FSwzhgxMdE5BrhZ1G2xNnikNidRFwKQP
cxK4QM9yiZtfAJFL3D/duYVkcDMPWZC9do0fXIVWfyA3/DaPeXNe+hDGzqoEJVh9ig9RT6n9lBzS
0Mo0W6aOAb0aVGpuf0GvtrKEh/yR7EIe89iKxzqbBmbVi6FOzL6Yp8GDMC+IDl6awe62sWPeSXfU
DS0dIWf78tz/rJs3UJ6I4gJUO4AoHXTe51YeGWUCCa0UprbPr444b7ub+AZCGg+wcVB/WWDj99pP
wbmN8dz7C2wJewwiRiCmN1TmOOq1XJTjMaN2VUPKPdmijeBPBGHI7Kre5tvcsG/ke2OOtoIFbzve
XUb/Svmziz1nSb4ucuizZTx1po9BMIYU76vcCm1xr+01bHVthIDuTCid7NRj713H+9cbqMSBh/ge
AuROelA3lZeDaxHM4lySoJXCXNQnfH8T69JLsa9rojVIXJ1eBDfYE3CHFrfpM1rrwNcQP4O91r1N
REu9qQ6Bg3J7dLxdnpa1u8kX3+Is34ZGenYzJnWZk8yEdhk4oJQ9ATlyOLOtdYizgCnohlgy7n6X
MdciGmeYzL4bU7+rNQOY7wEoga+GZ/FmvBFfKucVNCgog4THdcK9csCsb7lMoiuHyxk4swN6k8Sm
mXdzQGPucylcf7STjQDBph6yKpIVgcPX4EaUVjfezGv5zzwzuz0Ai4VfJoAVthO001Sr2CcJMr7N
x1X1oJyglOZoRx0ReJmbbV51uEtsxsnTETfekWC+yUnyJmTScfF9v9NQ8ak50l68EU+mTTYKmCKS
53uItFp/QdcBv7P8BGbvdzmte83HJ8hHIsHEqHs3WYMn2F9bL/eyl3Kj7wloIy7b2vq8Q5wKwpca
ZLrZF//QKWMTdJh30LfBtBr41dbqXgi4UXTEdcpDDJECvPxBKOrbf3fEQBgLKQhAzxWD5/5WytM+
jsThK7oiOdV2hOt7x6wfPvKn0vqNDMTDaIFo3k6fDG7ucu18gyYYmg4g2GSiQOkcXOvqOqkmgJOZ
W8i0kLY9Zb+gF2Crtzjda/AadXbxWkO9exZN33Gmfu2AW8IzJt9XUZRpwzx2UJB8DC/JMUbXcGkH
UEmAcFHyaxapz06fl2FXnaoOQYiZF2QuZmRiEnpEehD4IxFSg2P9tkOkUj/loBUtd8m2B80PQYpc
TeDh0EWNpprYBUdI+KhwSUp+OhowG4BJFqoJBASabA63bQoZlZVIpcrwaC+eeD9AuKqAxWmOmaDE
u38J7PYdNGiXx/91kJ0fdOe4jHeVmigxRg2rq1sPxj69mm4adzp13i24pPBvLWQxWvyzDhJ860F1
ced4bjYCSh1Vt3bpNn6SbFTa4wwsrgrs0/6ZS7oxf8GlL2Ts0iiKui3J/IWncBM+gI8Pcn0G+K7w
BYcSJYHgQtgblnwHMZMQxHQd79T7ykKxX4CQDi76EDKZSfrOd4aSjG3Zyyh81E8n7RWF95vaAcWG
VaMayqaHUrWQYt8V9gcuodYf6MiJXuIIXgr/xCsfXLFXBYm7729h7DUNAhRFSvgW5J8R1kcJx+83
E9IE/ifcJHwTbr/4U7PqmXhT3Qn8AMVKWffZJ7Dt3oXWVXGq4hOQGM7QCSRDlF3bvddO9q5a5HME
JUr57Atz5xDy8OBDQVlL/0ruPtCH7RW71O6dxOE1HH9tkAuLZDKGrEzYWImIr5KP0R06m99ATpbs
fecjt6KNfCqQxHzuka8ePTx5edto5ZJyPieMkWZhU5jdvCzG5r2FDW7De+SQp1tUTr1O6CyNbxGy
0a/0k3+tz4vEY2X+6bxRGUBAtId8vY7QBmOik2QmbdWHoAoTrhQ6OmRMXtAP9BgL6ZvkY+JTtKdQ
bjrgZ4AVsHiZzZQas+tirslq0opVqaFytqy3PrESadNB8hakXrKtTSg4gTdF5c9ll/XzoADmnKIX
kayFq2RSEEo7Crk8Vwab5E6VnTob4aU5p9EqxsyegTAufonMcg5ZNZlFiXGlWnCo5I3clduy/H15
ICv1URjJAoU58mJq1CntgRLNxKoj+hCK5K7yh1OjGLbk1x0C87WjzPKQtfqAvjxe0cPPUML5B8zT
sKii8UuEmIsMVkuT8UVDQ88wRR8CKbdiW1k1LTgrt3bGLcfLGKmaSV3f+RhvHm5o9xQNzzR66rhx
xZ+hr3lUs/SUif5F5AWZUWVhJhVtgndSm3xOovGZyaMLymaLNMFVp3x0eFFGLWqUWhLtFRnF3hlI
0/OqgR6BFsbgvfssDekYoTtOoTlHkZTzcQYTl8t1jUaBjynvJ6uKDpOxAS2aqSJ3LUIBm1fsuG7H
qFaFR9AhPsnYsWzSxg/mqciN0Spz9JIKxU7Jc04pw6r3wa31HxjGkAdF6lEqBZi4e6blqZ1weVY8
IzXsEa2Mk63HjXt57/AGxljuSCW/CjsgitlkUwM6V8Yo2QUdKo7N8oAYmw1CrVSkZp5B/TFRr1HQ
bpUxr7xrdf6QNcKzTpqjiYzFKnpSRlKDKnkfjNpN8tzH18EYO43/a4o2KjLYjcYjkV7di+jiMSBb
AF4rlpQoLdtW8+c6+Uj1jMrY9A1U5o9jK3l/sVAG0jZoAwOvsc4sVEJHeSoS4KjNaE/KLpwktxUS
9zLKqiNboDCrlBlKrcfo4wAlenmVN2PqBVR41Snq8WS5vS2CmBef4iEyp1BBfLkbyhwlB63vFe1r
paIGXsSFpw32cpzsLo9v1Wssxsfc+tAzHWttBbSu2gnSY1zv1T68nereKaDySoxocxmPNzrGIPNs
6uKoBl7aDF6mk5tSayzFSN2IxtdDIaecXbZujf9aCesVDSqnuh7BSjoJFZzDQ938qfTPQbi7PKz1
E/d7HlniEtRQRnGZA4ea8luTgDSljnPhADXwKznL0LQxDJqbg33VFssMJRVy90egJY/UgDda+fyA
aiL4KmkebS14suGUqJ5tU8gI6Lx4xuoyolkO+w6VweBoOgcyZS2TzRHLGJbHrPKG5FYqEbetn0N/
e3lmVw10gcScAL2gm/k0AMmUn6iIefRyRBHy2moTwwJNxd/Yy9xTOnOcoJ2T8SqK0Kc06uZ1rIAU
SU4GYUM6yUct7TmZ59XFWkAxriWuk1IsQQpgo3bh3pD711gd7bzXdrVqcka1etYsoBif0sRCDqEw
TKISII9jamiab98Vg6tG9jMNiQvSAofxJrECed2v5qEcFFGTk+OlIoelk8M2qvSBQi6H3kyGrVLn
spHwppLxKokeDm1RYyorolhUNgsrrUGFC72WPld5LmWljngeJZqP5zbr+a/nxl9lRQlhTqCp8fA7
Rc5IlIOTMQQ7mkUvfp6hl7xp/8TQS0pM9FAZ0BGJGyeufAeivM8KQjGXRz/jsQ/Uxfew5DCdoOdl
36JlK0cISUJdtaGAiivUXLXwBM1JTRfsVX8x4yAcVEEHiDJfhTAWJRSpSoa8BqaIHmcIZ7tKMTpT
CSptWeEE6lfqXxRxCcaYVdoJBWqX0OGSVQfSHUTNVqKrPnMK/RH0NCkS/BHvFrMSsD3HZBYZ7zQK
ifu5QUza59Epo5jI0qHxfUIsrXWU4hiI2yR2kbvy6XE0tlK/D+mdHrm1dogCXhxgbQcvpoBN0QjC
SEKS4nMaNXjrk+ZTk5NNOficbODsTVlTQggIfB7QaARDC+P+pDIoSFQAJtbbzaDlr5Ix3V621rWj
YwnBuD0zIAjAo17YVuLGapRDg8N/Em6k5MkXf/03KMZINZMaOpWwMepGssLsthEqr9QPqpDbTcGZ
ufUF+p45xkZpE/pZCoFvG47IFsFBIKBCU+E8h9ZBZokeiC+jpYAZUDKYRtQI2HVJg27JOLSzwD+U
JOcs0dqZq4Ei6B8YZix1lBZ+Nc35wPw41A+a0Lw0+XWRUk+D4HIIch/O+bR6fVoiMrttIkouxhSI
bT7YYbE1f2Nw5HosrX0k2NNot13u/YVxoCMDFZj/25x97sUp7qG0nXsfxQAFbujZFfTeTem1KT1Q
wiPDX91XC7D554t4SJkGeYDAJh5FJXGHPoI1Cjb4/22/9LpAsqTOVaSnwrytaoRInlpw2PPeS+tz
vPgGZm8H+ZQOZo0Ba5pl+m+DchcmOJBdRcAJVrp+X1uGcmr018vzzMVlNnyp66HeN8Ctp8SCkqDY
3RagkJO9EipfQppZpYZEr+JIuBlchl7dLosRM9slzzohzkcgl62bitAA0IZNx3vRrC/trJuEixN0
yec70WJphX4SCyGYU4qT6DQUaj6Eti+XB7JSLIjTCHIR/4AwF/verKluDqgakMwTZIKp/Gyam1q4
ypTrLoK0zbMpbxp6bRQflEfLseoMFtDMVV+oEkXoEO6xCco1WlW0puhBCFHGVou2BilAQVc53mDt
PoPQAerAUR6p/yiRUMs8FoNpLpEoH8buSE1Ljzy/REEGgTAx3RqFy5netWjzApE9XTtDTpsxB2Kn
b6jsasXNmEyW30HvL6QWwWujKS0x5dWBr9onGH5R3D637rKPDSKZyMergDXFpzyq3UhE5UvQbTmj
W7XQBQyzAQdqJr1WIPdsCB+0tSr9Ci7cMvzKFsC/DX7vWr8H1Z0Yu3L4FlSDpRY653ScIX7cKxaf
wOzEgYRpGodz+rvKHDFUvUS5G5Xhpm45R9f6lJrQaFVA7P4j4BXXBiTUBuT0CuGqGW4T/5gHu8vz
uT6d/0KwtNRBm1dF2wKiypEz10unT/8mNgg1k39GwbbJZ5IPueB5FCo6FOukcILxEHIZLVatHgoH
YJkBObqhMDtbDKQ0EgygpEn4ir9vpNrY1nrpxv50zFWy6bXbHCI6eEsUnANx1aksoJnzEKKy2RR1
eAml0lM5hJaZdlYftbvWfyX9W1NNnD2w6lIWeLPZLJx0FUpq3HfzhJrThkzDRu5FtyxkKzO7U1Bp
mzkvEaWSc9lUeMNkdl42dAMRZ1jZFJ4E/71Lq9CiZPQK8iZ1mdvLJSeosPo4hRwKaGmRY0JWmVnU
NlQyk06Y2UiGLrA8PEpTeYykcmMYKOWSHiNp3A4BPkMfQfDgQ1PZMoVnNORaRgN1aq33Lk/B6m6B
woKI6gMo5LAdVMoQjW2sGmghr4ZNKrd3Q8jLqc3O44dz+RcCDLXni9uVeONPISBQX9Kr13gPxsnG
UDwy/I0XWwCxR32r6pk5oAjX13w78qFiREOrTKZtHvLizqt+bAHFHPiykRaROC9jR7eddmv0z1Ti
nbPr7+oFCGMruUYncaQYj54FCJASq0flUYJ2AJ/ace5S3ZXniELDS9dxgZntn/tg9Q+luSdZhAag
H1gTutyVbYf6p3qwRm1LqutK/5ujYTFaxgcYXZEYsQDQXHZ0QbH8YKM3HefusrpuX3KPCIqiTJ4B
IXmaDca8bnlibIcItAyj5uoSsS/vqlWTX8AwjqWStdGINcBAGsJqy/e6AO3eTNEQe74/cMBWD+8F
GHN4Q+xdL+oRYNWYW2N6XYIBbgx+NcXEcZc8oNmdLry0Fkg1np0AivKbuN+AVc/SkemLOJlS3hrN
h8UCRi1xACQxDEFE108WZPehOHpZ1dxfXqN1GFB2gh4cCVK2pBX8yWGGrmjQWxLIFpARqYH7QZb+
yuC+URhHkSdlHSAvAQpAqm4lM3wYq2gT5yYn8rB6koHa8J/BMK6ijfQ0aA0TPhahlCncKH7uqtGW
4oVeBc7ECwjw5o5xEEbt90pbAC4orkMZVHwdJHd5pS28MTF7FfGv0NQGTF2GYK9To/QDpXhT9itK
DZANigniU1XWE5ekU/tw2TbWH8U4qtDVB0FCUIqc26DSCiHtex9sH9RVoYrXujREjVNxXRZ7kzqQ
n25RTBAMvDHPE/fjrPzG/So3Wth+HkzV2CUY8yShmxmlCv7Au4GsXisXEMwpOXYCTVMJEBA0dgSM
otS3GhytHNvJkNgjyn0hrR7wFKx4I2M2gp5DzCntYDKqoO+Gsn2a6nRzedVWrXIxMmYTqFrUNmKD
RTOLY53lqK550GGdl0FWr6oLEMb0QWdhCOOIcSCqbynCroEXrGViNVgwbYAM+n4StpcheVPHbIS0
F7O8lQGZ+z6C6ukeui9vlyFWXftiVMyBpREfaVgDPrdCmW9eH3O/2LTaMYJux98AEdCMy0Ql6K48
31ixFva+QgSQvOj9jZTFgS3naG4coBNhKM+XsVZPYfDI/IPFLFVdNSnVTNhDph4QNhik2iHUIWjr
AJ/OZah1q/iGYpaoSVEGk5eAkkh7RYLRjpW7IQMBg9gG712d7tDN7valL3Omc93kv3GZdVPEBLqw
CaZTho9vQdCnBY/B0HMyPKueeDGRzA2DoAPJJ/PoDMWh6V2pRKhag6ij6pW16Qahd3ky143xe1Dz
5yyc4NR2rSllGFQauB0yZF25Ic2bovFKR3k4jJOX0r4zKhHDklFpM8xvvypCVi65b4uY53Vnr/rT
sf8zJjCAno8pN4TMjwxgmeFj1O9AxkkScBa29tRDOS+5n8w/g/hQKJTjO1YIIxCa/Hft0G57DjwI
WqpNGYCjBtyb8Z/GNwPPGESL4kJSJcImK++7brTMDqoseHKWne/JHRQVCTQVOv1uUKqbMRN5Ke/L
JgU23fPPyqmuNF2KNabxI+0OqnFLi3Afp0+a9pbUGmebrG9P8IZJEJqD+izjdYg0lhDzxZlXpyKI
E+2uQPs6aaAQtRvyXyOKr8yQ4xFWjUtHB5suIYKDp8b5AIfEl+WohtNG5NLSQ7ehrw35XWmcN+96
6HmBM3/HYrMI7RjHjY+h6dWuzHdZBMqqj7TeZt3tKG0kGWftZ90+VuntqPjO5Y26uogLbMYvKEYl
U20+00m1TTXUokNmB0n91vDawBHb/j9OKeMXIPIkxRIFXJD9rqJrpbQraEGrnEGtnraLQTFeoTFj
LS0JULpk2qlq+ym1Mue2ftk2kMk9X7NUjM0yjwARVWhhg18TEOQVbtLKu7w+q6cDuAvAWS1C00Nm
bNAwO5nGWYDcx1AcBYUctUx80mr97jLM+m15gcPYIA3LpPUJfAzpn5EdlIgbQ21LAhFh4Iq1I0Be
ybfCVuTs6nXbX+Ay9iePQtO0E3BrVKnVXbX3J2Lh8ej4OZQIE7DEmr+aPPwoY1AxVWibaJsrXUe9
9eXxry7n4jMYuyT+lJOezr4sbfelUh4a1MllAxp5hIkDtXqlWUAxxpmZatnj9QWtguxTheHUMR53
pdf0z6Br3P6nYbGM60mT+DmZ35RB7QVhZAPLHG1R4Vw9V50INLI0SBaj/c9gFlFRBi3WexhpNW6U
5jeKn8oicyLRUeljLTac3b16EizQmLUyWz2h+oC1Evs3uX7UuoNsPvV+iDLfQ156I205e5AHyKxY
0viCUhTz8PLYCqANJRylWrbq4jojrqq5hBcOWvVf3yNku3TUMESxsYw2CaQUrBGRhimmD5ctY736
ZoHBXCr8BhVU+YBBial4a0Y9mgbTorOKTAb1QzpcV318EmnzUZMeReDK9Nj4006YU1p1dIpqKbTr
Oo3dIiW+nXfIdkGlO7Ni0xc4R8a6B/zXuNjmIB+MrWpY4UNjcdoLyGKkpXIdVJBUujwjPBzmggFW
l7iMdZgVYopb4hdupTcWBCE4MOt7RZ+jpEi/gj6ROTg0pUDdGoaja4+dNllN5rQUnBegWhtuRY2r
Yr56awUDADgfwAQAzshzvKDXBz9RYEtpYqf6aBXtVYYk7xA+DCCSy7cmipAFtIvkvNa7VSNeAM8/
X9xqgsgU0mJuNRv1aiMM/abntcCsOu0FAnM2pmGm4mDHVA4gq8snr9R8J9G3hcLjnFl12V9NpphA
A4/e86HocWwORQ/TyMM7tXIjVFSIuCMpbtTxDqJVK1xAMbPmD3In5vkMVd2iNcPSGtHKgpjj0Xgo
zMxlQQiOgPnNKURXJjL/Eco5c16z16rbRPUymErBAv+j0DfsUQyGth1UVEgInUdXY2wXoG0mzclM
3TgBTyrhnEMrtEQKqEjRzzZLnIBtl9lcZdolWaIDkuZWclTvxhvtobmWb3wPhLcvYM/BFWMX/MEV
47LvWNvUC1z2nJXrJI+lr5DItDNAGI3K2PhGDg6t5Izx7WWs1W7JJRjjuUHklXS4ls09nKYFCfsA
ckBgL7S0m2yfbcqDOVkQ6k0fKy9wEugX+yBWufwJa/th+QXy+X5ASpNEmgLzmQavjQ/jiBjJg1E7
mvTrMtBqGmuJxOw8EDXmch8ASY4PcMnt2DpEPKgqSkfItta8CjQuFS948VOhFefiEpXZhIbRBXIn
YIYbqzhOuHTei7E1BBZC8eEzffTvDnTuaI+cX74b8HKthGdMzOaUpyQSO7BcQS0x9PwH7SZ+bhzd
jUBROW4CLOht7BiOYtc79a5yhDe0DO82YAeFdZd2s8UhDsZw8KluyWvtibfCIeLd2tdcu44OTlD7
QB1dYSl3U22ckjhDM6A+XPvRYI/cY2vNQelQ2Zr7H1QJykvnFlbnGU3FEYdH7lvqiCK2bONzOxFW
Hx9LFGada3RCo/cYKGh0FUGyrqdHaL0q4SdpkdlPBc+U3Ep8nMRNb3rqKLoc6573CRtRWuIzK536
AhUzHfgpQQ1oE2xEFICpaVFu5VhEKXayDzu6UcrELvHKFOJ+h0qjv0lvLT9iPmUX57SCTCfqI/ER
UnHbCyByRpVilvMSj6sPzCUM+0agmUCyBFaNJ3lteE1zNfVPmqChvfmliR/FYqtWu2q6uzzFa1eE
JSrzVhDKAWXlc5esUgn7ZNIPffpHkNLnZhQ+LyPxLJY5eupOLPLcwPj08UaVHsfunvp//hME+yyI
27TN9QCDkZPJliPZ9snkTWnuXIbhLRXL1zgZZqi2/TxpiifgRY7rTmvsavnUqW4vfcbSoZAcUct2
l3E5M8he9INw6CQxBGygvtTIm3XSrSo/X8ZY963/+hX2NqwacVNmJVYp6lGz2lUIdwgvhtEfalV+
j437xoi2lxHXfeU3IuNjRjOpU8UHYl0dfREXbRCF8G5aqxgobgQfIyjQf1Qk5Y3RoIt3Now2vC7M
HuERUynaj8sjWZ076UtNCHVeKjt3IiqA+nSm0pArzRkFaxSPfjo6skCcSjsFyNb9Nzxm5rJgGpN4
brFPqrtaOfmJl4xXsfGa+beDVnNucKvGtxgc44p1MYoTcWZDGLsJ9fe7OmmsMOHU5K16owUI42qT
oOuR8gaI31cuur5tMTLx/jZOKPTgmB1vsRh3qwV5LCcioApU+ZsoWXHp9D4O90Q+CJSTW1qdO3nm
edNBsfIjNK/TZixTH9clCNqrY7+XwB5S8fjJ16+9CxTGHHJFLgWUUaLG9hie6u20RfZqlx1L0HTE
FhK30ChzyC63hWPmiZkFmVFX5qzfihAQLoaLb2CshLaKoNQJtkD3cSK4dz+hpu/z5UFWQWpTOZ2t
bnRI04/PkKO3yX5SwfincL5htfxw+Q2MESE2OmRNgHlowWflZL2t3g2HZgM+wffqI7wlblKC+qqS
3Mu7cf1SvBg7Y1FpLo9aUwEXlJmGABnv4UC38qf/Cc4U5JZET7aqd2RJTyA1J7r7FyzC53M/W/zi
nuIrSpKYEfDV+6OZ4SLuX/Wop46BPFrGXXvw7+Rrf7KC98sDX920i3EzB3usNaWqzdKJMejSEKWB
tIngNrwkEAfl6yG0GJ2eoO0BNdw4mOr32D+oqZ3EnTVVnBfy/LE/bpzfg/k6+hcwstr4YMWbJzHI
7DTUfxO8ZEwptETyZwpFPK5ExG15JbOrzmiBOt+DF6hQMazDbgRqW34KvuKkydaH3uhoPGiIG0aN
d3nFVomWFlvk696/wAvKzBTaOX462pWt63gd6y/4A32y+rXaQDfxVXyntngnXOUb+qjEdnorXI2b
y1/B8YpffIyLj6CgyYPHgt1UEvZKL3mFYkOK6W/OrcXUMh6pAPF1F852U9W55WuVrUKuI+FdCXkL
yPictM7nMgWgiPFHI7lN61Thh5q4Y1JZMVeAfC1kuVw+xtOowlBn+uxlha6xRh3NzDei7kRd67SN
EyLwppaeTp/QAsrxcbwlY1yM3FYitCEwTNpuEHAY0t8opeYsGG8qGXeC0vQCMrjAMGWrn176bJdN
GwO1fhCg9CaNE6nh7He2GE0d66jt5oXLDFdo3QjKTzm2YLyb5M4ezcMgcKyed0x//Xxh9qUBm49q
LF66Q/m2vIfEbXlFD6abWtGx8WKrIfbd6D2mm27fWypkmy9vu9W78PeG+PINC3x0H/jIZWLEQkLd
QNcRCuS4l9n8fvpQVTZB3g/iQZaYp2sFlSgyrlZG8dSGO9080OopTF2dcIbCA2JuPOogVEU2cy6V
o1eFoEPao3Uz7Z32r8poQMjw75AYL6J1fRYO6Ba2xeIDzea4mabItRa8Dt71tTF0ZAjBS4zGs/Nz
YIyJKKXazDWEEtfMSFCMtLu8+uu76xuB2cGjGMqTocH6Jim2xqjC6VLYvq5cdYVgpYHqNL3OOVK/
ov8/7eEbk9nRxpyuq2b2uiivnhNZxxMvzaHzaabZVm9KhViVIpDJSg1F/ohaJUOXWFUfsgzN5lYe
CeRdbqfmox3QUFUrxnAl9kP5ptAwvUN3pQIyK9APWagEiLbZ1KBytUQrWdVS4w/KCv2ndhTHd2hX
Qm6rGkDtmhDBtEeKeoREC4JtQHXfy6hKcGsrzeSod0F31Mcx2KEXDqSYlB4bGqmz2I0yOJVJoo/O
GKEylZjqdtIb5XcoVjG0N5IMsSFBdWMy3Iulnm2SSr0ng2BulUIGn6MQ3RRmJHAWdD0YAYP5P5th
6WVGf9JRGoDZBeGFgGL/YbKyuMUx91JBGlG4mopH5M7MjkegvX4WfOMyUfZ8DCUZRWRzBHICJ4pg
+almJ393fH+jMDcjQU9zUCxhR1SgOVNb2++80P99eU+sTyEBe5sIuYSZQed82wWVqST5CJA2vg+m
jdg/TuomwaUP/RlZ5AnNez1XtP3NQbdAZe4MyqzkXA9A9ZtfUfUUSTHo8A5CtyPJfaLyQiCry7VA
Y1xLqkcqOK+BJgivEflQ0G016e5/nEjWuwxFHPjm/5B2Zbt168ryiwRIlEhRrxrW4Nmx4yEvgu0k
mudZX39LwT3bWjTPEnYO8hYDq0Sy2Ww2u6sAEpf3fndLrJtRLeyuuJhCt0FmPi+cAW8u5dYTuPQg
0K2F0xB0IKAZO13AMrTSdG5BkWXW/n4eRyeLwptuCG5qc3ozm+xvDrgVnLByoGg0646AyybQXo3K
npTINnXbSK7GzRmVVbKj/fifkQnLxurB4oqCkVkxOTIltkN+KK1XBTG5Zl4mIXqCDQ8b7/xCyqIi
JLAWAVTQRat/ROFWMUIFAkElXzjvpjGz6ybdTXniDEUHXqB8HwbxYcoaNJqrz+dhZcvIF01uFBSC
1EksYcyhZwSpO8jH+w0OWPO+p3ECp9zgwmddq3gkPQ8n2xJrOCF88EOTKuoIuES9H9LGa/j3uN1y
k7IDdw0imKZZc2sueoAExS/IWUSJ26egWAC7QnFJfLYREWmLPxTPWrT64HGXaYuygAAXpfNQjhb4
RlgS2qn/NnAb9cuu7oOK6LHDmddAXQxNw9bU2r72/hcTCnLtBR08AWICNFWMMuYFmslN8hN+1onm
53brgi6dzxWGsGhVRvU6WTgzkpCgVWY/BGilixG1v5Lup7FFJyU1EQ56SdQ0GAwlrqeOhetJEdAB
Oz3XkcQJQTH0PtJi4w4ii/qQmP4PiHiCJwPod5WFRrAqmqcwp7scFed/szKfEMJhzcpZyTsF42jK
yAuRnaqm1mH9z/Mo0v1rqUSDohxIEUXjs/TWiqIYa9NrT23iEBbDBPAWCxJps083TF1qCCswwQkj
LzOTIgGY1T/47E7j6IKn72hadal5DNu/aNiDF7ZQZQ7JEAjknBqC3+Wl6WuLcAAp94FZ2/FIvTzZ
2EDLN4u7d42y7O6V3wVNKi1ogw1UWDc+ShOYuU/IXZxuwMjc+xpGeDzuhnGejIXdIpjzQ9oa+6ZH
maXOd2VC7A4czvl4q2pbDGmyvbRGFXaulfiBNXQLKnm1ut+kvSDW43kD3Jo/0ftB5aUhGiC6dkT6
zMI7T8nJ65iD40n7dh5LOpylvdbgC3+BKpzMuZlmbW+AT2KAJagavxgM+lqDV/c8jHRIeOr4437A
cyjAlG0RT1oHGIqrGwq5rLuuNH7rQbFH9e3+PJZk/4LHlCw2jlgQOtGn5lfHkVGhpBj9a/xwS6C4
NPQ3erRFXress2DkJyjCxs0nowAXQoPWl/pQzq1dbx0REvMGAOTPVBCGEyjsnA5jYlM0JT4AaNK4
GfoYZ80AjenjXEOX0Vc+wiazG+5vPPJI/BE4bomFwjAQOqkiMZblh0wP6hbtZSY8uOrbIzPuzTK0
4/yqvSrpVpmTxDBO8JbvWfmKKUBZCOojUKLW78A6EDfFIc2Oc5NsjOtPHvbLeq0GJpyBechY2oQA
0tB9YRwpcVq2TxovsZ7MYUeqHL09hzHe07mz244jIN2qCJdstfVQRboTBGl0KAm+YJquUxRTEX5I
8sN525dVUp2ACB4+W3qL52X9EmXy/BFlLrFlR2Nz1VgZ7rUxaqtCO9SGhwLh18Ym/y/g6PEFpRqh
KH4/XUwUXszTQDp0F+AyTdFuqfBdGj3nxkOjFLZvHqElZUN+8vyYpRsFBZv/QRV8i1KmZFDNHn01
3U4L3Jw4CFR3arUPCrvM8Jy8xakvX8hPQMFm0WGXZ8qMYdbNNfparNGpxo1gSjqVqLkCMSaDru2X
2qvJMP0yKAeYqxq1N6MVjq5aTRC313SoqVnoaAXvfodmKLyMUWNm4P0qtrgRZOPUFgl6ClJMhnDo
dDkz1k5KMsxoK0Co7QcErYs3YfF2fvVk3noNItiMkqI8bO6npRI2cMbkJSV7FYJdpjPUG+eCrMFO
W0MJhtKqIG3zU4yHjR7q+8fyPqLPYfkwtnsL/eFD6aXJdZi+6+p+7g5D6qCANIpcskXkJvN56+8Q
7KeNuMqhhwifB7aQUn/K1clFzgFV9ePG1pCuIFQ1Fi1o1MuKV5kEz0YoqicYsU5B9L6biOKUxe78
CsrKcVGV8okihEShVYapkQIlppmrNe44vXP1olcvw2rv08vehBQTuYqSa810xu6VJr/9+b3ZKudc
Zk108OuvEKx1KlV1aDv0C+uRZ6KWcCicrqJ2G5qgU0best3ILkjnFvq+YB2A2gvaa053B+Omnyom
8ObZKt20oXjfMckbbelW9lCXxRrQmqWL1uyicitApXEVJmWICaYQkqy80aU2XsycBJLQiY1HHqiL
D9Cy72I7/V0fpl10FT//grb6LbmJXG2Pw+w5heq9etgid5XPwT8fJhZEI69TdeOAD6v4Q+KHtj4f
E33jziJzEOgFhYKyai63MWFdZ32Y0jTX0RteP1UqfEQMsowLOnsa2eoNkc3zGkrwRdEEKctZx3Da
xlPxbpGALeD8XtlCEFxQVrXpkMxAKKCJ0miVnWy9JklPjvUgBO8Sj2MWGT0govgIQozQ8IbsLVQP
MUSnlQu/udK22JxkVgB9gj+iz4wja3O6EyA3n02xtliBsVO5V6HZYAvizwumuLsJiAgWgQKExGKD
pG+EuDnEsAIIuV40u2ZvWW7zEe2fJ7fbQQnY9R0fFBx2Ztqojfa2SuFlLnsNL1iGUmQ0nZYhRqAa
VeGnERmbxkU0b5z7UhzE+pB90LgOez+dSs4GFHNFGOY03kbMNeJ3VtxS8nDeCqULtkIRHLZKlGHh
coXDBiseUw4sQEX5VjudrOwaIRmoI0yoD1GI5p2OZSBpZ/YFcoYWz24UdV+jz5I/+cFTN9s6LS4T
6y4DvsF3aBSxtnaaDJ5AWoYjj4crFJhpT+HTiQWhVkyoY1zUegZ3NO/N8JmOHyR/VCo7nF1U93Bs
Cv2WbPFySbb5kj7iqGpHLl+jwo5oTNw/oc6JalBV+cnLyg0aukWQJcNYSNOhjIe7Li5sp+Prkr5p
J4sh31b2pa1NdAcBnfvzhiI5UwlZMnoIHZAJtYRxqIPGkrqHcDMNOehKvRncFTX/3UVeA5HqiO/O
w0ms/wROcF0sBH1BtOhEKwPotxR+rSsjWnkQ09PxcB7qz9EkOBQIWCK4ZDq0kpH6OJ2+ENTutW+h
EH+4KNCAMTggbLEpZL/c7qLY9zE6bQrvHfV+Nv3WO2D5g7xg4H5kbnKlO6ptouni/BfJ5nr1QeJZ
qlipMcwGPmjuUPX9azJDFy47BMtLH1yX9fQXF2JMgIFyALSXQhdM2J59QNFBlwNPWyTAodpruBj1
R/MSHqzEfh0yuzDtZHLOj/KPRuXXef+EFXwPqXukJ0H34jxlHrgtAhDR7iGvZPtH4y66mg/Wrr9M
7dG2POsHni4z+806vjUHUNvpdrBr3m9AltbuJsf3zn+YLIrFfJignsDVVYdu+KlBBG0E4mwfH+Z/
V3blVeC2H6Cy5K5/FXgauJeWrjInO/4F29IJLDmF9YNU0eaFEThoIGSp9zZ/Pj8wWTXrCYKw0Lo6
0L4ygTB+9K5+QDvjTXETvzTfI8d/oMgB28GD8VIinEQ5gnsReon9+3/8BGHRszKhQRpAKRqCrTYY
ut61K8Mtvt9l1x+v5TXdD8++g5VWXG5Td7rcoq+WVSudTIEQQ1okCPDOgylQDtfjbfabO+hDYQd+
/Hgp9mj68nNb+WE88Adrb95P9s/zw5ddPE/gF7+3SnKNNeqIjAjDp7e33GH7/l1zR5TWBvcQXCyh
zKw7YGvcIrKRnPKQ+0JvFapCcBqJHs6CYlWZzQm4pn2vKXeURMiOp87IXDzSqO21ElygpEKNHY4i
yR9R6I1bDwHSM1g3DbyjEehO4CH2dOBTaZbMhBCMM7e4XOutnaiGDaeMPp29rh8L65Y3dgCS9iy/
mflNuXX/lR0oqKg1MH6qo5VN2NPKCGUrowP+QC957AbxMbcC5IOfzi/wFoywhweGpuxGxfr6aLSd
q+IKHeEfSh1+09otXQmZ0inRucEZGHJMVOELQwrBo63RxZbAX+60brj377mXHsdH/qjt9UN/OX5T
rvPfD/Qnoo4djpJdAx3o0Wmet3aV3GOuPkUYdh03YINQMLsJ9IDdHndgXE3jXeZUaKN0RnRz2v1e
3c0X5vH8fMvuOEvMo6GQDCRBSF6c2tU4oYNIM2JMQgvJMnPcK8RyWgiqDmOGvo5oukWC9Q39qx5p
trhtZHEXUuMG7Ao38S9PGWBC0qtqwrYiATp9fvX+t/ODk21bBnFEME8xFZcpMeaaqAWODcwqCadp
tIOyMIPdqAUp1MuyoPLOoy2/Jh7HazQh5IqDqpmqEWhp2x5ztNq2je5NvHeSCJwU4et5NOncYWio
ClTBICK+NjUmZLy6oWjhciKUsDVXo5pu3KBkiX5oRIMyFhVQfzKop7YRxMUEtdCydYpisqFAZc+Q
PbVq7iV+cdnn+YU/QKLCiA5mbdhz0zmFBr3bWncIpRfnh0tkjgE1kKDehwsC4aBw9JI+C/S+q1tw
iXCvHFvHsPzLbEr3oz8etJTs8jzdmcODVjAnU/V92k1HEIXbFYcqAI2vINnnhNCD7MDQ1Pk/4vwt
waMW7Uqw4qbXU8QHkDqkeGA1N8I06Q4DewXiY50aOEGEHZYYJFQCFV+uVS/mcKVZNmlfS0hhhne0
tMf8kqmbAtuLvxBtcY25zObqmGQ+rVW1AWbQJHaE1+lcV5xg8DJd2anF7Whda2lqWx0qanbdX6QP
yRpc2HZh6pMxngDeDcr3tokvGH9stNaL0RY5+pVtTO/njUMaFawRxa2Xc9qM7TJcqHpx5ILC/DVB
4pIZLguYPVSuDg0T0Hvq4M9qWjtV95BwydNfw3RpWr82vmYxxXOTL9yH8H6SBuqIr4ESqGuNV38q
S6lLRm/2E8/076r8RVUykDU9V+kvhT9s4EtKxIiJJB+DQzfwaCtsFZpodRWSDvNPHmtEQ0b4hFs6
IUcKpWxzZyWoj9l6w5VdudaYQlhqRJpWjkbfOk36EPY7Hl1MCiRd9B10I+0i2PBMEldrcRNXaTzQ
aXhdE7YUNdUwN1WUo2VNareK9VDVHNqe0EWNfvTl1oPnsl7Cep6gCZup9rWaBdFScpcHMJrrDGTr
vukW7FsyNHbSXBv6xqksR0SOG0JmSxWqMD6Uahl50iC2NKMUal5IyRnPMVruu0x/GLrfaB0EUdtW
/YLM3Vu4suEaj7oWlPkJdhMbcd8yipogyFI29IaAeJ2Q3DZqTx2OJPWUOXUMBXWbb7QrIAFxrPTD
edOVHGonXyBYUTgNuhJYmGndLF7ypiyPVkvqjaNEajyrYQqTa0SDEhRLCVfUB8cgiBxG72sWOXhJ
2rXGXxT1Ykh49kObMQ4uQ3QGcWtm44yltCLVM8ns8OhZi6LHtuC7KYbVauWG8Szf/8VcPxGpQLSH
sE2L+26pHkNtYUnSg98ETrKpByJfK9TvoL8ZV6M/Pnl1xCjM4EMRo7BQwZXMLpX5h7qllSZxKpi7
TwjBrftELwey1MGpcX5AYhRcw7ul7CAP3BHcbER5OW9+UsuwCBR+LNBMwXWenpr6GKGAbFGaU3K7
V/Rd49/W0Z6njp5P7nko+WZbYQmm3ucWRKAGYJlzod5NbXltRey+m6192aNSUyfKAzEi8Gkho2yP
TTrdQSJd9yoaXnRpFt+2PMu+b3zTMr4vlrP6JmFnWH059FaEb/Kz+AkqoD8ytbxJ0+TDH54yPAAm
oGIeFH9Pk9ieDVC7+cEHYZCjPv8dklDP4qvPEPxtUdAu5kvJKgTeeoteaBCW88cnc0s7XY5DUZoD
ZR6Ti21Jc5MXeKcCThQ4XN2bQXIs0He1WR0uC08woE8gYa0N2o+R3mFee/6hht2eTS1Sor75PQjz
g56+MgtSjWBT0afWzZrnhvR3HbWeoTlla3lyE09oMbW2yCOkm2v1UcJiF3jAH9UQH6VSm5hXBuLE
hu8zE30H6FQZp41FlXqlFZywqIqidEpNMNndhNx36469W6Ce5m8sB6u5aINBAlSIPAcV8p9jjHK/
qnSggrQDZ7hNUXyVaBtniHzyPoEEz1TEzO+nGNp5Sf7ToPOdGd2DAJbmbjd96P6w4dHlhvqJJpwh
9RA2EUpNsSF0HTdXW7WavaLVN5a64ZWWH/rqAP4BEo+OIgMFH81QQhtGrw2y5qnqZm0GzuvnKnRN
nlyClO78isma83E0Il7lCD0gOCYsWeKjcvFPIfKcjYcRQl8ayhlycDKnRnGTgChSYeWO059d95vm
vwjaZ3EThLir5bIu2/gYmY2uv0VY1ZmSKskznDfNEOd2jfoBd6j00DWiMDmcH7dsSddQwpKWtEh5
bAAqGYJj2muge+uOEHUHQdgWef/GqMSO1qkrRzKitcihmnJdVMj46+TAzI33LemBthqR2MYKq0kL
0weMr6T7LjKelQIV37T1lADUXy1xEg2VbAPbL2JFUx97ZoR3Q8Owo2FLw062O+HVodUHhg2kSoXE
HleHTqkozLgJBieFsCNrTaex6NXQvkfa+DBAdnLD8yxmKu4cECuisoIjk/ZFWGVAlFKHi9SqPunf
rRoSAk0RpwDNK7fSyeQGwZaQl3xdPyHJabTilz56qxb5XZNXphMoM/fqaIAWak+3HriWCfsyOo3h
fcvERlXFkzLTBiUydUwouKGuo+CnBc5fonZ7FRpTcfLbpDGiQEgiku5YqP2G91tOxy/gSPsyhqLn
Jfl8Ok6uxbo+VAAvp3gXxfRb0s8bCX7pVK4ghI1P4jFWixkOtmPJDmX9BzVN3SLc6paXpYLAJ/o5
FGHX6zlWKV0ceZxe6eH3IQxRFHzfEDepLlgIVgX1RUFX3F+4Gh05ewINtuUacjp/eWVlVtPgUGQd
7jqZv8vjbm9CZ07h4UaBkdSrraAEk+woQ5usAaiQM29EDBFPA16drVtIdt+dH5V0j+NNRsc5jxJ1
sUUzgW4s3l0xlUrqIFpFz3oO7gPEVHX2TnnwV3P4iSZEL3WQNEa6BBa+ds04njDjoxVGdrKV5pS6
kdWoBFuHJKJqphNGNQXZfgzBn1L+ttTmYgyfe0jinp9C+Wp9Dkqw+iIsKpIu3VlKC4ZW6zox31t/
uG22zF4WVVirQQlWT/KoTQhkapx+iiy3CvwEj9HtfWsOLwEZbrppiJwA/SeXKYuNrZWTgqO2A09n
lrF0g55af49SJFXLAE5B5aCU7jh+KM3RyiK7aB7S8vcmU6x0Vj8BReX7MtDRcFcBsND2Q/XWta6V
PGfqVq+ijI7aslY4wrbGK2zlqw1I2VoXWyDwooPvdijFtQ2b7t+U68ltbmcvc4MH5Yp55y1H6i9X
2MI+760+nsxiwYbiO03jnUmsY6ZvHary4HCFI1zIZwpByrwDTvJmeOyCeAb36LfSm3b5twrUojjs
9iA33YiCZa9xJ1Mr3NeCAZc5Xi6wT4WXhq5y8D3jengyfmX7/DCl0Ity6t+Q4qIbTk06r3+UMg2U
AX8ptEKzWVT4PoA5ubY0NGRW7mTWW8NbVufLgbpCEVZPIW2ka4vlxPWeNrcUyj0ZisTnxoVuQRkU
XjDtK9zNcCBZ/eN5y5HujhW2sKJ5ZvZRqQA7aI3LKQWIWl2BAGVfR+xwHkrqS1dQwiqCUgL85AGg
cmXYK+CMIVMM8TQULLAUFYf0+3m4rbVb/r7Kh42lX3ZpDjjNei21+2Kpm95yZluzt/x9hUFTJI2Q
JMXs1RGOhvusPQTmBf+L9hoUqOHhT9VRz4Unr1OYptXbkCcqTqH8MlXcuvwIN0nZJI8UaDSheA9D
QSP+CRhV25cZJ4jqaPus8e5iGMraHebXWWmu0Yju9XP5kmuPSV48nF8naeCwAhZOvajJ8ZtL4BAh
wWdVTjHDkbS+PaAuisUQGmb0L14r1kMVjqCM8mhifAlVVDS+jsTcgZNx9Pt7rVpqxdQNvrvFrr9s
788BigdQmKth2C+xStyiRaEL3voJjVjnJ3ELQzh8cigZWKAzBuEpVg03A99WJ3UrZSS19tVABD81
pS01ugYgXVeCzEqljk+4N5sawq9iKxiSFdjAIJeua1TxodhV2L9VU2kTmTBtVXwo5n1U3MX+K2q8
jeCx1ZGAnJ4JPXbxXRkem63HfBnhyAm4sLGHoS3yaGmFNVIvoZcGuQ7YMwWtwmineFCrrjRq837j
tJGGRuCj1gyiEkSWwojnqjSbIgJormTPY4juhjhyB0K8khp20zCIJMaOmim787YjH+wKVxjs2IR8
ZEvcOaPEZ4rwTMsC2+eTNxZP4OZwtOkph0hYwZ9ospXh2gQX/E7XpLoJTiCELkmP2oXrIr8x6Qf0
pNzIvOjMfeW7QX3wt9IjUltejVnwOkowBxaoqeEDiNfE/L7qmE39aqeZT+dnV3oMrYAEZ6NSdajb
EEChGR4nXCa5ku8WcpfzMBvj+XPTXZ1EcUvjsaQLzGj5djWMzyEImxS87mtdt3FP2VqzP39fgYWJ
gXf9CmAx+a2V3qg7fnD08ZxfLcRNw07tdmMD9uMt5RF5IIiOboq+YQaiVsHNFVkGMqgAsXxbD3YA
xqRkDNBJoOy5ntl6XRxIOuH/66Ohxp6BiVZm8yFFA1xqPU36rzLrjuen/b9MxecXCT6xrNEuOdXo
/u7Le7BPDP1tn6LfL7ygoNo39b2CtxLWelawEUzJirwh5fEJLARuDTRkaM4xFXP1Wgf6vmXEHkd2
yyYDHTimVyqBrcX3bTZd9HzEi516pGF21NUHPQ0vLOo/Vux94K95Qxy1IzCT8KI38ZA0kHDfFtqv
Jq29IEjsqtBUu2/w9rEwhgzVlnCXNCxcDUQICwmzEjpRDCTt7/r2GMQfFcqEDNUNxmljteQO9nPO
BAdb+2Vv+cvdsyLQ4nxo/HGvlvdae2vgTqGYeHZ5PG8e8s3/CSh41qBWU2YMsI7S8EE/ZB0aVUOL
5uidh9m0QtGJ5uiQ7ftlX2S3UO+oOMhsMjtQUfx1TBIn6zoXpNCDtvlasFjZaWxDoU9MQcqFNjbk
doUZLS1U8xEVAXAZXTV+tPeNCwaLx/Wli98TpLXG2OnzqzFz66638Wy5MfCvEwx8bWlVRLmkaooP
TArr9QaP0gjAK9DmNMhv7RL10oiI61fczejkmMVdrUJyMXfm5hsF03ca3qrTv2dUPP0O4TghaPPv
wgrfEbZzuUNyZQD/CNhojby+9Ys4ssFINe3OD146dohtI1enUgQNggcYZpIECdURjlk3qXEIqsdk
i7J6+ewvy4syWE4N3LBVURatnxs8g05oxPFZiTcCyDtQSJhwA005IXEt/6pBX8vGSSYbFspP9UVF
HOl7sZZIISYMysCwxumGgRI2m3bB+Ov81H0Nl3GCrDCEfTkyK0DdvIELVQgqQ5jNZv3V1iiEHRlN
VeqPy+JkodMjRz/dVOnL+UEsHykuznoQgs11yAxYigIIM79VzA5kUh4LrtrmX+eQT+dKCGAGrIe2
bDNnrK718WeBhobsnusbTxryFUGRAbIsoAZgAko2sSGYUqxIRwa7DXZJu7Hk8tn6B0CkqPCjiU9q
AoByeqjr5V099B9I729Y79cjBrMFuXYQpHGwe4k1W4EJWSFrmS2/D0BYiXJ3ON659OlPFnf5c0CV
5CfEEtvH2Y8h5t6kib9xi5AO9E/3k6bq6LoSZjKPjUEtDAyUBCHaxI+ZajdmYmdbRKVSC6cAgDgW
UgamEIuNZpVNDeg10UD3g/do7vFB6MPuz9v41+AA07kCEcIrFppK1S4gRrrn0d08PKT9Ew4du+ua
jZWTWuAKSnCnReBr6WwAivtXDG2beZc55wcjtY0VwvIFq7AZVbisVHogDMZLFh1GqBBON1r5vWEH
I34pho1HNJnz1tBRDP+NHfWFIaEdmxpCfRYCq+Ix18FYgpbvOvwZlh+G+SPKj+cHJ52+FZo4ODQc
Dgj/8ao1Har0XSk3kjbSyUM338KiChgxP5XoSTAEvQJz65/b4EpXb5ISobX1ahovMVjSh4/z45Ga
9yLTjIwb6PLEy3jeq1PG56B14t6AkKJmN2WMcu2twGELRjiJajOzsqEETEqPhoVOQB1OYetIJdLF
WQ1GOI3mmBE+LYOpd8UNmCuOwQ8a2A1F05+XPlEnd9jN5fxTfzDd4YWjHTB26iswxp6fUklJAnaz
ZfCFBRQho9iHqFf6jOq5CL0CqUsuRjf6wV7R4n7w7ewqgYCjZz0q5QaofOifmIIH4UpvhJWFxltE
qKx/JP++muN0TILbqFsl1mIfvx/qV3V5YNZ3a4tOXm4jn0MQtlYWWYNicEAwfqPQY8ATe5NHUXpq
WByHOdOXHLBwavQ8miEeA4ysWkhx3pBxWnhbmn/fB03RMAe3BPovtpyTpz5QTboRB9/SudczuPQ5
6R9Sn4foAeEdeR+TsPj3DeuniIIBzJUeKEGGhqp8eO7LC9X6ft6qZTO3HpFgAHOilVlP8Ptacyj7
34MOHfdp32dbKV7ZUUhwzQEWeFm+VEdOmhajqwoOUB1dbQhtSg69euRDg8DvcH5IMoNbQwkGp4Q5
BJ8quItSRxpnTlw9fK545P5vKMtXrI5DpWdtELdAAaNOpvUOnmUZuLT+BgTcKmwh8UG9zCnI3BGL
tdYyFAi9QErDADlauNXoLDUBtOr9B0SIxOsAxThBCJAIHUuzHrkMDalJokFu/PH8cKRIJtqt0Oel
MvCdng6HlMjqxRq2j2ksupi38XjwVa/fEq6SFMYgdEX8uhD9Qvj0T3J+tTZjMkUkQl7W6U3Dqaj5
FEOS1tDn2kaHuw3FNmfK0NvsBzvWbFV9L9Yl3mvW2IL18anViwFP6Q7JZ6ej9d1saRu3DVkwAeYH
jiMRuURTJDgKwjnMYS9LWUeA87bLe9dowFMbdxYqpwrwk7a1n7iE12B4G7qNByHZ9sIRCIMB6YsB
h3u6iL1JfHOOECqZEMjhASi3S37l8/YvLgI6blJLfx44EERq3C5VLAMhJyIy3yPoLgv6wm3BymVV
u/NGKR3PJ5BIj1tNxRCWDEC62kDwV6v99iHPykHFZQ4qmBs7Wm6bKzjhCEEqspiyAmE0i0YbSqN2
GqsHPiLCTU2IuUS501qojh1vu3LeuiTIYmokXNA+goQLyLeFpdNzzdfGiON6h3yTYX0ryxDcjtVV
mBDX0H62oOk5P7cyr4/aA3QAqbjOqWLvmGl1o9Hmi9enQ22rbRhAXDDKD6QC7WyPV6Lq5X8DFHcf
Z4ne1gC00gJJ4d8BU+24QJBo9jY1xufzaLK9jg5MKLFCdw10MkLYgeK8atA7XFaNEXypnOHdYEs/
XDqD4AFBTZqJ2FPc6+asxnq2WKdGRjdn3kQTu0ZbPij224fzo/kTJYmuCz3AeLpDnA5eQcE0VdwR
0rRpEQwerUP7Qq51sN/Z48twkzjgECMf/Djs5htmf8+v2e10N92+ovb2YB1MUICgrdc7/z2y2V1/
jhD6VMOszmGJz1kWcfQLPAo/nUeQ0E9QlJ9+jljYEFGR6QRqyq2j7+iNfw3KibvWNQ/mTXbRvSpu
f1FeMxtKORhldpV77VaoIjsQ1/iCubakqVBQBnwDnJxpesWjG79Q3AJPFedHKiFuX0bKofmC5+hl
fU+9dpyilLMZ0FGJbfqi4ARMptxlI5iymL9PM9zhuxYyfugqQxMpakJctei2Skelvs9EUT5Yc8HM
hweX049IfW2ujAY3qDjpLnwaHTPG7bjudh0BE0Ia2P10F4egKgx/nh++zMevgYUQB4/xFe5zAB6D
3O6iQ44O1nY8ngeRLaYJ56oxpH/xrCBMsVpadcIYQmnF3M8+2Ev2nL3TecPDSSoLljMfVBPI0EEC
WqTuSLrBMDow4jhacMcgRIuueidK0kOvNcc+aQ8RnR5Y+Yq2XWcOcrSJaxckDzc6VqRjtRCVoloW
HF5iwlNRCFFQfAz+jjZ1UJ0bF4Gd1R6kB8/PqezEMj9xxLznmKsNR4UNLCaPv+lR7FVa+WP2Vbcn
gV1WP6doq1xPFlxxbALVQBsJCpwFn27MGfonRrAU+JEOxRR9zg51geRgPPp3ul5cj0MfOqRQfIdo
ZEugSebtURC/iGIsiUPxgIYcRhPXE2gYdPoeD3d99msenLHZjf++j3RpLdAhoWWiClgX06xoW1CC
hMDxMP5cNsc4fm2ij6R87dSPLdoMyfMesAxw3VAUB+OKIjjZeMi7Ccc/ZhQp5a7fTXjTGnZaeKvR
Hdd2nEA5iTyTrXylNF+zxhWc65hAiUkFF5ujGrufo3OvHJp6x398U5547UWNVz9teBnp6lHwWyz9
nvgnuDc2p3iNWTrleYrGXHplqLauvanx93CLdVG2/fgKSfBnKR0KHi1IuP/YELIr1bchcYwtznGp
r1njCJshGE195AtO3qJSVjv0dmrnF/p9i/SbW91VvkMfz2/4jZH9OUJWVzd/iP9/DqOlFx8ds8Vz
kUBoKvt2HkfSRQmrRCoCaj7gmCNiNm9uzALMzCOO3j1ztIP2uCscSIXxW+1H8DA78b66A5nHYM+v
54FlR9EaV4hq2kV0vuADrLJ5D/ojKOQCa3cegiy/IQZyawxhx/VqqheJAox+lxKbPEFD3B2P/Ni4
/kPxqA1u7uigyqNu8JY6l+g/cP4m3bP+AmHvpbGp6EqK2Z0JuUtmdQfCK4ehoGPmd31VHzcGvDWp
wtE7UbOd2IgBmw9sX3jahwK5asiOBjdoq5gGV3NTN9oj39TZ82QbL8F+vkDz7Ef4xHdbiaH/MvtL
wA6KTXTqC7PfRmbA5hBOXN3TXbH398fMYZpt7rSbymlA6uYZbnOl/9KO6HXO9/GefWd/cUcHEdU/
nyBM/zj7EJ6kODa7+ALVr4Qd+RZpt3SjQkcJbl01IMMoOLusMbRKLZZRlj+7+rdl9JDLeWD97/NL
K/WpKxjB0yVjVaKmGzAo7m76d1BH+MV1QUaon2+Gp3IssIJa6N8GK5BgRcmcjHPoAyuA3EDa4aWT
odDmrQ2owwYUDbDBQaIC98rkV8si15z6a4s27lwb10rMd0p6NwbJhj+UxsywpH8+almHlUM0msz3
e7XCoQJR5w66CErmWNNxgtg2e5mrA1dv9K083WIeX/wHqKB01HJiMsTiVbW2pkInODkzrt4nGXvA
fv6LwA4tuv9ACMPSw0QZpwpBAcl1r46dQdurCTpqguOkXIT5lj+SOogVnGCtTWe1SrgwGOnIuAw9
+rlTJAIhrvYX1rqCEax1YKU2dj4mjiXaIWh2xf+Rdl3LkRtZ9lcm9I4ZeLOh0QNc+SqSRdd8QbDZ
JHzC26/fg5ZCg8qCKnc1eusgxYOb5mbmNedEvI3oiMX1ds5qZFw0CUEceBncNI2ffJ6zheHjHhq1
ORaGUIEKtVBNuXb+jkAcVA4QmQcpmCziXkwNnErKpMatFLk34SuQ7AqROEl2Q8/iwJubRlaggtVl
fXsUl5afIUzpHPTjCVd1ktrYq4WuYLLyFByMpXRMupLhIJe81xyCOoW5AuS6RQizuBAh0+CURCYB
tZOUP902ZcmlzHGosyAswNcFhTlcoFDEoFcnUjljT8wgc2qWUicLivL5hZgJcSUDKhaJDVbgvBTR
xmuV9T4JP25btZiRnZtFecqSxCoYgfF84NbNYNaiqR/qjewYlnjKd5BHtBMztgRnXG31U/DwFFlP
vs16qE17iXZS82+gPEhaNl3D19PKbIiTEqcbM7drDFMRdpyPgsgft21e2m5zOGojFCDdGDIdcGBb
f+Qm5h0wh4IZomO5qsWlCWJQxIUEbAI6SCJ0xShxDe7ccuGO0j6XD7r/PrJWy+LozVAoT2UYYZKK
DeJBYbrq9HbNcYoZeru+Sp1cv/OZnOPTS+FqtmZ41EuCFGgP8FpYBe4//UtDtOBVsvl76QVKpH5r
5r7FPQ82vxaPhVu73sE//43pQ9hLm8qKwDFErdhWgqp5MMBeDlmLGDRNoWypLDm/Rcc1A6GWpD+o
AfdzUL0stHnxJQRP8W0zFuN4ELhRNXSfTqVrlEMZY+iT9N70IuNORXZHfJRPo071I5R/lO1JBTte
fvC5Vcw/3gZeXP4zXMq7eKIwxsG046vRh5QIErgabkSsV9niKpmhULPElW3ajgjIWgU5ytmnPOzF
JjWhh+TnBNRoiZOpb7ftWtxtM0RqyvosLwyST+ui2hrRt7A9+NU3hXVWL6CANRR1CSh1BeM9nQdp
+ZwfaxEoucdZkSa5SZeZsX5qhZDxFFpocgXEDIqaKD+G6JJG8BTqwR5+FlpzXIeHccUd5LuyNNON
bw0745vAyNYtuJNJcAV9fsjtT9xkl7fUvOIaye8QlATzlI40EhSyxyYwZWFS5HWg0Ht71hZW4wUc
ZWQtdYnWxYDLxX3KPQjRWuAebkMILJOotYhqt04vpjhrqTx06LQp7bQ9NIkNplLEBh2h/aplt9R3
vH5ftjuF3FXhqfLtBo4tYIzu0pMS9qKdDOlQNDfSoWWh4hVu7JA4z23/KJ0gL3XO3mXrIdy3+3od
PDRuCoHsdbwnyM5sg6eKpay1cLm4+ABqmxAPYl5KjA/oPdfr3TywA+NbaxzzgJWpYNpKHbRlwYdJ
qABK8m00z4FPyjflH4H7Ge8/Ijd6yQQ73Ph3nUn2jRk+5qt3VnCUZSx1Nup6hvJQAzPfpHYn27Jf
mWXqhP6bFD3fXmQsJOpUTLRsqIkKW+XBar1dkWyH5KEazl7IOjimHUGdv/MJpNs4UUggyVEJpFKE
yP1bHTMu1EtRXgFqzjKeCoqOuztlSiXnoidPKgkQSFG8E7oZ+sQtJHcku6G3YRxqTKxRVhgHoryw
TcGhjk0BJl8B5bxU0jLwqypPkGUG47Rkl/BvkOdG6iWqQYzbOYnumVFs+Ya6TvOd3x64YAdWqEHZ
qdKxU17V7j4koSkOYKj2V7FnR1nrIO/e8bt4dLvM1ka8fCRzkDeR7u0aD8zFeu+0KD5EXtuq+ucW
vC51/S42UxbN0qAelMe7oTxpNe/2AfLQKF2AkjDLAy6sHBHc6QKY7XAVEOkTBQGZLONGBfcAeEAf
6jsg3IgtA+k7hdXhvzTCcyjK2WYdtFwTcYIK95C+qQJL6iIzhCaAb6s5w7MvgqF7VBXQQyqiRezy
IPHHDnyEEsCS1jBBPunyIH6thVeu22fNMcpr9/YOXDiZJ6A/8SjH1lQDCfEGxauJe+Y1MPuKj36l
umPj3MZh2UV5NWhpSnmlTnYpqBcFKaAufmTKShqDVa7pG51JIbUAKAlouwfFEp4tV+yTnBjoHui4
G0sA4aqfb8LxbYC0AClOoeCwVMgXRhHVabqOpJUCpk76+E+JVoyGb4DUXvGsIX8avBGRAbcjjNWx
cO5f4FBLMRekQK54rbGIcerjQyI8hizJgAVHeQFBLUBplIxQKjButSdbotRZ6t9oPZBwBwT9FCKn
SBZTS0EcJdUnAQZLDpqXmox2mwcPJGLcGRbtmKFM62MWHmoFnVNDHigx/JtUQzSG1V61OBkzBMrj
R1xgiPkIhCL9zAtHAq+kgDDp7X3DAKHFd2Qlk3xskMbqUfhSK5tOl+F5GdX5jLGiFan0tGg1OYMl
fKOcgla0oQFg37ZjKd80n3VJvJyPskTLMTJ6DVgwxkOo7pUhtjoQStaDZOch2U+lZiTo8BjnTfSM
INFNLHTR20EL0smOX3nduY5ZeYJpiqhbwcVHUdd20kakNjiMbto86dm5GI6+v0uqHbJSQuy0zf3t
QVh0E/9ZMT/lFGdrMvL4lkTitCbDbtWGEDcKXyAr6sWMpi/WfFJ7uGkNvcqNaQ/H0V1TFruUPN62
hIVAHRtZ4Rt6zwMBzTAeWYm1wFj3S3H/i6mhvIQaJiO0yjBWicI/6lEUmfrY6WZjDHd9yzlGrLt9
mJl19WCgzfm2dUxwynkE/igoeudhQ/CPqVeiEtgqmlM63kGZrY8Mq+N2hBMZqIuLEVEvHP3IOVxl
HapSV32ZC1orhcfyiBPKaOdG0XOP5sB39YH/Gz11EnQ7QfyOAlPxSh1R7+Uqh35viw7U9ists8ce
sbBGIDaPYkzGgIoLG22ORQ1oV+tiWsRhawn7Ct3Evhnv83ft4J2fxIfyI2P0Ti0wDaDEa2Ya5Zp1
D/RyAgFc+8Efw2ftHB+Hz8Iw8502WJJjK5tn5d5nuTj+tpHK9PPZ9s41MYE+ClDxOnW6rzY1lYO8
CRIzAMUKA2zJlcwsvCLlFPKMJz2wkOi0SVRYI0raogddXt2euaXzZ44zTezMpkCJkriOgJNKxkZN
5F0AerluYAWIWDCUI26EoJTSeoJReEvvthGia6yo/VI1x3xVKJNTm9mCFlJtaCYQbo1kxKp8jR7J
XrDJLnuVz5Fqhgw3vHjmzQeP8sPopOLbeJqkijz775D7favtyuScEBWVtWJyn/lOfGxRlX+fPP93
00b5Z/jNpAxLIEvSR6c/i1JlFvzTbQymeZSLbodY4PhpbagHCdVNb4JZ78LtRNvcwaTsddz2d7EN
VRZxpbOe2wyHolAOBae2GvQFsJEXL1JTOMlIxJvqpI7hfONRVqAx7kgL5VRTXRok+NBQCAFUurPd
G9DJldcCip3zEG/7U5ps4wjaYbaYVnYYnYfiQLx106yKweaKYxQzduJChGH6ANAuousAiWm6rmLs
QXqTEFRbG6glj9vETnNoZ6PGCpLLHhRTN0OgQhPFSVmMk4I2jeblPekSmto5me6j3EpDX3Ss7nwN
OckUNLnruNtAO5szTmm2L4vXTFqV2rOhmC36Z7jMkfhPQXhX8UZRTL6P71Eeaho+70jgx+wOeuGt
xza2tPwRURKID6RZaRsooKzy1qzLN/AvWHV98kdIZuRrSQyQoNy0cuVCgmWo9tUYI1Hzpo+cw9Uy
2AZcQVxHo5OnG6XYZhxxim5DuJUXbVQymnW6GXUwxa/K9hz3B08CTx8x/ci3U/LDD3c+GCxV3CrS
zDbGuyQ6ERFtQC7U3/N83ZNTBH3FweVr3FfJM0jveG8daWvdeM7ye9C7QdJglwz3oK/RhNjWy7VW
nPXaTWPJzNu9om4j/17N9lz7FGgvBhL+4z4udxlE74p4o2UPabwi1bvXPSJvQoyz1q4z1dSGFTSr
CfYP34JMLfyoZBBUnLrRRQ+KE4KSJH3lq2+ZFoLm2oPEghOrhwASdsITic5c9i4NEMzxwGUBCTLV
x3ANyKnJ24qzjfBDzBRL9r/xwxHyB1weWg0SKWIbrVPdxfKzouzJK9bgtx3rr7qwImPPeyeEsdrq
SY+/d2DwAY9WW0wDsoPmNTF6K25dX3YqvtpwaKqowXuoiKdE6kw+01d6/IpqITcNHfDnss7766vT
1JI6SbvIPNJCdLtvqvheqQTNVIxjCRttU7q13Tihmewrs+ZN/k46gMrWwQo78z4aZBmOcAFeRSxK
NgwBsrpQQr88WIpEyZpyKhOM9miNtTortsip5E3PfDmrEOwk2w8kjl4qp2AYviChiazDDJnamGo2
qFqJQ+1neRAahbaFOb5AujTF1dV60BztkDvVflgHG83O7WgF2VpQ89isk2DBP1x8BnXQBW2V1X6H
zxAtMI0B2rPVFZxx52avT+B+Nw1b28fmq/Hj9shf34IuzaeOOYgTgRZCQ74MRFJB+paDDSzPzUZi
2Td9P+X/LuyjTjo+TsGcpCB/lZrpUbakXeDGsLOw21XteLtq3ViskNJCIuvSNuqESwNJNGodY5o+
Q4FrQ9wCEscO4o/2e304JivFYlEOsKykbs2JBJ6dn/W7mrGVlJXXHyVufXvClk7R2UgaPHVHDoYc
LUrltFVU/zuvrEeebHJwv1bdOzJOtpH073UnmlocgNZYR3sNWtK6sL2f+jFvf8qCBt58gK+YvA0j
EXNjSsnjMnhvQCTGJZvIjo+e/T1e9fb4gFPNRJrFrFzdbK3ORbW/vVUi83z7Q64WsSGhOhzFuBK6
CVD8Tm2ejguGhBc9XKOG0hX1wirgXCvtIA4Pt4Gu5hdAaAxFaYUKSjs0wF26KSMZk1yFYBMCb6Ar
VwlkhhxJdG+DXM8whULtSbGVxqSvgAJSVXB7j7ifmVkEpl/U3m4ki0BfFsmrlOEJWbZRO5TkXar5
RdSh//O+jh5zxe1YnJbTn7hwApRh1IZExJKr+AaGcRHPb5K4SF9ETlIjEC0O2UFrouSLa6KeEcdc
Wh1oXdLQbg+6bZ1+6MURymTaMemQDlzxFZrAxOeu3InSK2PaWDjThXv2OBplEVTCAwbQwL3OFnpX
Xflb8RsoAf29fiYP+U45xBvFqliVkNfPsmlcRWikIYujTJQnl8i+NhqdEcbQlthg12003nwpzdaR
VujLcKZ+JYth6nQcX03kDJCayMYvmrBsAKge6n2IyPDKsJR77a1z+1Ww1Y/McMRVYICykHKsnDKQ
TgsAWChub2dWa4oC5Oot2SUQ1WD4tevE/SXaz+DWbCYbkmQtyJLQOGMLJ33VfmSJWQ2OaE3vs3Gl
nipcjAKrfsdqGtasc2txI+ItAMpXFE5edYENQpYRcUw7FFahpLVdd1MUS1FZRi4uVwkqoPLUGirT
SQS11rXcwLDistV8QTrDUh1uX2zz796d5pQIhxzTO9+tWRq7y4sVikhIXUxXPVr+odHHxld14CKx
9CHfo7De9ezku/g4WopVnJrvjLU6bburtTrDm34+m0yFE5M6CLLO0kRUstQQ2zQlK1yhP9HueLPB
648xstf1B9PymSFSl1mt8RI15WCh/uYPZoE4tQsmztaMXNUWBrM6Dba24jZoEFl/9Zb2lm+5fcTo
8J+urVdWgytbAOEMRpquASyTvNIzaXJGyV4WvvTm8/awLhs5A6BcACrLOpCRwpfXvYoq78ws5MiK
eP2BNChPbXID9S5I5ZfoextkhKADSKYhyd0Faz+PLJAPmKLqmcZYnLq828S6ZApdedaVFqE+LmQ9
MK6v+dOczD6XciBtrMcFL06nm7pR37p36J2pbnDO1w+5Wa31j9QdOzvaStveElS7twb7/P+ugLn8
BIO6uEmc3JeJghFLx03Bv3HNvR5ahv5C0GFze3IWJx8BFohKYl9faTFHrVKEUQX/NSLXRcb82Pf8
6jbEdYB4sgbMEaB5QyOuolOLvCcanqeTRwaXt4J28mNzdJUdaGiHb7XpPyrbGhT6VuiW7m3gRbc1
w6Xea5FXxhL0O7CwQ3Ej5+MeWWqwfQ5OEHzcRloexf9YSF32ICmhjLUPJN14CcNnOXRu//1ph9Bb
FFUuKHlB8QAurVTdiVblASi9CixJX1lVCHp4d0b/0JGVQJJjyir3WLJmjka5wVTNx6BKgDYYL43v
ZjWr5okFQC0IVQuVXpgAVP08UUG069vDtXR5nJizkN1RUKhD03kI4gC2v7bsQMnyvVLsrF5VoYtu
FsO3bgMt3r9nSDq1UbMebbVaDKRQ4luLBAEiznF0SP0fkIpxfVFCcWlS26Q1XrqQoA+O1M98i24G
Rc+OXlIxVvx1xS62GkhOZagLo870ii8FCkaF1BJ8T/wlmIJh1ygqqsxsf0SREgIiNc94CSxtMUNH
ARCUoQxU0FDXSTmUwLZVVJ3lew30Pva5lKK7xskq++dA/+uj/x//M7v7fa1Xv/2Kf39kOdIoPni+
L//52yn/JP+4S94/Pqtfp//xz1+kfm/1mR3f0+tfuvh/8Mf/AMcL/v3iHw6pw3q4bz7L4eGzapL6
9k9//0xYMf2huywk9WN29Sf+T7/0046//EP/+Pz5XY9D/vnvXz6yhtTT9/lhRn7540ebH//+BY0z
syX85yf9tObWX0jeYXTzA39akf6Jwk+04EjoR5/+gzNKMuL/8WNO/Cd4gFB4Azr23//7HXA2mn81
CBfj+Fe/9MfEfCSf7+Vv/wsAAP//</cx:binary>
              </cx:geoCache>
            </cx:geography>
          </cx:layoutPr>
          <cx:valueColors>
            <cx:minColor>
              <a:srgbClr val="002060"/>
            </cx:minColor>
            <cx:maxColor>
              <a:srgbClr val="002060"/>
            </cx:maxColor>
          </cx:valueColors>
        </cx:series>
      </cx:plotAreaRegion>
    </cx:plotArea>
  </cx:chart>
  <cx:spPr>
    <a:solidFill>
      <a:srgbClr val="EF7A7D"/>
    </a:solidFill>
    <a:ln>
      <a:solidFill>
        <a:srgbClr val="FF0000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299358</xdr:colOff>
      <xdr:row>4</xdr:row>
      <xdr:rowOff>13608</xdr:rowOff>
    </xdr:from>
    <xdr:to>
      <xdr:col>9</xdr:col>
      <xdr:colOff>1973037</xdr:colOff>
      <xdr:row>23</xdr:row>
      <xdr:rowOff>42059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3AB05E-4DED-484E-B4AB-6AD7661FF2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304308</xdr:colOff>
      <xdr:row>46</xdr:row>
      <xdr:rowOff>178132</xdr:rowOff>
    </xdr:from>
    <xdr:to>
      <xdr:col>18</xdr:col>
      <xdr:colOff>449037</xdr:colOff>
      <xdr:row>69</xdr:row>
      <xdr:rowOff>43296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9A0B5A-8970-44A4-9188-4601506F1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173182</xdr:colOff>
      <xdr:row>24</xdr:row>
      <xdr:rowOff>37110</xdr:rowOff>
    </xdr:from>
    <xdr:to>
      <xdr:col>18</xdr:col>
      <xdr:colOff>410688</xdr:colOff>
      <xdr:row>45</xdr:row>
      <xdr:rowOff>149679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034BBF-D2C5-460A-8352-1CC492FC6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160112</xdr:colOff>
      <xdr:row>1</xdr:row>
      <xdr:rowOff>1</xdr:rowOff>
    </xdr:from>
    <xdr:to>
      <xdr:col>18</xdr:col>
      <xdr:colOff>431718</xdr:colOff>
      <xdr:row>23</xdr:row>
      <xdr:rowOff>86591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CA14C91-925A-4EEA-BE37-80AB8A7255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75862" y="190501"/>
              <a:ext cx="5170177" cy="46721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282041</xdr:colOff>
      <xdr:row>24</xdr:row>
      <xdr:rowOff>44535</xdr:rowOff>
    </xdr:from>
    <xdr:to>
      <xdr:col>9</xdr:col>
      <xdr:colOff>1974273</xdr:colOff>
      <xdr:row>45</xdr:row>
      <xdr:rowOff>165762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A5B180-67C2-420C-9BFF-AB720832B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raj Nair" refreshedDate="45801.993431944444" createdVersion="8" refreshedVersion="8" minRefreshableVersion="3" recordCount="1197" xr:uid="{5F994568-6A6A-40D3-A2E9-E7CB27167398}">
  <cacheSource type="worksheet">
    <worksheetSource ref="A1:P1198" sheet="US_PortCalls_Cleaned"/>
  </cacheSource>
  <cacheFields count="16">
    <cacheField name="Year" numFmtId="0">
      <sharedItems containsSemiMixedTypes="0" containsString="0" containsNumber="1" containsInteger="1" minValue="2018" maxValue="2023" count="6">
        <n v="2018"/>
        <n v="2019"/>
        <n v="2020"/>
        <n v="2021"/>
        <n v="2022"/>
        <n v="2023"/>
      </sharedItems>
    </cacheField>
    <cacheField name="Economy" numFmtId="0">
      <sharedItems containsSemiMixedTypes="0" containsString="0" containsNumber="1" containsInteger="1" minValue="0" maxValue="926"/>
    </cacheField>
    <cacheField name="Economy Label" numFmtId="0">
      <sharedItems count="23">
        <s v="World"/>
        <s v="Australia"/>
        <s v="Canada"/>
        <s v="China"/>
        <s v="Croatia"/>
        <s v="Denmark"/>
        <s v="France"/>
        <s v="Germany"/>
        <s v="Greece"/>
        <s v="Indonesia"/>
        <s v="Italy"/>
        <s v="Japan"/>
        <s v="Korea, Republic of"/>
        <s v="Netherlands (Kingdom of the)"/>
        <s v="Norway"/>
        <s v="Philippines"/>
        <s v="Russian Federation"/>
        <s v="Singapore"/>
        <s v="Spain"/>
        <s v="Sweden"/>
        <s v="TÃ¼rkiye"/>
        <s v="United Kingdom"/>
        <s v="United States of America"/>
      </sharedItems>
    </cacheField>
    <cacheField name="CommercialMarket" numFmtId="0">
      <sharedItems containsSemiMixedTypes="0" containsString="0" containsNumber="1" containsInteger="1" minValue="0" maxValue="8"/>
    </cacheField>
    <cacheField name="CommercialMarket Label" numFmtId="0">
      <sharedItems/>
    </cacheField>
    <cacheField name="Median time in port (days)" numFmtId="0">
      <sharedItems containsString="0" containsBlank="1" containsNumber="1" minValue="0.1368" maxValue="4.9009999999999998"/>
    </cacheField>
    <cacheField name="Port Status" numFmtId="0">
      <sharedItems/>
    </cacheField>
    <cacheField name="Efficiency Score" numFmtId="0">
      <sharedItems/>
    </cacheField>
    <cacheField name="Average age of vessels (years)" numFmtId="0">
      <sharedItems containsString="0" containsBlank="1" containsNumber="1" containsInteger="1" minValue="3" maxValue="41"/>
    </cacheField>
    <cacheField name="Fleet Type" numFmtId="0">
      <sharedItems/>
    </cacheField>
    <cacheField name="Average size (GT) of vessels" numFmtId="0">
      <sharedItems containsString="0" containsBlank="1" containsNumber="1" containsInteger="1" minValue="1611" maxValue="118462"/>
    </cacheField>
    <cacheField name="Average cargo carrying capacity (dwt) per vessel" numFmtId="0">
      <sharedItems containsString="0" containsBlank="1" containsNumber="1" containsInteger="1" minValue="3240" maxValue="112233"/>
    </cacheField>
    <cacheField name="Average container carrying capacity (TEU) per container ship" numFmtId="0">
      <sharedItems containsString="0" containsBlank="1" containsNumber="1" containsInteger="1" minValue="783" maxValue="5691"/>
    </cacheField>
    <cacheField name="Maximum size (GT) of vessels" numFmtId="0">
      <sharedItems containsString="0" containsBlank="1" containsNumber="1" containsInteger="1" minValue="5452" maxValue="237200"/>
    </cacheField>
    <cacheField name="Maximum cargo carrying capacity (dwt) of vessels" numFmtId="0">
      <sharedItems containsString="0" containsBlank="1" containsNumber="1" containsInteger="1" minValue="5955" maxValue="441585"/>
    </cacheField>
    <cacheField name="Maximum container carrying capacity (TEU) of container ships" numFmtId="0">
      <sharedItems containsString="0" containsBlank="1" containsNumber="1" containsInteger="1" minValue="1678" maxValue="241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7">
  <r>
    <x v="0"/>
    <n v="0"/>
    <x v="0"/>
    <n v="0"/>
    <s v="All ships"/>
    <n v="0.97"/>
    <s v="Efficient"/>
    <s v="5"/>
    <n v="18"/>
    <s v="Old"/>
    <n v="15066"/>
    <n v="24210"/>
    <n v="3538"/>
    <n v="234006"/>
    <n v="441561"/>
    <n v="21413"/>
  </r>
  <r>
    <x v="0"/>
    <n v="0"/>
    <x v="0"/>
    <n v="2"/>
    <s v="Liquid bulk carriers"/>
    <n v="0.94"/>
    <s v="Efficient"/>
    <s v="5"/>
    <n v="13"/>
    <s v="Old"/>
    <n v="15543"/>
    <n v="27014"/>
    <m/>
    <n v="234006"/>
    <n v="441561"/>
    <m/>
  </r>
  <r>
    <x v="0"/>
    <n v="0"/>
    <x v="0"/>
    <n v="7"/>
    <s v="Liquefied petroleum gas carriers"/>
    <n v="1.02"/>
    <s v="Efficient"/>
    <s v="5"/>
    <n v="14"/>
    <s v="Old"/>
    <n v="10662"/>
    <n v="12046"/>
    <m/>
    <n v="58100"/>
    <n v="64220"/>
    <m/>
  </r>
  <r>
    <x v="0"/>
    <n v="0"/>
    <x v="0"/>
    <n v="8"/>
    <s v="Liquefied natural gas carriers"/>
    <n v="1.1100000000000001"/>
    <s v="Efficient"/>
    <s v="5"/>
    <n v="10"/>
    <s v="Old"/>
    <n v="93791"/>
    <n v="72964"/>
    <m/>
    <n v="168189"/>
    <n v="155159"/>
    <m/>
  </r>
  <r>
    <x v="0"/>
    <n v="0"/>
    <x v="0"/>
    <n v="5"/>
    <s v="Dry bulk carriers"/>
    <n v="2.0499999999999998"/>
    <s v="Efficient"/>
    <s v="4"/>
    <n v="13"/>
    <s v="Old"/>
    <n v="31940"/>
    <n v="57181"/>
    <m/>
    <n v="203483"/>
    <n v="404389"/>
    <m/>
  </r>
  <r>
    <x v="0"/>
    <n v="0"/>
    <x v="0"/>
    <n v="4"/>
    <s v="Dry breakbulk carriers"/>
    <n v="1.1100000000000001"/>
    <s v="Efficient"/>
    <s v="5"/>
    <n v="19"/>
    <s v="Old"/>
    <n v="5438"/>
    <n v="7384"/>
    <m/>
    <n v="91784"/>
    <n v="138743"/>
    <m/>
  </r>
  <r>
    <x v="0"/>
    <n v="0"/>
    <x v="0"/>
    <n v="6"/>
    <s v="Roll-on/ roll-off ships"/>
    <m/>
    <s v="Efficient"/>
    <s v="5"/>
    <n v="17"/>
    <s v="Old"/>
    <n v="25368"/>
    <n v="10232"/>
    <m/>
    <n v="100430"/>
    <n v="55828"/>
    <m/>
  </r>
  <r>
    <x v="0"/>
    <n v="0"/>
    <x v="0"/>
    <n v="3"/>
    <s v="Container ships"/>
    <n v="0.7"/>
    <s v="Efficient"/>
    <s v="5"/>
    <n v="13"/>
    <s v="Old"/>
    <n v="38520"/>
    <m/>
    <n v="3538"/>
    <n v="217673"/>
    <m/>
    <n v="21413"/>
  </r>
  <r>
    <x v="0"/>
    <n v="0"/>
    <x v="0"/>
    <n v="1"/>
    <s v="Passenger ships"/>
    <m/>
    <s v="Efficient"/>
    <s v="5"/>
    <n v="21"/>
    <s v="Old"/>
    <n v="8928"/>
    <m/>
    <m/>
    <n v="228081"/>
    <m/>
    <m/>
  </r>
  <r>
    <x v="0"/>
    <n v="36"/>
    <x v="1"/>
    <n v="0"/>
    <s v="All ships"/>
    <n v="1.48"/>
    <s v="Efficient"/>
    <s v="5"/>
    <n v="19"/>
    <s v="Old"/>
    <n v="25949"/>
    <n v="78485"/>
    <n v="4361"/>
    <n v="168666"/>
    <n v="299688"/>
    <n v="8530"/>
  </r>
  <r>
    <x v="0"/>
    <n v="36"/>
    <x v="1"/>
    <n v="2"/>
    <s v="Liquid bulk carriers"/>
    <n v="1.34"/>
    <s v="Efficient"/>
    <s v="5"/>
    <n v="7"/>
    <s v="Modern"/>
    <n v="23943"/>
    <n v="40913"/>
    <m/>
    <n v="154182"/>
    <n v="299271"/>
    <m/>
  </r>
  <r>
    <x v="0"/>
    <n v="36"/>
    <x v="1"/>
    <n v="7"/>
    <s v="Liquefied petroleum gas carriers"/>
    <n v="0.9"/>
    <s v="Efficient"/>
    <s v="5"/>
    <n v="11"/>
    <s v="Old"/>
    <n v="12252"/>
    <n v="14296"/>
    <m/>
    <n v="48963"/>
    <n v="58757"/>
    <m/>
  </r>
  <r>
    <x v="0"/>
    <n v="36"/>
    <x v="1"/>
    <n v="8"/>
    <s v="Liquefied natural gas carriers"/>
    <n v="1.22"/>
    <s v="Efficient"/>
    <s v="5"/>
    <n v="9"/>
    <s v="Modern"/>
    <n v="110313"/>
    <n v="84221"/>
    <m/>
    <n v="144978"/>
    <n v="121963"/>
    <m/>
  </r>
  <r>
    <x v="0"/>
    <n v="36"/>
    <x v="1"/>
    <n v="5"/>
    <s v="Dry bulk carriers"/>
    <n v="1.65"/>
    <s v="Efficient"/>
    <s v="5"/>
    <n v="9"/>
    <s v="Modern"/>
    <n v="59510"/>
    <n v="111657"/>
    <m/>
    <n v="152305"/>
    <n v="299688"/>
    <m/>
  </r>
  <r>
    <x v="0"/>
    <n v="36"/>
    <x v="1"/>
    <n v="4"/>
    <s v="Dry breakbulk carriers"/>
    <n v="1.79"/>
    <s v="Efficient"/>
    <s v="5"/>
    <n v="12"/>
    <s v="Old"/>
    <n v="16537"/>
    <n v="23130"/>
    <m/>
    <n v="54651"/>
    <n v="88272"/>
    <m/>
  </r>
  <r>
    <x v="0"/>
    <n v="36"/>
    <x v="1"/>
    <n v="6"/>
    <s v="Roll-on/ roll-off ships"/>
    <m/>
    <s v="Efficient"/>
    <s v="5"/>
    <n v="14"/>
    <s v="Old"/>
    <n v="40761"/>
    <n v="15442"/>
    <m/>
    <n v="77000"/>
    <n v="43878"/>
    <m/>
  </r>
  <r>
    <x v="0"/>
    <n v="36"/>
    <x v="1"/>
    <n v="3"/>
    <s v="Container ships"/>
    <n v="1.2"/>
    <s v="Efficient"/>
    <s v="5"/>
    <n v="12"/>
    <s v="Old"/>
    <n v="47387"/>
    <m/>
    <n v="4361"/>
    <n v="94483"/>
    <m/>
    <n v="8530"/>
  </r>
  <r>
    <x v="0"/>
    <n v="36"/>
    <x v="1"/>
    <n v="1"/>
    <s v="Passenger ships"/>
    <m/>
    <s v="Efficient"/>
    <s v="5"/>
    <n v="28"/>
    <s v="Old"/>
    <n v="4682"/>
    <m/>
    <m/>
    <n v="168666"/>
    <m/>
    <m/>
  </r>
  <r>
    <x v="0"/>
    <n v="124"/>
    <x v="2"/>
    <n v="0"/>
    <s v="All ships"/>
    <n v="0.65"/>
    <s v="Efficient"/>
    <s v="5"/>
    <n v="24"/>
    <s v="Old"/>
    <n v="14037"/>
    <n v="35138"/>
    <n v="5185"/>
    <n v="168666"/>
    <n v="319547"/>
    <n v="14568"/>
  </r>
  <r>
    <x v="0"/>
    <n v="124"/>
    <x v="2"/>
    <n v="2"/>
    <s v="Liquid bulk carriers"/>
    <n v="1.1200000000000001"/>
    <s v="Efficient"/>
    <s v="5"/>
    <n v="11"/>
    <s v="Old"/>
    <n v="22294"/>
    <n v="37213"/>
    <m/>
    <n v="161367"/>
    <n v="319547"/>
    <m/>
  </r>
  <r>
    <x v="0"/>
    <n v="124"/>
    <x v="2"/>
    <n v="5"/>
    <s v="Dry bulk carriers"/>
    <n v="0.32"/>
    <s v="Efficient"/>
    <s v="5"/>
    <n v="23"/>
    <s v="Old"/>
    <n v="27302"/>
    <n v="46973"/>
    <m/>
    <n v="108237"/>
    <n v="209935"/>
    <m/>
  </r>
  <r>
    <x v="0"/>
    <n v="124"/>
    <x v="2"/>
    <n v="4"/>
    <s v="Dry breakbulk carriers"/>
    <n v="0.28000000000000003"/>
    <s v="Efficient"/>
    <s v="5"/>
    <n v="9"/>
    <s v="Modern"/>
    <n v="10014"/>
    <n v="12623"/>
    <m/>
    <n v="37499"/>
    <n v="61860"/>
    <m/>
  </r>
  <r>
    <x v="0"/>
    <n v="124"/>
    <x v="2"/>
    <n v="6"/>
    <s v="Roll-on/ roll-off ships"/>
    <m/>
    <s v="Efficient"/>
    <s v="5"/>
    <n v="24"/>
    <s v="Old"/>
    <n v="14882"/>
    <n v="7767"/>
    <m/>
    <n v="100430"/>
    <n v="55828"/>
    <m/>
  </r>
  <r>
    <x v="0"/>
    <n v="124"/>
    <x v="2"/>
    <n v="3"/>
    <s v="Container ships"/>
    <n v="1.49"/>
    <s v="Efficient"/>
    <s v="5"/>
    <n v="12"/>
    <s v="Old"/>
    <n v="57740"/>
    <m/>
    <n v="5185"/>
    <n v="154300"/>
    <m/>
    <n v="14568"/>
  </r>
  <r>
    <x v="0"/>
    <n v="124"/>
    <x v="2"/>
    <n v="1"/>
    <s v="Passenger ships"/>
    <m/>
    <s v="Efficient"/>
    <s v="5"/>
    <n v="27"/>
    <s v="Old"/>
    <n v="8948"/>
    <m/>
    <m/>
    <n v="168666"/>
    <m/>
    <m/>
  </r>
  <r>
    <x v="0"/>
    <n v="156"/>
    <x v="3"/>
    <n v="0"/>
    <s v="All ships"/>
    <n v="1.02"/>
    <s v="Efficient"/>
    <s v="5"/>
    <n v="12"/>
    <s v="Old"/>
    <n v="32362"/>
    <n v="44290"/>
    <n v="4645"/>
    <n v="217673"/>
    <n v="404389"/>
    <n v="21413"/>
  </r>
  <r>
    <x v="0"/>
    <n v="156"/>
    <x v="3"/>
    <n v="2"/>
    <s v="Liquid bulk carriers"/>
    <n v="1.1000000000000001"/>
    <s v="Efficient"/>
    <s v="5"/>
    <n v="10"/>
    <s v="Old"/>
    <n v="19514"/>
    <n v="34087"/>
    <m/>
    <n v="172146"/>
    <n v="323527"/>
    <m/>
  </r>
  <r>
    <x v="0"/>
    <n v="156"/>
    <x v="3"/>
    <n v="7"/>
    <s v="Liquefied petroleum gas carriers"/>
    <n v="1"/>
    <s v="Efficient"/>
    <s v="5"/>
    <n v="12"/>
    <s v="Old"/>
    <n v="9873"/>
    <n v="10939"/>
    <m/>
    <n v="58100"/>
    <n v="64220"/>
    <m/>
  </r>
  <r>
    <x v="0"/>
    <n v="156"/>
    <x v="3"/>
    <n v="8"/>
    <s v="Liquefied natural gas carriers"/>
    <n v="1.21"/>
    <s v="Efficient"/>
    <s v="5"/>
    <n v="9"/>
    <s v="Modern"/>
    <n v="102730"/>
    <n v="83166"/>
    <m/>
    <n v="168189"/>
    <n v="155159"/>
    <m/>
  </r>
  <r>
    <x v="0"/>
    <n v="156"/>
    <x v="3"/>
    <n v="5"/>
    <s v="Dry bulk carriers"/>
    <n v="2"/>
    <s v="Efficient"/>
    <s v="4"/>
    <n v="11"/>
    <s v="Old"/>
    <n v="40984"/>
    <n v="74512"/>
    <m/>
    <n v="203483"/>
    <n v="404389"/>
    <m/>
  </r>
  <r>
    <x v="0"/>
    <n v="156"/>
    <x v="3"/>
    <n v="4"/>
    <s v="Dry breakbulk carriers"/>
    <n v="1.17"/>
    <s v="Efficient"/>
    <s v="5"/>
    <n v="15"/>
    <s v="Old"/>
    <n v="10073"/>
    <n v="14487"/>
    <m/>
    <n v="91784"/>
    <n v="138743"/>
    <m/>
  </r>
  <r>
    <x v="0"/>
    <n v="156"/>
    <x v="3"/>
    <n v="6"/>
    <s v="Roll-on/ roll-off ships"/>
    <m/>
    <s v="Efficient"/>
    <s v="5"/>
    <n v="14"/>
    <s v="Old"/>
    <n v="29658"/>
    <n v="9806"/>
    <m/>
    <n v="77000"/>
    <n v="43878"/>
    <m/>
  </r>
  <r>
    <x v="0"/>
    <n v="156"/>
    <x v="3"/>
    <n v="3"/>
    <s v="Container ships"/>
    <n v="0.62"/>
    <s v="Efficient"/>
    <s v="5"/>
    <n v="11"/>
    <s v="Old"/>
    <n v="50155"/>
    <m/>
    <n v="4645"/>
    <n v="217673"/>
    <m/>
    <n v="21413"/>
  </r>
  <r>
    <x v="0"/>
    <n v="156"/>
    <x v="3"/>
    <n v="1"/>
    <s v="Passenger ships"/>
    <m/>
    <s v="Efficient"/>
    <s v="5"/>
    <n v="10"/>
    <s v="Old"/>
    <n v="17597"/>
    <m/>
    <m/>
    <n v="168666"/>
    <m/>
    <m/>
  </r>
  <r>
    <x v="0"/>
    <n v="191"/>
    <x v="4"/>
    <n v="0"/>
    <s v="All ships"/>
    <n v="1.2"/>
    <s v="Efficient"/>
    <s v="5"/>
    <n v="15"/>
    <s v="Old"/>
    <n v="3981"/>
    <n v="16967"/>
    <n v="3592"/>
    <n v="160534"/>
    <n v="299999"/>
    <n v="13100"/>
  </r>
  <r>
    <x v="0"/>
    <n v="191"/>
    <x v="4"/>
    <n v="2"/>
    <s v="Liquid bulk carriers"/>
    <n v="1.04"/>
    <s v="Efficient"/>
    <s v="5"/>
    <n v="13"/>
    <s v="Old"/>
    <n v="17864"/>
    <n v="31278"/>
    <m/>
    <n v="160534"/>
    <n v="299999"/>
    <m/>
  </r>
  <r>
    <x v="0"/>
    <n v="191"/>
    <x v="4"/>
    <n v="5"/>
    <s v="Dry bulk carriers"/>
    <n v="1.81"/>
    <s v="Efficient"/>
    <s v="5"/>
    <n v="33"/>
    <s v="Old"/>
    <n v="9704"/>
    <n v="16749"/>
    <m/>
    <n v="93360"/>
    <n v="182060"/>
    <m/>
  </r>
  <r>
    <x v="0"/>
    <n v="191"/>
    <x v="4"/>
    <n v="4"/>
    <s v="Dry breakbulk carriers"/>
    <n v="2.63"/>
    <s v="Efficient"/>
    <s v="4"/>
    <n v="21"/>
    <s v="Old"/>
    <n v="4750"/>
    <n v="6369"/>
    <m/>
    <n v="32333"/>
    <n v="44993"/>
    <m/>
  </r>
  <r>
    <x v="0"/>
    <n v="191"/>
    <x v="4"/>
    <n v="3"/>
    <s v="Container ships"/>
    <n v="0.59"/>
    <s v="Efficient"/>
    <s v="5"/>
    <n v="12"/>
    <s v="Old"/>
    <n v="39567"/>
    <m/>
    <n v="3592"/>
    <n v="143521"/>
    <m/>
    <n v="13100"/>
  </r>
  <r>
    <x v="0"/>
    <n v="191"/>
    <x v="4"/>
    <n v="1"/>
    <s v="Passenger ships"/>
    <m/>
    <s v="Efficient"/>
    <s v="5"/>
    <n v="15"/>
    <s v="Old"/>
    <n v="3609"/>
    <m/>
    <m/>
    <n v="133596"/>
    <m/>
    <m/>
  </r>
  <r>
    <x v="0"/>
    <n v="208"/>
    <x v="5"/>
    <n v="0"/>
    <s v="All ships"/>
    <n v="0.74"/>
    <s v="Efficient"/>
    <s v="5"/>
    <n v="18"/>
    <s v="Old"/>
    <n v="9777"/>
    <n v="7455"/>
    <n v="1942"/>
    <n v="214286"/>
    <n v="299991"/>
    <n v="19630"/>
  </r>
  <r>
    <x v="0"/>
    <n v="208"/>
    <x v="5"/>
    <n v="2"/>
    <s v="Liquid bulk carriers"/>
    <n v="0.65"/>
    <s v="Efficient"/>
    <s v="5"/>
    <n v="16"/>
    <s v="Old"/>
    <n v="8100"/>
    <n v="12998"/>
    <m/>
    <n v="156919"/>
    <n v="299991"/>
    <m/>
  </r>
  <r>
    <x v="0"/>
    <n v="208"/>
    <x v="5"/>
    <n v="7"/>
    <s v="Liquefied petroleum gas carriers"/>
    <n v="1.07"/>
    <s v="Efficient"/>
    <s v="5"/>
    <n v="12"/>
    <s v="Old"/>
    <n v="4690"/>
    <n v="5045"/>
    <m/>
    <n v="27546"/>
    <n v="27037"/>
    <m/>
  </r>
  <r>
    <x v="0"/>
    <n v="208"/>
    <x v="5"/>
    <n v="5"/>
    <s v="Dry bulk carriers"/>
    <n v="0.87"/>
    <s v="Efficient"/>
    <s v="5"/>
    <n v="29"/>
    <s v="Old"/>
    <n v="9528"/>
    <n v="15216"/>
    <m/>
    <n v="65950"/>
    <n v="118863"/>
    <m/>
  </r>
  <r>
    <x v="0"/>
    <n v="208"/>
    <x v="5"/>
    <n v="4"/>
    <s v="Dry breakbulk carriers"/>
    <n v="0.84"/>
    <s v="Efficient"/>
    <s v="5"/>
    <n v="23"/>
    <s v="Old"/>
    <n v="3051"/>
    <n v="4150"/>
    <m/>
    <n v="24778"/>
    <n v="37534"/>
    <m/>
  </r>
  <r>
    <x v="0"/>
    <n v="208"/>
    <x v="5"/>
    <n v="6"/>
    <s v="Roll-on/ roll-off ships"/>
    <m/>
    <s v="Efficient"/>
    <s v="5"/>
    <n v="18"/>
    <s v="Old"/>
    <n v="20778"/>
    <n v="11935"/>
    <m/>
    <n v="52485"/>
    <n v="24485"/>
    <m/>
  </r>
  <r>
    <x v="0"/>
    <n v="208"/>
    <x v="5"/>
    <n v="3"/>
    <s v="Container ships"/>
    <n v="0.49"/>
    <s v="Efficient"/>
    <s v="5"/>
    <n v="13"/>
    <s v="Old"/>
    <n v="21242"/>
    <m/>
    <n v="1942"/>
    <n v="214286"/>
    <m/>
    <n v="19630"/>
  </r>
  <r>
    <x v="0"/>
    <n v="208"/>
    <x v="5"/>
    <n v="1"/>
    <s v="Passenger ships"/>
    <m/>
    <s v="Efficient"/>
    <s v="5"/>
    <n v="18"/>
    <s v="Old"/>
    <n v="10116"/>
    <m/>
    <m/>
    <n v="145655"/>
    <m/>
    <m/>
  </r>
  <r>
    <x v="0"/>
    <n v="251"/>
    <x v="6"/>
    <n v="0"/>
    <s v="All ships"/>
    <n v="1.1100000000000001"/>
    <s v="Efficient"/>
    <s v="5"/>
    <n v="16"/>
    <s v="Old"/>
    <n v="23182"/>
    <n v="17614"/>
    <n v="5017"/>
    <n v="228081"/>
    <n v="323183"/>
    <n v="20776"/>
  </r>
  <r>
    <x v="0"/>
    <n v="251"/>
    <x v="6"/>
    <n v="2"/>
    <s v="Liquid bulk carriers"/>
    <n v="1.06"/>
    <s v="Efficient"/>
    <s v="5"/>
    <n v="12"/>
    <s v="Old"/>
    <n v="13320"/>
    <n v="22742"/>
    <m/>
    <n v="166308"/>
    <n v="323183"/>
    <m/>
  </r>
  <r>
    <x v="0"/>
    <n v="251"/>
    <x v="6"/>
    <n v="7"/>
    <s v="Liquefied petroleum gas carriers"/>
    <n v="1.07"/>
    <s v="Efficient"/>
    <s v="5"/>
    <n v="11"/>
    <s v="Old"/>
    <n v="8026"/>
    <n v="8836"/>
    <m/>
    <n v="48456"/>
    <n v="55066"/>
    <m/>
  </r>
  <r>
    <x v="0"/>
    <n v="251"/>
    <x v="6"/>
    <n v="8"/>
    <s v="Liquefied natural gas carriers"/>
    <n v="1.2"/>
    <s v="Efficient"/>
    <s v="5"/>
    <n v="8"/>
    <s v="Modern"/>
    <n v="101383"/>
    <n v="79032"/>
    <m/>
    <n v="163922"/>
    <n v="130441"/>
    <m/>
  </r>
  <r>
    <x v="0"/>
    <n v="251"/>
    <x v="6"/>
    <n v="5"/>
    <s v="Dry bulk carriers"/>
    <n v="3.14"/>
    <s v="Inefficient"/>
    <s v="3"/>
    <n v="12"/>
    <s v="Old"/>
    <n v="27522"/>
    <n v="48791"/>
    <m/>
    <n v="94710"/>
    <n v="181458"/>
    <m/>
  </r>
  <r>
    <x v="0"/>
    <n v="251"/>
    <x v="6"/>
    <n v="4"/>
    <s v="Dry breakbulk carriers"/>
    <n v="1.5"/>
    <s v="Efficient"/>
    <s v="5"/>
    <n v="15"/>
    <s v="Old"/>
    <n v="4662"/>
    <n v="6518"/>
    <m/>
    <n v="40322"/>
    <n v="81279"/>
    <m/>
  </r>
  <r>
    <x v="0"/>
    <n v="251"/>
    <x v="6"/>
    <n v="6"/>
    <s v="Roll-on/ roll-off ships"/>
    <m/>
    <s v="Efficient"/>
    <s v="5"/>
    <n v="15"/>
    <s v="Old"/>
    <n v="28503"/>
    <n v="11428"/>
    <m/>
    <n v="77000"/>
    <n v="46705"/>
    <m/>
  </r>
  <r>
    <x v="0"/>
    <n v="251"/>
    <x v="6"/>
    <n v="3"/>
    <s v="Container ships"/>
    <n v="0.75"/>
    <s v="Efficient"/>
    <s v="5"/>
    <n v="12"/>
    <s v="Old"/>
    <n v="55654"/>
    <m/>
    <n v="5017"/>
    <n v="217673"/>
    <m/>
    <n v="20776"/>
  </r>
  <r>
    <x v="0"/>
    <n v="251"/>
    <x v="6"/>
    <n v="1"/>
    <s v="Passenger ships"/>
    <m/>
    <s v="Efficient"/>
    <s v="5"/>
    <n v="17"/>
    <s v="Old"/>
    <n v="24168"/>
    <m/>
    <m/>
    <n v="228081"/>
    <m/>
    <m/>
  </r>
  <r>
    <x v="0"/>
    <n v="276"/>
    <x v="7"/>
    <n v="0"/>
    <s v="All ships"/>
    <n v="0.56000000000000005"/>
    <s v="Efficient"/>
    <s v="5"/>
    <n v="18"/>
    <s v="Old"/>
    <n v="13449"/>
    <n v="8454"/>
    <n v="3901"/>
    <n v="217673"/>
    <n v="317106"/>
    <n v="21413"/>
  </r>
  <r>
    <x v="0"/>
    <n v="276"/>
    <x v="7"/>
    <n v="2"/>
    <s v="Liquid bulk carriers"/>
    <n v="0.36"/>
    <s v="Efficient"/>
    <s v="5"/>
    <n v="18"/>
    <s v="Old"/>
    <n v="4428"/>
    <n v="7437"/>
    <m/>
    <n v="160278"/>
    <n v="317106"/>
    <m/>
  </r>
  <r>
    <x v="0"/>
    <n v="276"/>
    <x v="7"/>
    <n v="7"/>
    <s v="Liquefied petroleum gas carriers"/>
    <n v="0.75"/>
    <s v="Efficient"/>
    <s v="5"/>
    <n v="12"/>
    <s v="Old"/>
    <n v="4983"/>
    <n v="5474"/>
    <m/>
    <n v="35853"/>
    <n v="42937"/>
    <m/>
  </r>
  <r>
    <x v="0"/>
    <n v="276"/>
    <x v="7"/>
    <n v="5"/>
    <s v="Dry bulk carriers"/>
    <n v="2.48"/>
    <s v="Efficient"/>
    <s v="4"/>
    <n v="12"/>
    <s v="Old"/>
    <n v="29434"/>
    <n v="51933"/>
    <m/>
    <n v="108237"/>
    <n v="209177"/>
    <m/>
  </r>
  <r>
    <x v="0"/>
    <n v="276"/>
    <x v="7"/>
    <n v="4"/>
    <s v="Dry breakbulk carriers"/>
    <n v="0.5"/>
    <s v="Efficient"/>
    <s v="5"/>
    <n v="20"/>
    <s v="Old"/>
    <n v="3507"/>
    <n v="4753"/>
    <m/>
    <n v="71543"/>
    <n v="72924"/>
    <m/>
  </r>
  <r>
    <x v="0"/>
    <n v="276"/>
    <x v="7"/>
    <n v="6"/>
    <s v="Roll-on/ roll-off ships"/>
    <m/>
    <s v="Efficient"/>
    <s v="5"/>
    <n v="14"/>
    <s v="Old"/>
    <n v="29040"/>
    <n v="12056"/>
    <m/>
    <n v="100430"/>
    <n v="55828"/>
    <m/>
  </r>
  <r>
    <x v="0"/>
    <n v="276"/>
    <x v="7"/>
    <n v="3"/>
    <s v="Container ships"/>
    <n v="0.79"/>
    <s v="Efficient"/>
    <s v="5"/>
    <n v="11"/>
    <s v="Old"/>
    <n v="42651"/>
    <m/>
    <n v="3901"/>
    <n v="217673"/>
    <m/>
    <n v="21413"/>
  </r>
  <r>
    <x v="0"/>
    <n v="276"/>
    <x v="7"/>
    <n v="1"/>
    <s v="Passenger ships"/>
    <m/>
    <s v="Efficient"/>
    <s v="5"/>
    <n v="19"/>
    <s v="Old"/>
    <n v="12180"/>
    <m/>
    <m/>
    <n v="183200"/>
    <m/>
    <m/>
  </r>
  <r>
    <x v="0"/>
    <n v="300"/>
    <x v="8"/>
    <n v="0"/>
    <s v="All ships"/>
    <n v="0.71"/>
    <s v="Efficient"/>
    <s v="5"/>
    <n v="20"/>
    <s v="Old"/>
    <n v="8526"/>
    <n v="7365"/>
    <n v="3754"/>
    <n v="217617"/>
    <n v="320051"/>
    <n v="21237"/>
  </r>
  <r>
    <x v="0"/>
    <n v="300"/>
    <x v="8"/>
    <n v="2"/>
    <s v="Liquid bulk carriers"/>
    <n v="0.54"/>
    <s v="Efficient"/>
    <s v="5"/>
    <n v="22"/>
    <s v="Old"/>
    <n v="5301"/>
    <n v="8444"/>
    <m/>
    <n v="161235"/>
    <n v="320051"/>
    <m/>
  </r>
  <r>
    <x v="0"/>
    <n v="300"/>
    <x v="8"/>
    <n v="7"/>
    <s v="Liquefied petroleum gas carriers"/>
    <n v="0.88"/>
    <s v="Efficient"/>
    <s v="5"/>
    <n v="25"/>
    <s v="Old"/>
    <n v="4616"/>
    <n v="5267"/>
    <m/>
    <n v="20151"/>
    <n v="24136"/>
    <m/>
  </r>
  <r>
    <x v="0"/>
    <n v="300"/>
    <x v="8"/>
    <n v="8"/>
    <s v="Liquefied natural gas carriers"/>
    <n v="0.99"/>
    <s v="Efficient"/>
    <s v="5"/>
    <n v="20"/>
    <s v="Old"/>
    <n v="73812"/>
    <n v="64140"/>
    <m/>
    <n v="113664"/>
    <n v="93301"/>
    <m/>
  </r>
  <r>
    <x v="0"/>
    <n v="300"/>
    <x v="8"/>
    <n v="5"/>
    <s v="Dry bulk carriers"/>
    <n v="0.35"/>
    <s v="Efficient"/>
    <s v="5"/>
    <n v="25"/>
    <s v="Old"/>
    <n v="5792"/>
    <n v="9656"/>
    <m/>
    <n v="63864"/>
    <n v="114167"/>
    <m/>
  </r>
  <r>
    <x v="0"/>
    <n v="300"/>
    <x v="8"/>
    <n v="4"/>
    <s v="Dry breakbulk carriers"/>
    <n v="1.07"/>
    <s v="Efficient"/>
    <s v="5"/>
    <n v="31"/>
    <s v="Old"/>
    <n v="2768"/>
    <n v="3861"/>
    <m/>
    <n v="31920"/>
    <n v="55683"/>
    <m/>
  </r>
  <r>
    <x v="0"/>
    <n v="300"/>
    <x v="8"/>
    <n v="6"/>
    <s v="Roll-on/ roll-off ships"/>
    <m/>
    <s v="Efficient"/>
    <s v="5"/>
    <n v="32"/>
    <s v="Old"/>
    <n v="19239"/>
    <n v="8260"/>
    <m/>
    <n v="77000"/>
    <n v="48988"/>
    <m/>
  </r>
  <r>
    <x v="0"/>
    <n v="300"/>
    <x v="8"/>
    <n v="3"/>
    <s v="Container ships"/>
    <n v="0.95"/>
    <s v="Efficient"/>
    <s v="5"/>
    <n v="14"/>
    <s v="Old"/>
    <n v="40706"/>
    <m/>
    <n v="3754"/>
    <n v="217617"/>
    <m/>
    <n v="21237"/>
  </r>
  <r>
    <x v="0"/>
    <n v="300"/>
    <x v="8"/>
    <n v="1"/>
    <s v="Passenger ships"/>
    <m/>
    <s v="Efficient"/>
    <s v="5"/>
    <n v="19"/>
    <s v="Old"/>
    <n v="8000"/>
    <m/>
    <m/>
    <n v="138279"/>
    <m/>
    <m/>
  </r>
  <r>
    <x v="0"/>
    <n v="360"/>
    <x v="9"/>
    <n v="0"/>
    <s v="All ships"/>
    <n v="1.34"/>
    <s v="Efficient"/>
    <s v="5"/>
    <n v="20"/>
    <s v="Old"/>
    <n v="8135"/>
    <n v="17303"/>
    <n v="1440"/>
    <n v="150695"/>
    <n v="209956"/>
    <n v="13100"/>
  </r>
  <r>
    <x v="0"/>
    <n v="360"/>
    <x v="9"/>
    <n v="2"/>
    <s v="Liquid bulk carriers"/>
    <n v="1.28"/>
    <s v="Efficient"/>
    <s v="5"/>
    <n v="15"/>
    <s v="Old"/>
    <n v="8199"/>
    <n v="12733"/>
    <m/>
    <n v="76216"/>
    <n v="126646"/>
    <m/>
  </r>
  <r>
    <x v="0"/>
    <n v="360"/>
    <x v="9"/>
    <n v="7"/>
    <s v="Liquefied petroleum gas carriers"/>
    <n v="1.1299999999999999"/>
    <s v="Efficient"/>
    <s v="5"/>
    <n v="19"/>
    <s v="Old"/>
    <n v="9455"/>
    <n v="10620"/>
    <m/>
    <n v="49292"/>
    <n v="58814"/>
    <m/>
  </r>
  <r>
    <x v="0"/>
    <n v="360"/>
    <x v="9"/>
    <n v="8"/>
    <s v="Liquefied natural gas carriers"/>
    <n v="1.38"/>
    <s v="Efficient"/>
    <s v="5"/>
    <n v="19"/>
    <s v="Old"/>
    <n v="91139"/>
    <n v="69996"/>
    <m/>
    <n v="133612"/>
    <n v="96703"/>
    <m/>
  </r>
  <r>
    <x v="0"/>
    <n v="360"/>
    <x v="9"/>
    <n v="5"/>
    <s v="Dry bulk carriers"/>
    <n v="3.55"/>
    <s v="Inefficient"/>
    <s v="3"/>
    <n v="16"/>
    <s v="Old"/>
    <n v="26071"/>
    <n v="46019"/>
    <m/>
    <n v="107684"/>
    <n v="209956"/>
    <m/>
  </r>
  <r>
    <x v="0"/>
    <n v="360"/>
    <x v="9"/>
    <n v="4"/>
    <s v="Dry breakbulk carriers"/>
    <n v="1.26"/>
    <s v="Efficient"/>
    <s v="5"/>
    <n v="19"/>
    <s v="Old"/>
    <n v="5030"/>
    <n v="6460"/>
    <m/>
    <n v="46515"/>
    <n v="72562"/>
    <m/>
  </r>
  <r>
    <x v="0"/>
    <n v="360"/>
    <x v="9"/>
    <n v="6"/>
    <s v="Roll-on/ roll-off ships"/>
    <m/>
    <s v="Efficient"/>
    <s v="5"/>
    <n v="31"/>
    <s v="Old"/>
    <n v="8841"/>
    <n v="3799"/>
    <m/>
    <n v="69931"/>
    <n v="21423"/>
    <m/>
  </r>
  <r>
    <x v="0"/>
    <n v="360"/>
    <x v="9"/>
    <n v="3"/>
    <s v="Container ships"/>
    <n v="1.0900000000000001"/>
    <s v="Efficient"/>
    <s v="5"/>
    <n v="14"/>
    <s v="Old"/>
    <n v="15430"/>
    <m/>
    <n v="1440"/>
    <n v="141635"/>
    <m/>
    <n v="13100"/>
  </r>
  <r>
    <x v="0"/>
    <n v="360"/>
    <x v="9"/>
    <n v="1"/>
    <s v="Passenger ships"/>
    <m/>
    <s v="Efficient"/>
    <s v="5"/>
    <n v="22"/>
    <s v="Old"/>
    <n v="5096"/>
    <m/>
    <m/>
    <n v="150695"/>
    <m/>
    <m/>
  </r>
  <r>
    <x v="0"/>
    <n v="380"/>
    <x v="10"/>
    <n v="0"/>
    <s v="All ships"/>
    <n v="1.25"/>
    <s v="Efficient"/>
    <s v="5"/>
    <n v="27"/>
    <s v="Old"/>
    <n v="10230"/>
    <n v="18793"/>
    <n v="3693"/>
    <n v="228081"/>
    <n v="319300"/>
    <n v="18400"/>
  </r>
  <r>
    <x v="0"/>
    <n v="380"/>
    <x v="10"/>
    <n v="2"/>
    <s v="Liquid bulk carriers"/>
    <n v="1.29"/>
    <s v="Efficient"/>
    <s v="5"/>
    <n v="16"/>
    <s v="Old"/>
    <n v="17196"/>
    <n v="29280"/>
    <m/>
    <n v="162543"/>
    <n v="319300"/>
    <m/>
  </r>
  <r>
    <x v="0"/>
    <n v="380"/>
    <x v="10"/>
    <n v="7"/>
    <s v="Liquefied petroleum gas carriers"/>
    <n v="1.44"/>
    <s v="Efficient"/>
    <s v="5"/>
    <n v="13"/>
    <s v="Old"/>
    <n v="8630"/>
    <n v="9913"/>
    <m/>
    <n v="27546"/>
    <n v="28500"/>
    <m/>
  </r>
  <r>
    <x v="0"/>
    <n v="380"/>
    <x v="10"/>
    <n v="5"/>
    <s v="Dry bulk carriers"/>
    <n v="3.55"/>
    <s v="Inefficient"/>
    <s v="3"/>
    <n v="13"/>
    <s v="Old"/>
    <n v="24040"/>
    <n v="41564"/>
    <m/>
    <n v="151915"/>
    <n v="313049"/>
    <m/>
  </r>
  <r>
    <x v="0"/>
    <n v="380"/>
    <x v="10"/>
    <n v="4"/>
    <s v="Dry breakbulk carriers"/>
    <n v="1.93"/>
    <s v="Efficient"/>
    <s v="5"/>
    <n v="18"/>
    <s v="Old"/>
    <n v="6081"/>
    <n v="8422"/>
    <m/>
    <n v="46295"/>
    <n v="81279"/>
    <m/>
  </r>
  <r>
    <x v="0"/>
    <n v="380"/>
    <x v="10"/>
    <n v="6"/>
    <s v="Roll-on/ roll-off ships"/>
    <m/>
    <s v="Efficient"/>
    <s v="5"/>
    <n v="13"/>
    <s v="Old"/>
    <n v="30019"/>
    <n v="12387"/>
    <m/>
    <n v="77000"/>
    <n v="48988"/>
    <m/>
  </r>
  <r>
    <x v="0"/>
    <n v="380"/>
    <x v="10"/>
    <n v="3"/>
    <s v="Container ships"/>
    <n v="0.82"/>
    <s v="Efficient"/>
    <s v="5"/>
    <n v="14"/>
    <s v="Old"/>
    <n v="40870"/>
    <m/>
    <n v="3693"/>
    <n v="194849"/>
    <m/>
    <n v="18400"/>
  </r>
  <r>
    <x v="0"/>
    <n v="380"/>
    <x v="10"/>
    <n v="1"/>
    <s v="Passenger ships"/>
    <m/>
    <s v="Efficient"/>
    <s v="5"/>
    <n v="30"/>
    <s v="Old"/>
    <n v="7416"/>
    <m/>
    <m/>
    <n v="228081"/>
    <m/>
    <m/>
  </r>
  <r>
    <x v="0"/>
    <n v="392"/>
    <x v="11"/>
    <n v="0"/>
    <s v="All ships"/>
    <n v="0.41"/>
    <s v="Efficient"/>
    <s v="5"/>
    <n v="14"/>
    <s v="Old"/>
    <n v="11586"/>
    <n v="15156"/>
    <n v="1650"/>
    <n v="217617"/>
    <n v="402347"/>
    <n v="20388"/>
  </r>
  <r>
    <x v="0"/>
    <n v="392"/>
    <x v="11"/>
    <n v="2"/>
    <s v="Liquid bulk carriers"/>
    <n v="0.31"/>
    <s v="Efficient"/>
    <s v="5"/>
    <n v="12"/>
    <s v="Old"/>
    <n v="7913"/>
    <n v="13474"/>
    <m/>
    <n v="166093"/>
    <n v="323182"/>
    <m/>
  </r>
  <r>
    <x v="0"/>
    <n v="392"/>
    <x v="11"/>
    <n v="7"/>
    <s v="Liquefied petroleum gas carriers"/>
    <n v="0.32"/>
    <s v="Efficient"/>
    <s v="5"/>
    <n v="16"/>
    <s v="Old"/>
    <n v="6011"/>
    <n v="6575"/>
    <m/>
    <n v="48963"/>
    <n v="58899"/>
    <m/>
  </r>
  <r>
    <x v="0"/>
    <n v="392"/>
    <x v="11"/>
    <n v="8"/>
    <s v="Liquefied natural gas carriers"/>
    <n v="0.99"/>
    <s v="Efficient"/>
    <s v="5"/>
    <n v="13"/>
    <s v="Old"/>
    <n v="75696"/>
    <n v="54400"/>
    <m/>
    <n v="163922"/>
    <n v="130171"/>
    <m/>
  </r>
  <r>
    <x v="0"/>
    <n v="392"/>
    <x v="11"/>
    <n v="5"/>
    <s v="Dry bulk carriers"/>
    <n v="0.9"/>
    <s v="Efficient"/>
    <s v="5"/>
    <n v="14"/>
    <s v="Old"/>
    <n v="17830"/>
    <n v="31350"/>
    <m/>
    <n v="203403"/>
    <n v="402347"/>
    <m/>
  </r>
  <r>
    <x v="0"/>
    <n v="392"/>
    <x v="11"/>
    <n v="4"/>
    <s v="Dry breakbulk carriers"/>
    <n v="1.1200000000000001"/>
    <s v="Efficient"/>
    <s v="5"/>
    <n v="14"/>
    <s v="Old"/>
    <n v="6559"/>
    <n v="8765"/>
    <m/>
    <n v="49720"/>
    <n v="138743"/>
    <m/>
  </r>
  <r>
    <x v="0"/>
    <n v="392"/>
    <x v="11"/>
    <n v="6"/>
    <s v="Roll-on/ roll-off ships"/>
    <m/>
    <s v="Efficient"/>
    <s v="5"/>
    <n v="12"/>
    <s v="Old"/>
    <n v="18953"/>
    <n v="7860"/>
    <m/>
    <n v="77000"/>
    <n v="43878"/>
    <m/>
  </r>
  <r>
    <x v="0"/>
    <n v="392"/>
    <x v="11"/>
    <n v="3"/>
    <s v="Container ships"/>
    <n v="0.35"/>
    <s v="Efficient"/>
    <s v="5"/>
    <n v="12"/>
    <s v="Old"/>
    <n v="17334"/>
    <m/>
    <n v="1650"/>
    <n v="217617"/>
    <m/>
    <n v="20388"/>
  </r>
  <r>
    <x v="0"/>
    <n v="392"/>
    <x v="11"/>
    <n v="1"/>
    <s v="Passenger ships"/>
    <m/>
    <s v="Efficient"/>
    <s v="5"/>
    <n v="15"/>
    <s v="Old"/>
    <n v="6414"/>
    <m/>
    <m/>
    <n v="168666"/>
    <m/>
    <m/>
  </r>
  <r>
    <x v="0"/>
    <n v="410"/>
    <x v="12"/>
    <n v="0"/>
    <s v="All ships"/>
    <n v="0.79"/>
    <s v="Efficient"/>
    <s v="5"/>
    <n v="15"/>
    <s v="Old"/>
    <n v="20316"/>
    <n v="21384"/>
    <n v="2884"/>
    <n v="217673"/>
    <n v="327095"/>
    <n v="20776"/>
  </r>
  <r>
    <x v="0"/>
    <n v="410"/>
    <x v="12"/>
    <n v="2"/>
    <s v="Liquid bulk carriers"/>
    <n v="0.79"/>
    <s v="Efficient"/>
    <s v="5"/>
    <n v="13"/>
    <s v="Old"/>
    <n v="13319"/>
    <n v="23141"/>
    <m/>
    <n v="170004"/>
    <n v="323183"/>
    <m/>
  </r>
  <r>
    <x v="0"/>
    <n v="410"/>
    <x v="12"/>
    <n v="7"/>
    <s v="Liquefied petroleum gas carriers"/>
    <n v="0.72"/>
    <s v="Efficient"/>
    <s v="5"/>
    <n v="15"/>
    <s v="Old"/>
    <n v="7354"/>
    <n v="8112"/>
    <m/>
    <n v="49288"/>
    <n v="58585"/>
    <m/>
  </r>
  <r>
    <x v="0"/>
    <n v="410"/>
    <x v="12"/>
    <n v="8"/>
    <s v="Liquefied natural gas carriers"/>
    <n v="1.03"/>
    <s v="Efficient"/>
    <s v="5"/>
    <n v="10"/>
    <s v="Old"/>
    <n v="112954"/>
    <n v="89028"/>
    <m/>
    <n v="168189"/>
    <n v="155159"/>
    <m/>
  </r>
  <r>
    <x v="0"/>
    <n v="410"/>
    <x v="12"/>
    <n v="5"/>
    <s v="Dry bulk carriers"/>
    <n v="2.34"/>
    <s v="Efficient"/>
    <s v="4"/>
    <n v="13"/>
    <s v="Old"/>
    <n v="29254"/>
    <n v="53064"/>
    <m/>
    <n v="172146"/>
    <n v="327095"/>
    <m/>
  </r>
  <r>
    <x v="0"/>
    <n v="410"/>
    <x v="12"/>
    <n v="4"/>
    <s v="Dry breakbulk carriers"/>
    <n v="1.29"/>
    <s v="Efficient"/>
    <s v="5"/>
    <n v="17"/>
    <s v="Old"/>
    <n v="5589"/>
    <n v="8505"/>
    <m/>
    <n v="58265"/>
    <n v="138743"/>
    <m/>
  </r>
  <r>
    <x v="0"/>
    <n v="410"/>
    <x v="12"/>
    <n v="6"/>
    <s v="Roll-on/ roll-off ships"/>
    <m/>
    <s v="Efficient"/>
    <s v="5"/>
    <n v="18"/>
    <s v="Old"/>
    <n v="24487"/>
    <n v="10391"/>
    <m/>
    <n v="77000"/>
    <n v="43878"/>
    <m/>
  </r>
  <r>
    <x v="0"/>
    <n v="410"/>
    <x v="12"/>
    <n v="3"/>
    <s v="Container ships"/>
    <n v="0.6"/>
    <s v="Efficient"/>
    <s v="5"/>
    <n v="13"/>
    <s v="Old"/>
    <n v="31178"/>
    <m/>
    <n v="2884"/>
    <n v="217673"/>
    <m/>
    <n v="20776"/>
  </r>
  <r>
    <x v="0"/>
    <n v="410"/>
    <x v="12"/>
    <n v="1"/>
    <s v="Passenger ships"/>
    <m/>
    <s v="Efficient"/>
    <s v="5"/>
    <n v="20"/>
    <s v="Old"/>
    <n v="14763"/>
    <m/>
    <m/>
    <n v="168666"/>
    <m/>
    <m/>
  </r>
  <r>
    <x v="0"/>
    <n v="528"/>
    <x v="13"/>
    <n v="0"/>
    <s v="All ships"/>
    <n v="0.56999999999999995"/>
    <s v="Efficient"/>
    <s v="5"/>
    <n v="15"/>
    <s v="Old"/>
    <n v="13088"/>
    <n v="14081"/>
    <n v="2886"/>
    <n v="217673"/>
    <n v="323527"/>
    <n v="21413"/>
  </r>
  <r>
    <x v="0"/>
    <n v="528"/>
    <x v="13"/>
    <n v="2"/>
    <s v="Liquid bulk carriers"/>
    <n v="0.49"/>
    <s v="Efficient"/>
    <s v="5"/>
    <n v="15"/>
    <s v="Old"/>
    <n v="9440"/>
    <n v="17211"/>
    <m/>
    <n v="170004"/>
    <n v="323527"/>
    <m/>
  </r>
  <r>
    <x v="0"/>
    <n v="528"/>
    <x v="13"/>
    <n v="7"/>
    <s v="Liquefied petroleum gas carriers"/>
    <n v="0.94"/>
    <s v="Efficient"/>
    <s v="5"/>
    <n v="11"/>
    <s v="Old"/>
    <n v="7216"/>
    <n v="8057"/>
    <m/>
    <n v="48456"/>
    <n v="58063"/>
    <m/>
  </r>
  <r>
    <x v="0"/>
    <n v="528"/>
    <x v="13"/>
    <n v="8"/>
    <s v="Liquefied natural gas carriers"/>
    <n v="1.3"/>
    <s v="Efficient"/>
    <s v="5"/>
    <n v="5"/>
    <s v="Modern"/>
    <n v="62032"/>
    <n v="48844"/>
    <m/>
    <n v="136980"/>
    <n v="121946"/>
    <m/>
  </r>
  <r>
    <x v="0"/>
    <n v="528"/>
    <x v="13"/>
    <n v="5"/>
    <s v="Dry bulk carriers"/>
    <n v="0.84"/>
    <s v="Efficient"/>
    <s v="5"/>
    <n v="10"/>
    <s v="Old"/>
    <n v="36464"/>
    <n v="65406"/>
    <m/>
    <n v="134692"/>
    <n v="262000"/>
    <m/>
  </r>
  <r>
    <x v="0"/>
    <n v="528"/>
    <x v="13"/>
    <n v="4"/>
    <s v="Dry breakbulk carriers"/>
    <n v="0.4"/>
    <s v="Efficient"/>
    <s v="5"/>
    <n v="18"/>
    <s v="Old"/>
    <n v="4062"/>
    <n v="5371"/>
    <m/>
    <n v="84503"/>
    <n v="105302"/>
    <m/>
  </r>
  <r>
    <x v="0"/>
    <n v="528"/>
    <x v="13"/>
    <n v="6"/>
    <s v="Roll-on/ roll-off ships"/>
    <m/>
    <s v="Efficient"/>
    <s v="5"/>
    <n v="21"/>
    <s v="Old"/>
    <n v="13971"/>
    <n v="5833"/>
    <m/>
    <n v="77000"/>
    <n v="48988"/>
    <m/>
  </r>
  <r>
    <x v="0"/>
    <n v="528"/>
    <x v="13"/>
    <n v="3"/>
    <s v="Container ships"/>
    <n v="0.78"/>
    <s v="Efficient"/>
    <s v="5"/>
    <n v="12"/>
    <s v="Old"/>
    <n v="31216"/>
    <m/>
    <n v="2886"/>
    <n v="217673"/>
    <m/>
    <n v="21413"/>
  </r>
  <r>
    <x v="0"/>
    <n v="528"/>
    <x v="13"/>
    <n v="1"/>
    <s v="Passenger ships"/>
    <m/>
    <s v="Efficient"/>
    <s v="5"/>
    <n v="13"/>
    <s v="Old"/>
    <n v="15805"/>
    <m/>
    <m/>
    <n v="183200"/>
    <m/>
    <m/>
  </r>
  <r>
    <x v="0"/>
    <n v="579"/>
    <x v="14"/>
    <n v="0"/>
    <s v="All ships"/>
    <n v="0.43"/>
    <s v="Efficient"/>
    <s v="5"/>
    <n v="17"/>
    <s v="Old"/>
    <n v="4310"/>
    <n v="6874"/>
    <n v="783"/>
    <n v="171598"/>
    <n v="319994"/>
    <n v="1856"/>
  </r>
  <r>
    <x v="0"/>
    <n v="579"/>
    <x v="14"/>
    <n v="2"/>
    <s v="Liquid bulk carriers"/>
    <n v="0.61"/>
    <s v="Efficient"/>
    <s v="5"/>
    <n v="15"/>
    <s v="Old"/>
    <n v="11449"/>
    <n v="18131"/>
    <m/>
    <n v="163257"/>
    <n v="319994"/>
    <m/>
  </r>
  <r>
    <x v="0"/>
    <n v="579"/>
    <x v="14"/>
    <n v="7"/>
    <s v="Liquefied petroleum gas carriers"/>
    <n v="0.75"/>
    <s v="Efficient"/>
    <s v="5"/>
    <n v="11"/>
    <s v="Old"/>
    <n v="10677"/>
    <n v="12053"/>
    <m/>
    <n v="48051"/>
    <n v="58677"/>
    <m/>
  </r>
  <r>
    <x v="0"/>
    <n v="579"/>
    <x v="14"/>
    <n v="8"/>
    <s v="Liquefied natural gas carriers"/>
    <n v="0.32"/>
    <s v="Efficient"/>
    <s v="5"/>
    <n v="10"/>
    <s v="Old"/>
    <n v="20473"/>
    <n v="14533"/>
    <m/>
    <n v="136739"/>
    <n v="87677"/>
    <m/>
  </r>
  <r>
    <x v="0"/>
    <n v="579"/>
    <x v="14"/>
    <n v="5"/>
    <s v="Dry bulk carriers"/>
    <n v="0.87"/>
    <s v="Efficient"/>
    <s v="5"/>
    <n v="18"/>
    <s v="Old"/>
    <n v="16467"/>
    <n v="27662"/>
    <m/>
    <n v="108237"/>
    <n v="209177"/>
    <m/>
  </r>
  <r>
    <x v="0"/>
    <n v="579"/>
    <x v="14"/>
    <n v="4"/>
    <s v="Dry breakbulk carriers"/>
    <n v="0.34"/>
    <s v="Efficient"/>
    <s v="5"/>
    <n v="22"/>
    <s v="Old"/>
    <n v="2802"/>
    <n v="3297"/>
    <m/>
    <n v="51065"/>
    <n v="72148"/>
    <m/>
  </r>
  <r>
    <x v="0"/>
    <n v="579"/>
    <x v="14"/>
    <n v="6"/>
    <s v="Roll-on/ roll-off ships"/>
    <m/>
    <s v="Efficient"/>
    <s v="5"/>
    <n v="14"/>
    <s v="Old"/>
    <n v="10037"/>
    <n v="5809"/>
    <m/>
    <n v="55598"/>
    <n v="19844"/>
    <m/>
  </r>
  <r>
    <x v="0"/>
    <n v="579"/>
    <x v="14"/>
    <n v="3"/>
    <s v="Container ships"/>
    <n v="0.33"/>
    <s v="Efficient"/>
    <s v="5"/>
    <n v="15"/>
    <s v="Old"/>
    <n v="8377"/>
    <m/>
    <n v="783"/>
    <n v="21586"/>
    <m/>
    <n v="1856"/>
  </r>
  <r>
    <x v="0"/>
    <n v="579"/>
    <x v="14"/>
    <n v="1"/>
    <s v="Passenger ships"/>
    <m/>
    <s v="Efficient"/>
    <s v="5"/>
    <n v="17"/>
    <s v="Old"/>
    <n v="4164"/>
    <m/>
    <m/>
    <n v="171598"/>
    <m/>
    <m/>
  </r>
  <r>
    <x v="0"/>
    <n v="608"/>
    <x v="15"/>
    <n v="0"/>
    <s v="All ships"/>
    <n v="1.04"/>
    <s v="Efficient"/>
    <s v="5"/>
    <n v="19"/>
    <s v="Old"/>
    <n v="6970"/>
    <n v="10592"/>
    <n v="1737"/>
    <n v="217673"/>
    <n v="319994"/>
    <n v="20776"/>
  </r>
  <r>
    <x v="0"/>
    <n v="608"/>
    <x v="15"/>
    <n v="2"/>
    <s v="Liquid bulk carriers"/>
    <n v="0.9"/>
    <s v="Efficient"/>
    <s v="5"/>
    <n v="12"/>
    <s v="Old"/>
    <n v="7931"/>
    <n v="12901"/>
    <m/>
    <n v="163465"/>
    <n v="319994"/>
    <m/>
  </r>
  <r>
    <x v="0"/>
    <n v="608"/>
    <x v="15"/>
    <n v="7"/>
    <s v="Liquefied petroleum gas carriers"/>
    <n v="0.9"/>
    <s v="Efficient"/>
    <s v="5"/>
    <n v="11"/>
    <s v="Old"/>
    <n v="7411"/>
    <n v="8273"/>
    <m/>
    <n v="48419"/>
    <n v="58585"/>
    <m/>
  </r>
  <r>
    <x v="0"/>
    <n v="608"/>
    <x v="15"/>
    <n v="5"/>
    <s v="Dry bulk carriers"/>
    <n v="4.38"/>
    <s v="Inefficient"/>
    <s v="2"/>
    <n v="12"/>
    <s v="Old"/>
    <n v="22763"/>
    <n v="39727"/>
    <m/>
    <n v="151094"/>
    <n v="297571"/>
    <m/>
  </r>
  <r>
    <x v="0"/>
    <n v="608"/>
    <x v="15"/>
    <n v="4"/>
    <s v="Dry breakbulk carriers"/>
    <n v="1.05"/>
    <s v="Efficient"/>
    <s v="5"/>
    <n v="19"/>
    <s v="Old"/>
    <n v="4219"/>
    <n v="5520"/>
    <m/>
    <n v="29829"/>
    <n v="51725"/>
    <m/>
  </r>
  <r>
    <x v="0"/>
    <n v="608"/>
    <x v="15"/>
    <n v="6"/>
    <s v="Roll-on/ roll-off ships"/>
    <m/>
    <s v="Efficient"/>
    <s v="5"/>
    <n v="26"/>
    <s v="Old"/>
    <n v="14937"/>
    <n v="6705"/>
    <m/>
    <n v="75036"/>
    <n v="22746"/>
    <m/>
  </r>
  <r>
    <x v="0"/>
    <n v="608"/>
    <x v="15"/>
    <n v="3"/>
    <s v="Container ships"/>
    <n v="0.87"/>
    <s v="Efficient"/>
    <s v="5"/>
    <n v="15"/>
    <s v="Old"/>
    <n v="18115"/>
    <m/>
    <n v="1737"/>
    <n v="217673"/>
    <m/>
    <n v="20776"/>
  </r>
  <r>
    <x v="0"/>
    <n v="608"/>
    <x v="15"/>
    <n v="1"/>
    <s v="Passenger ships"/>
    <m/>
    <s v="Efficient"/>
    <s v="5"/>
    <n v="21"/>
    <s v="Old"/>
    <n v="3064"/>
    <m/>
    <m/>
    <n v="168666"/>
    <m/>
    <m/>
  </r>
  <r>
    <x v="0"/>
    <n v="643"/>
    <x v="16"/>
    <n v="0"/>
    <s v="All ships"/>
    <n v="1.33"/>
    <s v="Efficient"/>
    <s v="5"/>
    <n v="23"/>
    <s v="Old"/>
    <n v="9310"/>
    <n v="14563"/>
    <n v="1511"/>
    <n v="171598"/>
    <n v="206010"/>
    <n v="7564"/>
  </r>
  <r>
    <x v="0"/>
    <n v="643"/>
    <x v="16"/>
    <n v="2"/>
    <s v="Liquid bulk carriers"/>
    <n v="1.04"/>
    <s v="Efficient"/>
    <s v="5"/>
    <n v="22"/>
    <s v="Old"/>
    <n v="11609"/>
    <n v="19452"/>
    <m/>
    <n v="94729"/>
    <n v="166468"/>
    <m/>
  </r>
  <r>
    <x v="0"/>
    <n v="643"/>
    <x v="16"/>
    <n v="7"/>
    <s v="Liquefied petroleum gas carriers"/>
    <n v="1.34"/>
    <s v="Efficient"/>
    <s v="5"/>
    <n v="9"/>
    <s v="Modern"/>
    <n v="11498"/>
    <n v="13096"/>
    <m/>
    <n v="27546"/>
    <n v="27014"/>
    <m/>
  </r>
  <r>
    <x v="0"/>
    <n v="643"/>
    <x v="16"/>
    <n v="8"/>
    <s v="Liquefied natural gas carriers"/>
    <n v="1.1000000000000001"/>
    <s v="Efficient"/>
    <s v="5"/>
    <n v="7"/>
    <s v="Modern"/>
    <n v="110982"/>
    <n v="80481"/>
    <m/>
    <n v="144828"/>
    <n v="97000"/>
    <m/>
  </r>
  <r>
    <x v="0"/>
    <n v="643"/>
    <x v="16"/>
    <n v="5"/>
    <s v="Dry bulk carriers"/>
    <n v="2.5"/>
    <s v="Efficient"/>
    <s v="4"/>
    <n v="13"/>
    <s v="Old"/>
    <n v="25096"/>
    <n v="43693"/>
    <m/>
    <n v="106884"/>
    <n v="206010"/>
    <m/>
  </r>
  <r>
    <x v="0"/>
    <n v="643"/>
    <x v="16"/>
    <n v="4"/>
    <s v="Dry breakbulk carriers"/>
    <n v="1.56"/>
    <s v="Efficient"/>
    <s v="5"/>
    <n v="28"/>
    <s v="Old"/>
    <n v="3907"/>
    <n v="4988"/>
    <m/>
    <n v="43788"/>
    <n v="53035"/>
    <m/>
  </r>
  <r>
    <x v="0"/>
    <n v="643"/>
    <x v="16"/>
    <n v="6"/>
    <s v="Roll-on/ roll-off ships"/>
    <m/>
    <s v="Efficient"/>
    <s v="5"/>
    <n v="26"/>
    <s v="Old"/>
    <n v="9990"/>
    <n v="5787"/>
    <m/>
    <n v="50309"/>
    <n v="22910"/>
    <m/>
  </r>
  <r>
    <x v="0"/>
    <n v="643"/>
    <x v="16"/>
    <n v="3"/>
    <s v="Container ships"/>
    <n v="1.4"/>
    <s v="Efficient"/>
    <s v="5"/>
    <n v="15"/>
    <s v="Old"/>
    <n v="16922"/>
    <m/>
    <n v="1511"/>
    <n v="89097"/>
    <m/>
    <n v="7564"/>
  </r>
  <r>
    <x v="0"/>
    <n v="643"/>
    <x v="16"/>
    <n v="1"/>
    <s v="Passenger ships"/>
    <m/>
    <s v="Efficient"/>
    <s v="5"/>
    <n v="17"/>
    <s v="Old"/>
    <n v="5303"/>
    <m/>
    <m/>
    <n v="171598"/>
    <m/>
    <m/>
  </r>
  <r>
    <x v="0"/>
    <n v="702"/>
    <x v="17"/>
    <n v="0"/>
    <s v="All ships"/>
    <m/>
    <s v="Efficient"/>
    <s v="5"/>
    <m/>
    <s v="Modern"/>
    <m/>
    <m/>
    <m/>
    <m/>
    <m/>
    <m/>
  </r>
  <r>
    <x v="0"/>
    <n v="702"/>
    <x v="17"/>
    <n v="2"/>
    <s v="Liquid bulk carriers"/>
    <m/>
    <s v="Efficient"/>
    <s v="5"/>
    <m/>
    <s v="Modern"/>
    <m/>
    <m/>
    <m/>
    <m/>
    <m/>
    <m/>
  </r>
  <r>
    <x v="0"/>
    <n v="702"/>
    <x v="17"/>
    <n v="7"/>
    <s v="Liquefied petroleum gas carriers"/>
    <m/>
    <s v="Efficient"/>
    <s v="5"/>
    <m/>
    <s v="Modern"/>
    <m/>
    <m/>
    <m/>
    <m/>
    <m/>
    <m/>
  </r>
  <r>
    <x v="0"/>
    <n v="702"/>
    <x v="17"/>
    <n v="8"/>
    <s v="Liquefied natural gas carriers"/>
    <m/>
    <s v="Efficient"/>
    <s v="5"/>
    <m/>
    <s v="Modern"/>
    <m/>
    <m/>
    <m/>
    <m/>
    <m/>
    <m/>
  </r>
  <r>
    <x v="0"/>
    <n v="702"/>
    <x v="17"/>
    <n v="5"/>
    <s v="Dry bulk carriers"/>
    <m/>
    <s v="Efficient"/>
    <s v="5"/>
    <m/>
    <s v="Modern"/>
    <m/>
    <m/>
    <m/>
    <m/>
    <m/>
    <m/>
  </r>
  <r>
    <x v="0"/>
    <n v="702"/>
    <x v="17"/>
    <n v="4"/>
    <s v="Dry breakbulk carriers"/>
    <m/>
    <s v="Efficient"/>
    <s v="5"/>
    <m/>
    <s v="Modern"/>
    <m/>
    <m/>
    <m/>
    <m/>
    <m/>
    <m/>
  </r>
  <r>
    <x v="0"/>
    <n v="702"/>
    <x v="17"/>
    <n v="6"/>
    <s v="Roll-on/ roll-off ships"/>
    <m/>
    <s v="Efficient"/>
    <s v="5"/>
    <m/>
    <s v="Modern"/>
    <m/>
    <m/>
    <m/>
    <m/>
    <m/>
    <m/>
  </r>
  <r>
    <x v="0"/>
    <n v="702"/>
    <x v="17"/>
    <n v="3"/>
    <s v="Container ships"/>
    <m/>
    <s v="Efficient"/>
    <s v="5"/>
    <m/>
    <s v="Modern"/>
    <m/>
    <m/>
    <m/>
    <m/>
    <m/>
    <m/>
  </r>
  <r>
    <x v="0"/>
    <n v="702"/>
    <x v="17"/>
    <n v="1"/>
    <s v="Passenger ships"/>
    <m/>
    <s v="Efficient"/>
    <s v="5"/>
    <m/>
    <s v="Modern"/>
    <m/>
    <m/>
    <m/>
    <m/>
    <m/>
    <m/>
  </r>
  <r>
    <x v="0"/>
    <n v="724"/>
    <x v="18"/>
    <n v="0"/>
    <s v="All ships"/>
    <n v="0.86"/>
    <s v="Efficient"/>
    <s v="5"/>
    <n v="17"/>
    <s v="Old"/>
    <n v="15770"/>
    <n v="13991"/>
    <n v="3219"/>
    <n v="228081"/>
    <n v="299999"/>
    <n v="20776"/>
  </r>
  <r>
    <x v="0"/>
    <n v="724"/>
    <x v="18"/>
    <n v="2"/>
    <s v="Liquid bulk carriers"/>
    <n v="0.84"/>
    <s v="Efficient"/>
    <s v="5"/>
    <n v="11"/>
    <s v="Old"/>
    <n v="10859"/>
    <n v="17867"/>
    <m/>
    <n v="160534"/>
    <n v="299999"/>
    <m/>
  </r>
  <r>
    <x v="0"/>
    <n v="724"/>
    <x v="18"/>
    <n v="7"/>
    <s v="Liquefied petroleum gas carriers"/>
    <n v="0.96"/>
    <s v="Efficient"/>
    <s v="5"/>
    <n v="11"/>
    <s v="Old"/>
    <n v="7204"/>
    <n v="8251"/>
    <m/>
    <n v="48963"/>
    <n v="58690"/>
    <m/>
  </r>
  <r>
    <x v="0"/>
    <n v="724"/>
    <x v="18"/>
    <n v="8"/>
    <s v="Liquefied natural gas carriers"/>
    <n v="1.05"/>
    <s v="Efficient"/>
    <s v="5"/>
    <n v="11"/>
    <s v="Old"/>
    <n v="95788"/>
    <n v="75572"/>
    <m/>
    <n v="137535"/>
    <n v="121963"/>
    <m/>
  </r>
  <r>
    <x v="0"/>
    <n v="724"/>
    <x v="18"/>
    <n v="5"/>
    <s v="Dry bulk carriers"/>
    <n v="2.27"/>
    <s v="Efficient"/>
    <s v="4"/>
    <n v="13"/>
    <s v="Old"/>
    <n v="25255"/>
    <n v="44230"/>
    <m/>
    <n v="108237"/>
    <n v="209096"/>
    <m/>
  </r>
  <r>
    <x v="0"/>
    <n v="724"/>
    <x v="18"/>
    <n v="4"/>
    <s v="Dry breakbulk carriers"/>
    <n v="1.1399999999999999"/>
    <s v="Efficient"/>
    <s v="5"/>
    <n v="15"/>
    <s v="Old"/>
    <n v="5165"/>
    <n v="7239"/>
    <m/>
    <n v="51065"/>
    <n v="88666"/>
    <m/>
  </r>
  <r>
    <x v="0"/>
    <n v="724"/>
    <x v="18"/>
    <n v="6"/>
    <s v="Roll-on/ roll-off ships"/>
    <m/>
    <s v="Efficient"/>
    <s v="5"/>
    <n v="16"/>
    <s v="Old"/>
    <n v="21858"/>
    <n v="7901"/>
    <m/>
    <n v="77000"/>
    <n v="48988"/>
    <m/>
  </r>
  <r>
    <x v="0"/>
    <n v="724"/>
    <x v="18"/>
    <n v="3"/>
    <s v="Container ships"/>
    <n v="0.66"/>
    <s v="Efficient"/>
    <s v="5"/>
    <n v="13"/>
    <s v="Old"/>
    <n v="35327"/>
    <m/>
    <n v="3219"/>
    <n v="217673"/>
    <m/>
    <n v="20776"/>
  </r>
  <r>
    <x v="0"/>
    <n v="724"/>
    <x v="18"/>
    <n v="1"/>
    <s v="Passenger ships"/>
    <m/>
    <s v="Efficient"/>
    <s v="5"/>
    <n v="19"/>
    <s v="Old"/>
    <n v="13547"/>
    <m/>
    <m/>
    <n v="228081"/>
    <m/>
    <m/>
  </r>
  <r>
    <x v="0"/>
    <n v="752"/>
    <x v="19"/>
    <n v="0"/>
    <s v="All ships"/>
    <n v="0.8"/>
    <s v="Efficient"/>
    <s v="5"/>
    <n v="22"/>
    <s v="Old"/>
    <n v="15203"/>
    <n v="8629"/>
    <n v="1504"/>
    <n v="214286"/>
    <n v="164445"/>
    <n v="19630"/>
  </r>
  <r>
    <x v="0"/>
    <n v="752"/>
    <x v="19"/>
    <n v="2"/>
    <s v="Liquid bulk carriers"/>
    <n v="0.68"/>
    <s v="Efficient"/>
    <s v="5"/>
    <n v="14"/>
    <s v="Old"/>
    <n v="8330"/>
    <n v="12976"/>
    <m/>
    <n v="94729"/>
    <n v="164445"/>
    <m/>
  </r>
  <r>
    <x v="0"/>
    <n v="752"/>
    <x v="19"/>
    <n v="7"/>
    <s v="Liquefied petroleum gas carriers"/>
    <n v="0.82"/>
    <s v="Efficient"/>
    <s v="5"/>
    <n v="14"/>
    <s v="Old"/>
    <n v="7072"/>
    <n v="7975"/>
    <m/>
    <n v="48051"/>
    <n v="55047"/>
    <m/>
  </r>
  <r>
    <x v="0"/>
    <n v="752"/>
    <x v="19"/>
    <n v="8"/>
    <s v="Liquefied natural gas carriers"/>
    <n v="0.61"/>
    <s v="Efficient"/>
    <s v="5"/>
    <n v="3"/>
    <s v="Modern"/>
    <n v="10163"/>
    <n v="7072"/>
    <m/>
    <n v="22887"/>
    <n v="20918"/>
    <m/>
  </r>
  <r>
    <x v="0"/>
    <n v="752"/>
    <x v="19"/>
    <n v="5"/>
    <s v="Dry bulk carriers"/>
    <n v="0.51"/>
    <s v="Efficient"/>
    <s v="5"/>
    <n v="28"/>
    <s v="Old"/>
    <n v="6838"/>
    <n v="10016"/>
    <m/>
    <n v="51147"/>
    <n v="95746"/>
    <m/>
  </r>
  <r>
    <x v="0"/>
    <n v="752"/>
    <x v="19"/>
    <n v="4"/>
    <s v="Dry breakbulk carriers"/>
    <n v="1.04"/>
    <s v="Efficient"/>
    <s v="5"/>
    <n v="19"/>
    <s v="Old"/>
    <n v="3493"/>
    <n v="4948"/>
    <m/>
    <n v="30469"/>
    <n v="38330"/>
    <m/>
  </r>
  <r>
    <x v="0"/>
    <n v="752"/>
    <x v="19"/>
    <n v="6"/>
    <s v="Roll-on/ roll-off ships"/>
    <m/>
    <s v="Efficient"/>
    <s v="5"/>
    <n v="18"/>
    <s v="Old"/>
    <n v="25010"/>
    <n v="11314"/>
    <m/>
    <n v="100430"/>
    <n v="55631"/>
    <m/>
  </r>
  <r>
    <x v="0"/>
    <n v="752"/>
    <x v="19"/>
    <n v="3"/>
    <s v="Container ships"/>
    <n v="0.63"/>
    <s v="Efficient"/>
    <s v="5"/>
    <n v="13"/>
    <s v="Old"/>
    <n v="16250"/>
    <m/>
    <n v="1504"/>
    <n v="214286"/>
    <m/>
    <n v="19630"/>
  </r>
  <r>
    <x v="0"/>
    <n v="752"/>
    <x v="19"/>
    <n v="1"/>
    <s v="Passenger ships"/>
    <m/>
    <s v="Efficient"/>
    <s v="5"/>
    <n v="24"/>
    <s v="Old"/>
    <n v="18268"/>
    <m/>
    <m/>
    <n v="145655"/>
    <m/>
    <m/>
  </r>
  <r>
    <x v="0"/>
    <n v="792"/>
    <x v="20"/>
    <n v="0"/>
    <s v="All ships"/>
    <n v="1.19"/>
    <s v="Efficient"/>
    <s v="5"/>
    <n v="23"/>
    <s v="Old"/>
    <n v="5541"/>
    <n v="14776"/>
    <n v="3075"/>
    <n v="162960"/>
    <n v="319360"/>
    <n v="15226"/>
  </r>
  <r>
    <x v="0"/>
    <n v="792"/>
    <x v="20"/>
    <n v="2"/>
    <s v="Liquid bulk carriers"/>
    <n v="1.1100000000000001"/>
    <s v="Efficient"/>
    <s v="5"/>
    <n v="13"/>
    <s v="Old"/>
    <n v="16713"/>
    <n v="28853"/>
    <m/>
    <n v="162960"/>
    <n v="319360"/>
    <m/>
  </r>
  <r>
    <x v="0"/>
    <n v="792"/>
    <x v="20"/>
    <n v="7"/>
    <s v="Liquefied petroleum gas carriers"/>
    <n v="1.36"/>
    <s v="Efficient"/>
    <s v="5"/>
    <n v="15"/>
    <s v="Old"/>
    <n v="18983"/>
    <n v="22278"/>
    <m/>
    <n v="48542"/>
    <n v="58677"/>
    <m/>
  </r>
  <r>
    <x v="0"/>
    <n v="792"/>
    <x v="20"/>
    <n v="8"/>
    <s v="Liquefied natural gas carriers"/>
    <n v="1.31"/>
    <s v="Efficient"/>
    <s v="5"/>
    <n v="11"/>
    <s v="Old"/>
    <n v="113052"/>
    <n v="92634"/>
    <m/>
    <n v="137535"/>
    <n v="122079"/>
    <m/>
  </r>
  <r>
    <x v="0"/>
    <n v="792"/>
    <x v="20"/>
    <n v="5"/>
    <s v="Dry bulk carriers"/>
    <n v="4"/>
    <s v="Inefficient"/>
    <s v="2"/>
    <n v="13"/>
    <s v="Old"/>
    <n v="24982"/>
    <n v="43143"/>
    <m/>
    <n v="106884"/>
    <n v="206030"/>
    <m/>
  </r>
  <r>
    <x v="0"/>
    <n v="792"/>
    <x v="20"/>
    <n v="4"/>
    <s v="Dry breakbulk carriers"/>
    <n v="1.52"/>
    <s v="Efficient"/>
    <s v="5"/>
    <n v="26"/>
    <s v="Old"/>
    <n v="3873"/>
    <n v="5466"/>
    <m/>
    <n v="43528"/>
    <n v="81279"/>
    <m/>
  </r>
  <r>
    <x v="0"/>
    <n v="792"/>
    <x v="20"/>
    <n v="6"/>
    <s v="Roll-on/ roll-off ships"/>
    <m/>
    <s v="Efficient"/>
    <s v="5"/>
    <n v="26"/>
    <s v="Old"/>
    <n v="21268"/>
    <n v="8928"/>
    <m/>
    <n v="76420"/>
    <n v="46705"/>
    <m/>
  </r>
  <r>
    <x v="0"/>
    <n v="792"/>
    <x v="20"/>
    <n v="3"/>
    <s v="Container ships"/>
    <n v="0.63"/>
    <s v="Efficient"/>
    <s v="5"/>
    <n v="15"/>
    <s v="Old"/>
    <n v="33910"/>
    <m/>
    <n v="3075"/>
    <n v="153744"/>
    <m/>
    <n v="15226"/>
  </r>
  <r>
    <x v="0"/>
    <n v="792"/>
    <x v="20"/>
    <n v="1"/>
    <s v="Passenger ships"/>
    <m/>
    <s v="Efficient"/>
    <s v="5"/>
    <n v="25"/>
    <s v="Old"/>
    <n v="1654"/>
    <m/>
    <m/>
    <n v="99526"/>
    <m/>
    <m/>
  </r>
  <r>
    <x v="0"/>
    <n v="926"/>
    <x v="21"/>
    <n v="0"/>
    <s v="All ships"/>
    <n v="1.0900000000000001"/>
    <s v="Efficient"/>
    <s v="5"/>
    <n v="17"/>
    <s v="Old"/>
    <n v="13667"/>
    <n v="12042"/>
    <n v="3464"/>
    <n v="217673"/>
    <n v="323183"/>
    <n v="21413"/>
  </r>
  <r>
    <x v="0"/>
    <n v="926"/>
    <x v="21"/>
    <n v="2"/>
    <s v="Liquid bulk carriers"/>
    <n v="1.06"/>
    <s v="Efficient"/>
    <s v="5"/>
    <n v="13"/>
    <s v="Old"/>
    <n v="12485"/>
    <n v="20791"/>
    <m/>
    <n v="170004"/>
    <n v="323183"/>
    <m/>
  </r>
  <r>
    <x v="0"/>
    <n v="926"/>
    <x v="21"/>
    <n v="7"/>
    <s v="Liquefied petroleum gas carriers"/>
    <n v="1.08"/>
    <s v="Efficient"/>
    <s v="5"/>
    <n v="11"/>
    <s v="Old"/>
    <n v="6784"/>
    <n v="7197"/>
    <m/>
    <n v="47454"/>
    <n v="54684"/>
    <m/>
  </r>
  <r>
    <x v="0"/>
    <n v="926"/>
    <x v="21"/>
    <n v="8"/>
    <s v="Liquefied natural gas carriers"/>
    <n v="1.43"/>
    <s v="Efficient"/>
    <s v="5"/>
    <n v="6"/>
    <s v="Modern"/>
    <n v="84416"/>
    <n v="68861"/>
    <m/>
    <n v="168189"/>
    <n v="154900"/>
    <m/>
  </r>
  <r>
    <x v="0"/>
    <n v="926"/>
    <x v="21"/>
    <n v="5"/>
    <s v="Dry bulk carriers"/>
    <n v="2.73"/>
    <s v="Efficient"/>
    <s v="4"/>
    <n v="13"/>
    <s v="Old"/>
    <n v="25699"/>
    <n v="44573"/>
    <m/>
    <n v="99195"/>
    <n v="187882"/>
    <m/>
  </r>
  <r>
    <x v="0"/>
    <n v="926"/>
    <x v="21"/>
    <n v="4"/>
    <s v="Dry breakbulk carriers"/>
    <n v="1.46"/>
    <s v="Efficient"/>
    <s v="5"/>
    <n v="18"/>
    <s v="Old"/>
    <n v="3323"/>
    <n v="4556"/>
    <m/>
    <n v="71543"/>
    <n v="81279"/>
    <m/>
  </r>
  <r>
    <x v="0"/>
    <n v="926"/>
    <x v="21"/>
    <n v="6"/>
    <s v="Roll-on/ roll-off ships"/>
    <m/>
    <s v="Efficient"/>
    <s v="5"/>
    <n v="15"/>
    <s v="Old"/>
    <n v="24483"/>
    <n v="10098"/>
    <m/>
    <n v="100430"/>
    <n v="55828"/>
    <m/>
  </r>
  <r>
    <x v="0"/>
    <n v="926"/>
    <x v="21"/>
    <n v="3"/>
    <s v="Container ships"/>
    <n v="0.73"/>
    <s v="Efficient"/>
    <s v="5"/>
    <n v="13"/>
    <s v="Old"/>
    <n v="37344"/>
    <m/>
    <n v="3464"/>
    <n v="217673"/>
    <m/>
    <n v="21413"/>
  </r>
  <r>
    <x v="0"/>
    <n v="926"/>
    <x v="21"/>
    <n v="1"/>
    <s v="Passenger ships"/>
    <m/>
    <s v="Efficient"/>
    <s v="5"/>
    <n v="18"/>
    <s v="Old"/>
    <n v="12278"/>
    <m/>
    <m/>
    <n v="171598"/>
    <m/>
    <m/>
  </r>
  <r>
    <x v="0"/>
    <n v="842"/>
    <x v="22"/>
    <n v="0"/>
    <s v="All ships"/>
    <n v="1.41"/>
    <s v="Efficient"/>
    <s v="5"/>
    <n v="24"/>
    <s v="Old"/>
    <n v="16319"/>
    <n v="46801"/>
    <n v="5326"/>
    <n v="228081"/>
    <n v="321300"/>
    <n v="14568"/>
  </r>
  <r>
    <x v="0"/>
    <n v="842"/>
    <x v="22"/>
    <n v="2"/>
    <s v="Liquid bulk carriers"/>
    <n v="1.64"/>
    <s v="Efficient"/>
    <s v="5"/>
    <n v="10"/>
    <s v="Old"/>
    <n v="36124"/>
    <n v="62748"/>
    <m/>
    <n v="172146"/>
    <n v="321300"/>
    <m/>
  </r>
  <r>
    <x v="0"/>
    <n v="842"/>
    <x v="22"/>
    <n v="7"/>
    <s v="Liquefied petroleum gas carriers"/>
    <n v="2.0299999999999998"/>
    <s v="Efficient"/>
    <s v="4"/>
    <n v="8"/>
    <s v="Modern"/>
    <n v="30301"/>
    <n v="34666"/>
    <m/>
    <n v="57509"/>
    <n v="59138"/>
    <m/>
  </r>
  <r>
    <x v="0"/>
    <n v="842"/>
    <x v="22"/>
    <n v="8"/>
    <s v="Liquefied natural gas carriers"/>
    <n v="1.28"/>
    <s v="Efficient"/>
    <s v="5"/>
    <n v="5"/>
    <s v="Modern"/>
    <n v="91039"/>
    <n v="73123"/>
    <m/>
    <n v="136894"/>
    <n v="100000"/>
    <m/>
  </r>
  <r>
    <x v="0"/>
    <n v="842"/>
    <x v="22"/>
    <n v="5"/>
    <s v="Dry bulk carriers"/>
    <n v="1.84"/>
    <s v="Efficient"/>
    <s v="5"/>
    <n v="18"/>
    <s v="Old"/>
    <n v="29030"/>
    <n v="51716"/>
    <m/>
    <n v="106385"/>
    <n v="206699"/>
    <m/>
  </r>
  <r>
    <x v="0"/>
    <n v="842"/>
    <x v="22"/>
    <n v="4"/>
    <s v="Dry breakbulk carriers"/>
    <n v="1.79"/>
    <s v="Efficient"/>
    <s v="5"/>
    <n v="16"/>
    <s v="Old"/>
    <n v="11949"/>
    <n v="15972"/>
    <m/>
    <n v="66870"/>
    <n v="73296"/>
    <m/>
  </r>
  <r>
    <x v="0"/>
    <n v="842"/>
    <x v="22"/>
    <n v="6"/>
    <s v="Roll-on/ roll-off ships"/>
    <m/>
    <s v="Efficient"/>
    <s v="5"/>
    <n v="13"/>
    <s v="Old"/>
    <n v="55430"/>
    <n v="20786"/>
    <m/>
    <n v="100430"/>
    <n v="55828"/>
    <m/>
  </r>
  <r>
    <x v="0"/>
    <n v="842"/>
    <x v="22"/>
    <n v="3"/>
    <s v="Container ships"/>
    <n v="1"/>
    <s v="Efficient"/>
    <s v="5"/>
    <n v="13"/>
    <s v="Old"/>
    <n v="59644"/>
    <m/>
    <n v="5326"/>
    <n v="171542"/>
    <m/>
    <n v="14568"/>
  </r>
  <r>
    <x v="0"/>
    <n v="842"/>
    <x v="22"/>
    <n v="1"/>
    <s v="Passenger ships"/>
    <m/>
    <s v="Efficient"/>
    <s v="5"/>
    <n v="28"/>
    <s v="Old"/>
    <n v="7854"/>
    <m/>
    <m/>
    <n v="228081"/>
    <m/>
    <m/>
  </r>
  <r>
    <x v="1"/>
    <n v="0"/>
    <x v="0"/>
    <n v="0"/>
    <s v="All ships"/>
    <n v="0.96599999999999997"/>
    <s v="Efficient"/>
    <s v="5"/>
    <n v="18"/>
    <s v="Old"/>
    <n v="14980"/>
    <n v="24578"/>
    <n v="3513"/>
    <n v="234006"/>
    <n v="441585"/>
    <n v="23756"/>
  </r>
  <r>
    <x v="1"/>
    <n v="0"/>
    <x v="0"/>
    <n v="2"/>
    <s v="Liquid bulk carriers"/>
    <n v="0.93469999999999998"/>
    <s v="Efficient"/>
    <s v="5"/>
    <n v="14"/>
    <s v="Old"/>
    <n v="15702"/>
    <n v="27287"/>
    <m/>
    <n v="234006"/>
    <n v="441585"/>
    <m/>
  </r>
  <r>
    <x v="1"/>
    <n v="0"/>
    <x v="0"/>
    <n v="7"/>
    <s v="Liquefied petroleum gas carriers"/>
    <n v="1.0139"/>
    <s v="Efficient"/>
    <s v="5"/>
    <n v="14"/>
    <s v="Old"/>
    <n v="10300"/>
    <n v="11625"/>
    <m/>
    <n v="59226"/>
    <n v="64220"/>
    <m/>
  </r>
  <r>
    <x v="1"/>
    <n v="0"/>
    <x v="0"/>
    <n v="8"/>
    <s v="Liquefied natural gas carriers"/>
    <n v="1.1083000000000001"/>
    <s v="Efficient"/>
    <s v="5"/>
    <n v="10"/>
    <s v="Old"/>
    <n v="95469"/>
    <n v="74107"/>
    <m/>
    <n v="168189"/>
    <n v="156000"/>
    <m/>
  </r>
  <r>
    <x v="1"/>
    <n v="0"/>
    <x v="0"/>
    <n v="5"/>
    <s v="Dry bulk carriers"/>
    <n v="2.0062000000000002"/>
    <s v="Efficient"/>
    <s v="4"/>
    <n v="15"/>
    <s v="Old"/>
    <n v="32011"/>
    <n v="57261"/>
    <m/>
    <n v="204014"/>
    <n v="404389"/>
    <m/>
  </r>
  <r>
    <x v="1"/>
    <n v="0"/>
    <x v="0"/>
    <n v="4"/>
    <s v="Dry breakbulk carriers"/>
    <n v="1.1021000000000001"/>
    <s v="Efficient"/>
    <s v="5"/>
    <n v="20"/>
    <s v="Old"/>
    <n v="5476"/>
    <n v="7498"/>
    <m/>
    <n v="91784"/>
    <n v="138743"/>
    <m/>
  </r>
  <r>
    <x v="1"/>
    <n v="0"/>
    <x v="0"/>
    <n v="6"/>
    <s v="Roll-on/ roll-off ships"/>
    <m/>
    <s v="Efficient"/>
    <s v="5"/>
    <n v="19"/>
    <s v="Old"/>
    <n v="25277"/>
    <n v="10101"/>
    <m/>
    <n v="100430"/>
    <n v="55828"/>
    <m/>
  </r>
  <r>
    <x v="1"/>
    <n v="0"/>
    <x v="0"/>
    <n v="3"/>
    <s v="Container ships"/>
    <n v="0.69240000000000002"/>
    <s v="Efficient"/>
    <s v="5"/>
    <n v="13"/>
    <s v="Old"/>
    <n v="38172"/>
    <m/>
    <n v="3513"/>
    <n v="232618"/>
    <m/>
    <n v="23756"/>
  </r>
  <r>
    <x v="1"/>
    <n v="0"/>
    <x v="0"/>
    <n v="1"/>
    <s v="Passenger ships"/>
    <m/>
    <s v="Efficient"/>
    <s v="5"/>
    <n v="21"/>
    <s v="Old"/>
    <n v="8859"/>
    <m/>
    <m/>
    <n v="228081"/>
    <m/>
    <m/>
  </r>
  <r>
    <x v="1"/>
    <n v="36"/>
    <x v="1"/>
    <n v="0"/>
    <s v="All ships"/>
    <n v="1.4298999999999999"/>
    <s v="Efficient"/>
    <s v="5"/>
    <n v="20"/>
    <s v="Old"/>
    <n v="25317"/>
    <n v="78863"/>
    <n v="4505"/>
    <n v="168666"/>
    <n v="299688"/>
    <n v="9971"/>
  </r>
  <r>
    <x v="1"/>
    <n v="36"/>
    <x v="1"/>
    <n v="2"/>
    <s v="Liquid bulk carriers"/>
    <n v="1.3152999999999999"/>
    <s v="Efficient"/>
    <s v="5"/>
    <n v="9"/>
    <s v="Modern"/>
    <n v="24057"/>
    <n v="41130"/>
    <m/>
    <n v="157225"/>
    <n v="297085"/>
    <m/>
  </r>
  <r>
    <x v="1"/>
    <n v="36"/>
    <x v="1"/>
    <n v="7"/>
    <s v="Liquefied petroleum gas carriers"/>
    <n v="0.93440000000000001"/>
    <s v="Efficient"/>
    <s v="5"/>
    <n v="10"/>
    <s v="Old"/>
    <n v="13432"/>
    <n v="15393"/>
    <m/>
    <n v="50676"/>
    <n v="58899"/>
    <m/>
  </r>
  <r>
    <x v="1"/>
    <n v="36"/>
    <x v="1"/>
    <n v="8"/>
    <s v="Liquefied natural gas carriers"/>
    <n v="1.2257"/>
    <s v="Efficient"/>
    <s v="5"/>
    <n v="8"/>
    <s v="Modern"/>
    <n v="112324"/>
    <n v="84625"/>
    <m/>
    <n v="151500"/>
    <n v="97955"/>
    <m/>
  </r>
  <r>
    <x v="1"/>
    <n v="36"/>
    <x v="1"/>
    <n v="5"/>
    <s v="Dry bulk carriers"/>
    <n v="1.5757000000000001"/>
    <s v="Efficient"/>
    <s v="5"/>
    <n v="10"/>
    <s v="Old"/>
    <n v="59168"/>
    <n v="110881"/>
    <m/>
    <n v="152219"/>
    <n v="299688"/>
    <m/>
  </r>
  <r>
    <x v="1"/>
    <n v="36"/>
    <x v="1"/>
    <n v="4"/>
    <s v="Dry breakbulk carriers"/>
    <n v="1.6700999999999999"/>
    <s v="Efficient"/>
    <s v="5"/>
    <n v="13"/>
    <s v="Old"/>
    <n v="17566"/>
    <n v="24636"/>
    <m/>
    <n v="54686"/>
    <n v="83500"/>
    <m/>
  </r>
  <r>
    <x v="1"/>
    <n v="36"/>
    <x v="1"/>
    <n v="6"/>
    <s v="Roll-on/ roll-off ships"/>
    <m/>
    <s v="Efficient"/>
    <s v="5"/>
    <n v="13"/>
    <s v="Old"/>
    <n v="39069"/>
    <n v="15187"/>
    <m/>
    <n v="76420"/>
    <n v="43878"/>
    <m/>
  </r>
  <r>
    <x v="1"/>
    <n v="36"/>
    <x v="1"/>
    <n v="3"/>
    <s v="Container ships"/>
    <n v="1.1785000000000001"/>
    <s v="Efficient"/>
    <s v="5"/>
    <n v="12"/>
    <s v="Old"/>
    <n v="48715"/>
    <m/>
    <n v="4505"/>
    <n v="109712"/>
    <m/>
    <n v="9971"/>
  </r>
  <r>
    <x v="1"/>
    <n v="36"/>
    <x v="1"/>
    <n v="1"/>
    <s v="Passenger ships"/>
    <m/>
    <s v="Efficient"/>
    <s v="5"/>
    <n v="28"/>
    <s v="Old"/>
    <n v="4401"/>
    <m/>
    <m/>
    <n v="168666"/>
    <m/>
    <m/>
  </r>
  <r>
    <x v="1"/>
    <n v="124"/>
    <x v="2"/>
    <n v="0"/>
    <s v="All ships"/>
    <n v="0.75760000000000005"/>
    <s v="Efficient"/>
    <s v="5"/>
    <n v="26"/>
    <s v="Old"/>
    <n v="12495"/>
    <n v="34760"/>
    <n v="5258"/>
    <n v="172146"/>
    <n v="322861"/>
    <n v="14220"/>
  </r>
  <r>
    <x v="1"/>
    <n v="124"/>
    <x v="2"/>
    <n v="2"/>
    <s v="Liquid bulk carriers"/>
    <n v="1.0965"/>
    <s v="Efficient"/>
    <s v="5"/>
    <n v="11"/>
    <s v="Old"/>
    <n v="21791"/>
    <n v="36248"/>
    <m/>
    <n v="172146"/>
    <n v="322861"/>
    <m/>
  </r>
  <r>
    <x v="1"/>
    <n v="124"/>
    <x v="2"/>
    <n v="7"/>
    <s v="Liquefied petroleum gas carriers"/>
    <n v="1.5903"/>
    <s v="Efficient"/>
    <s v="5"/>
    <n v="7"/>
    <s v="Modern"/>
    <n v="44360"/>
    <n v="50572"/>
    <m/>
    <n v="48963"/>
    <n v="58757"/>
    <m/>
  </r>
  <r>
    <x v="1"/>
    <n v="124"/>
    <x v="2"/>
    <n v="5"/>
    <s v="Dry bulk carriers"/>
    <n v="0.36809999999999998"/>
    <s v="Efficient"/>
    <s v="5"/>
    <n v="23"/>
    <s v="Old"/>
    <n v="27834"/>
    <n v="48012"/>
    <m/>
    <n v="109716"/>
    <n v="210966"/>
    <m/>
  </r>
  <r>
    <x v="1"/>
    <n v="124"/>
    <x v="2"/>
    <n v="4"/>
    <s v="Dry breakbulk carriers"/>
    <n v="0.43919999999999998"/>
    <s v="Efficient"/>
    <s v="5"/>
    <n v="11"/>
    <s v="Old"/>
    <n v="11144"/>
    <n v="14882"/>
    <m/>
    <n v="44234"/>
    <n v="62841"/>
    <m/>
  </r>
  <r>
    <x v="1"/>
    <n v="124"/>
    <x v="2"/>
    <n v="6"/>
    <s v="Roll-on/ roll-off ships"/>
    <m/>
    <s v="Efficient"/>
    <s v="5"/>
    <n v="21"/>
    <s v="Old"/>
    <n v="12971"/>
    <n v="6834"/>
    <m/>
    <n v="100430"/>
    <n v="55828"/>
    <m/>
  </r>
  <r>
    <x v="1"/>
    <n v="124"/>
    <x v="2"/>
    <n v="3"/>
    <s v="Container ships"/>
    <n v="1.5249999999999999"/>
    <s v="Efficient"/>
    <s v="5"/>
    <n v="13"/>
    <s v="Old"/>
    <n v="58131"/>
    <m/>
    <n v="5258"/>
    <n v="153666"/>
    <m/>
    <n v="14220"/>
  </r>
  <r>
    <x v="1"/>
    <n v="124"/>
    <x v="2"/>
    <n v="1"/>
    <s v="Passenger ships"/>
    <m/>
    <s v="Efficient"/>
    <s v="5"/>
    <n v="29"/>
    <s v="Old"/>
    <n v="7924"/>
    <m/>
    <m/>
    <n v="171598"/>
    <m/>
    <m/>
  </r>
  <r>
    <x v="1"/>
    <n v="156"/>
    <x v="3"/>
    <n v="0"/>
    <s v="All ships"/>
    <n v="1.0378000000000001"/>
    <s v="Efficient"/>
    <s v="5"/>
    <n v="12"/>
    <s v="Old"/>
    <n v="32173"/>
    <n v="45062"/>
    <n v="4664"/>
    <n v="232618"/>
    <n v="404389"/>
    <n v="23756"/>
  </r>
  <r>
    <x v="1"/>
    <n v="156"/>
    <x v="3"/>
    <n v="2"/>
    <s v="Liquid bulk carriers"/>
    <n v="1.0832999999999999"/>
    <s v="Efficient"/>
    <s v="5"/>
    <n v="11"/>
    <s v="Old"/>
    <n v="19622"/>
    <n v="34314"/>
    <m/>
    <n v="172146"/>
    <n v="323183"/>
    <m/>
  </r>
  <r>
    <x v="1"/>
    <n v="156"/>
    <x v="3"/>
    <n v="7"/>
    <s v="Liquefied petroleum gas carriers"/>
    <n v="0.98819999999999997"/>
    <s v="Efficient"/>
    <s v="5"/>
    <n v="14"/>
    <s v="Old"/>
    <n v="8541"/>
    <n v="9493"/>
    <m/>
    <n v="59226"/>
    <n v="64220"/>
    <m/>
  </r>
  <r>
    <x v="1"/>
    <n v="156"/>
    <x v="3"/>
    <n v="8"/>
    <s v="Liquefied natural gas carriers"/>
    <n v="1.1906000000000001"/>
    <s v="Efficient"/>
    <s v="5"/>
    <n v="9"/>
    <s v="Modern"/>
    <n v="97276"/>
    <n v="77155"/>
    <m/>
    <n v="168189"/>
    <n v="155159"/>
    <m/>
  </r>
  <r>
    <x v="1"/>
    <n v="156"/>
    <x v="3"/>
    <n v="5"/>
    <s v="Dry bulk carriers"/>
    <n v="2.0083000000000002"/>
    <s v="Efficient"/>
    <s v="4"/>
    <n v="12"/>
    <s v="Old"/>
    <n v="41595"/>
    <n v="75685"/>
    <m/>
    <n v="204014"/>
    <n v="404389"/>
    <m/>
  </r>
  <r>
    <x v="1"/>
    <n v="156"/>
    <x v="3"/>
    <n v="4"/>
    <s v="Dry breakbulk carriers"/>
    <n v="1.1833"/>
    <s v="Efficient"/>
    <s v="5"/>
    <n v="16"/>
    <s v="Old"/>
    <n v="10098"/>
    <n v="14349"/>
    <m/>
    <n v="91784"/>
    <n v="138743"/>
    <m/>
  </r>
  <r>
    <x v="1"/>
    <n v="156"/>
    <x v="3"/>
    <n v="6"/>
    <s v="Roll-on/ roll-off ships"/>
    <m/>
    <s v="Efficient"/>
    <s v="5"/>
    <n v="14"/>
    <s v="Old"/>
    <n v="29334"/>
    <n v="9474"/>
    <m/>
    <n v="77000"/>
    <n v="43878"/>
    <m/>
  </r>
  <r>
    <x v="1"/>
    <n v="156"/>
    <x v="3"/>
    <n v="3"/>
    <s v="Container ships"/>
    <n v="0.60070000000000001"/>
    <s v="Efficient"/>
    <s v="5"/>
    <n v="12"/>
    <s v="Old"/>
    <n v="50062"/>
    <m/>
    <n v="4664"/>
    <n v="232618"/>
    <m/>
    <n v="23756"/>
  </r>
  <r>
    <x v="1"/>
    <n v="156"/>
    <x v="3"/>
    <n v="1"/>
    <s v="Passenger ships"/>
    <m/>
    <s v="Efficient"/>
    <s v="5"/>
    <n v="12"/>
    <s v="Old"/>
    <n v="16579"/>
    <m/>
    <m/>
    <n v="169379"/>
    <m/>
    <m/>
  </r>
  <r>
    <x v="1"/>
    <n v="191"/>
    <x v="4"/>
    <n v="0"/>
    <s v="All ships"/>
    <n v="1.2639"/>
    <s v="Efficient"/>
    <s v="5"/>
    <n v="16"/>
    <s v="Old"/>
    <n v="3925"/>
    <n v="15519"/>
    <n v="3548"/>
    <n v="153744"/>
    <n v="180157"/>
    <n v="15226"/>
  </r>
  <r>
    <x v="1"/>
    <n v="191"/>
    <x v="4"/>
    <n v="2"/>
    <s v="Liquid bulk carriers"/>
    <n v="1.0597000000000001"/>
    <s v="Efficient"/>
    <s v="5"/>
    <n v="13"/>
    <s v="Old"/>
    <n v="16001"/>
    <n v="27655"/>
    <m/>
    <n v="84789"/>
    <n v="165293"/>
    <m/>
  </r>
  <r>
    <x v="1"/>
    <n v="191"/>
    <x v="4"/>
    <n v="5"/>
    <s v="Dry bulk carriers"/>
    <n v="2.4531000000000001"/>
    <s v="Efficient"/>
    <s v="4"/>
    <n v="35"/>
    <s v="Old"/>
    <n v="8683"/>
    <n v="14939"/>
    <m/>
    <n v="94710"/>
    <n v="180157"/>
    <m/>
  </r>
  <r>
    <x v="1"/>
    <n v="191"/>
    <x v="4"/>
    <n v="4"/>
    <s v="Dry breakbulk carriers"/>
    <n v="2.7343999999999999"/>
    <s v="Efficient"/>
    <s v="4"/>
    <n v="22"/>
    <s v="Old"/>
    <n v="4738"/>
    <n v="6278"/>
    <m/>
    <n v="23119"/>
    <n v="29980"/>
    <m/>
  </r>
  <r>
    <x v="1"/>
    <n v="191"/>
    <x v="4"/>
    <n v="3"/>
    <s v="Container ships"/>
    <n v="0.66110000000000002"/>
    <s v="Efficient"/>
    <s v="5"/>
    <n v="14"/>
    <s v="Old"/>
    <n v="38667"/>
    <m/>
    <n v="3548"/>
    <n v="153744"/>
    <m/>
    <n v="15226"/>
  </r>
  <r>
    <x v="1"/>
    <n v="191"/>
    <x v="4"/>
    <n v="1"/>
    <s v="Passenger ships"/>
    <m/>
    <s v="Efficient"/>
    <s v="5"/>
    <n v="16"/>
    <s v="Old"/>
    <n v="3594"/>
    <m/>
    <m/>
    <n v="135500"/>
    <m/>
    <m/>
  </r>
  <r>
    <x v="1"/>
    <n v="208"/>
    <x v="5"/>
    <n v="0"/>
    <s v="All ships"/>
    <n v="0.75070000000000003"/>
    <s v="Efficient"/>
    <s v="5"/>
    <n v="19"/>
    <s v="Old"/>
    <n v="9847"/>
    <n v="7773"/>
    <n v="1785"/>
    <n v="214286"/>
    <n v="164565"/>
    <n v="19630"/>
  </r>
  <r>
    <x v="1"/>
    <n v="208"/>
    <x v="5"/>
    <n v="2"/>
    <s v="Liquid bulk carriers"/>
    <n v="0.68540000000000001"/>
    <s v="Efficient"/>
    <s v="5"/>
    <n v="16"/>
    <s v="Old"/>
    <n v="8387"/>
    <n v="13434"/>
    <m/>
    <n v="93147"/>
    <n v="164565"/>
    <m/>
  </r>
  <r>
    <x v="1"/>
    <n v="208"/>
    <x v="5"/>
    <n v="7"/>
    <s v="Liquefied petroleum gas carriers"/>
    <n v="1.0444"/>
    <s v="Efficient"/>
    <s v="5"/>
    <n v="10"/>
    <s v="Old"/>
    <n v="5014"/>
    <n v="5687"/>
    <m/>
    <n v="20151"/>
    <n v="24303"/>
    <m/>
  </r>
  <r>
    <x v="1"/>
    <n v="208"/>
    <x v="5"/>
    <n v="5"/>
    <s v="Dry bulk carriers"/>
    <n v="0.8417"/>
    <s v="Efficient"/>
    <s v="5"/>
    <n v="41"/>
    <s v="Old"/>
    <n v="9282"/>
    <n v="14964"/>
    <m/>
    <n v="54486"/>
    <n v="95263"/>
    <m/>
  </r>
  <r>
    <x v="1"/>
    <n v="208"/>
    <x v="5"/>
    <n v="4"/>
    <s v="Dry breakbulk carriers"/>
    <n v="0.8931"/>
    <s v="Efficient"/>
    <s v="5"/>
    <n v="23"/>
    <s v="Old"/>
    <n v="3083"/>
    <n v="4193"/>
    <m/>
    <n v="26770"/>
    <n v="37994"/>
    <m/>
  </r>
  <r>
    <x v="1"/>
    <n v="208"/>
    <x v="5"/>
    <n v="6"/>
    <s v="Roll-on/ roll-off ships"/>
    <m/>
    <s v="Efficient"/>
    <s v="5"/>
    <n v="19"/>
    <s v="Old"/>
    <n v="20399"/>
    <n v="12139"/>
    <m/>
    <n v="52485"/>
    <n v="24485"/>
    <m/>
  </r>
  <r>
    <x v="1"/>
    <n v="208"/>
    <x v="5"/>
    <n v="3"/>
    <s v="Container ships"/>
    <n v="0.46110000000000001"/>
    <s v="Efficient"/>
    <s v="5"/>
    <n v="17"/>
    <s v="Old"/>
    <n v="19536"/>
    <m/>
    <n v="1785"/>
    <n v="214286"/>
    <m/>
    <n v="19630"/>
  </r>
  <r>
    <x v="1"/>
    <n v="208"/>
    <x v="5"/>
    <n v="1"/>
    <s v="Passenger ships"/>
    <m/>
    <s v="Efficient"/>
    <s v="5"/>
    <n v="19"/>
    <s v="Old"/>
    <n v="10175"/>
    <m/>
    <m/>
    <n v="171598"/>
    <m/>
    <m/>
  </r>
  <r>
    <x v="1"/>
    <n v="251"/>
    <x v="6"/>
    <n v="0"/>
    <s v="All ships"/>
    <n v="1.1153"/>
    <s v="Efficient"/>
    <s v="5"/>
    <n v="17"/>
    <s v="Old"/>
    <n v="23166"/>
    <n v="17359"/>
    <n v="5060"/>
    <n v="225282"/>
    <n v="322398"/>
    <n v="20776"/>
  </r>
  <r>
    <x v="1"/>
    <n v="251"/>
    <x v="6"/>
    <n v="2"/>
    <s v="Liquid bulk carriers"/>
    <n v="1.0291999999999999"/>
    <s v="Efficient"/>
    <s v="5"/>
    <n v="12"/>
    <s v="Old"/>
    <n v="12238"/>
    <n v="20803"/>
    <m/>
    <n v="165680"/>
    <n v="320805"/>
    <m/>
  </r>
  <r>
    <x v="1"/>
    <n v="251"/>
    <x v="6"/>
    <n v="7"/>
    <s v="Liquefied petroleum gas carriers"/>
    <n v="1.117"/>
    <s v="Efficient"/>
    <s v="5"/>
    <n v="11"/>
    <s v="Old"/>
    <n v="8870"/>
    <n v="9837"/>
    <m/>
    <n v="48060"/>
    <n v="58899"/>
    <m/>
  </r>
  <r>
    <x v="1"/>
    <n v="251"/>
    <x v="6"/>
    <n v="8"/>
    <s v="Liquefied natural gas carriers"/>
    <n v="1.1472"/>
    <s v="Efficient"/>
    <s v="5"/>
    <n v="8"/>
    <s v="Modern"/>
    <n v="103818"/>
    <n v="81478"/>
    <m/>
    <n v="168189"/>
    <n v="156000"/>
    <m/>
  </r>
  <r>
    <x v="1"/>
    <n v="251"/>
    <x v="6"/>
    <n v="5"/>
    <s v="Dry bulk carriers"/>
    <n v="3.0049000000000001"/>
    <s v="Inefficient"/>
    <s v="3"/>
    <n v="13"/>
    <s v="Old"/>
    <n v="26041"/>
    <n v="45754"/>
    <m/>
    <n v="155051"/>
    <n v="322398"/>
    <m/>
  </r>
  <r>
    <x v="1"/>
    <n v="251"/>
    <x v="6"/>
    <n v="4"/>
    <s v="Dry breakbulk carriers"/>
    <n v="1.5794999999999999"/>
    <s v="Efficient"/>
    <s v="5"/>
    <n v="16"/>
    <s v="Old"/>
    <n v="4566"/>
    <n v="6371"/>
    <m/>
    <n v="44865"/>
    <n v="73296"/>
    <m/>
  </r>
  <r>
    <x v="1"/>
    <n v="251"/>
    <x v="6"/>
    <n v="6"/>
    <s v="Roll-on/ roll-off ships"/>
    <m/>
    <s v="Efficient"/>
    <s v="5"/>
    <n v="15"/>
    <s v="Old"/>
    <n v="28419"/>
    <n v="11254"/>
    <m/>
    <n v="77000"/>
    <n v="46705"/>
    <m/>
  </r>
  <r>
    <x v="1"/>
    <n v="251"/>
    <x v="6"/>
    <n v="3"/>
    <s v="Container ships"/>
    <n v="0.74509999999999998"/>
    <s v="Efficient"/>
    <s v="5"/>
    <n v="13"/>
    <s v="Old"/>
    <n v="56344"/>
    <m/>
    <n v="5060"/>
    <n v="219277"/>
    <m/>
    <n v="20776"/>
  </r>
  <r>
    <x v="1"/>
    <n v="251"/>
    <x v="6"/>
    <n v="1"/>
    <s v="Passenger ships"/>
    <m/>
    <s v="Efficient"/>
    <s v="5"/>
    <n v="18"/>
    <s v="Old"/>
    <n v="24337"/>
    <m/>
    <m/>
    <n v="225282"/>
    <m/>
    <m/>
  </r>
  <r>
    <x v="1"/>
    <n v="276"/>
    <x v="7"/>
    <n v="0"/>
    <s v="All ships"/>
    <n v="0.48959999999999998"/>
    <s v="Efficient"/>
    <s v="5"/>
    <n v="18"/>
    <s v="Old"/>
    <n v="13251"/>
    <n v="8370"/>
    <n v="3855"/>
    <n v="232618"/>
    <n v="299546"/>
    <n v="23756"/>
  </r>
  <r>
    <x v="1"/>
    <n v="276"/>
    <x v="7"/>
    <n v="2"/>
    <s v="Liquid bulk carriers"/>
    <n v="0.35349999999999998"/>
    <s v="Efficient"/>
    <s v="5"/>
    <n v="17"/>
    <s v="Old"/>
    <n v="4767"/>
    <n v="7922"/>
    <m/>
    <n v="154137"/>
    <n v="299546"/>
    <m/>
  </r>
  <r>
    <x v="1"/>
    <n v="276"/>
    <x v="7"/>
    <n v="7"/>
    <s v="Liquefied petroleum gas carriers"/>
    <n v="0.69579999999999997"/>
    <s v="Efficient"/>
    <s v="5"/>
    <n v="12"/>
    <s v="Old"/>
    <n v="5210"/>
    <n v="5681"/>
    <m/>
    <n v="25299"/>
    <n v="38427"/>
    <m/>
  </r>
  <r>
    <x v="1"/>
    <n v="276"/>
    <x v="7"/>
    <n v="5"/>
    <s v="Dry bulk carriers"/>
    <n v="2.3582999999999998"/>
    <s v="Efficient"/>
    <s v="4"/>
    <n v="12"/>
    <s v="Old"/>
    <n v="29250"/>
    <n v="51502"/>
    <m/>
    <n v="107514"/>
    <n v="207219"/>
    <m/>
  </r>
  <r>
    <x v="1"/>
    <n v="276"/>
    <x v="7"/>
    <n v="4"/>
    <s v="Dry breakbulk carriers"/>
    <n v="0.34860000000000002"/>
    <s v="Efficient"/>
    <s v="5"/>
    <n v="20"/>
    <s v="Old"/>
    <n v="3555"/>
    <n v="4828"/>
    <m/>
    <n v="71543"/>
    <n v="62980"/>
    <m/>
  </r>
  <r>
    <x v="1"/>
    <n v="276"/>
    <x v="7"/>
    <n v="6"/>
    <s v="Roll-on/ roll-off ships"/>
    <m/>
    <s v="Efficient"/>
    <s v="5"/>
    <n v="15"/>
    <s v="Old"/>
    <n v="29424"/>
    <n v="11557"/>
    <m/>
    <n v="100430"/>
    <n v="55828"/>
    <m/>
  </r>
  <r>
    <x v="1"/>
    <n v="276"/>
    <x v="7"/>
    <n v="3"/>
    <s v="Container ships"/>
    <n v="0.74029999999999996"/>
    <s v="Efficient"/>
    <s v="5"/>
    <n v="13"/>
    <s v="Old"/>
    <n v="42018"/>
    <m/>
    <n v="3855"/>
    <n v="232618"/>
    <m/>
    <n v="23756"/>
  </r>
  <r>
    <x v="1"/>
    <n v="276"/>
    <x v="7"/>
    <n v="1"/>
    <s v="Passenger ships"/>
    <m/>
    <s v="Efficient"/>
    <s v="5"/>
    <n v="19"/>
    <s v="Old"/>
    <n v="12069"/>
    <m/>
    <m/>
    <n v="177000"/>
    <m/>
    <m/>
  </r>
  <r>
    <x v="1"/>
    <n v="300"/>
    <x v="8"/>
    <n v="0"/>
    <s v="All ships"/>
    <n v="0.74129999999999996"/>
    <s v="Efficient"/>
    <s v="5"/>
    <n v="21"/>
    <s v="Old"/>
    <n v="8716"/>
    <n v="7442"/>
    <n v="3839"/>
    <n v="217612"/>
    <n v="318325"/>
    <n v="21413"/>
  </r>
  <r>
    <x v="1"/>
    <n v="300"/>
    <x v="8"/>
    <n v="2"/>
    <s v="Liquid bulk carriers"/>
    <n v="0.53129999999999999"/>
    <s v="Efficient"/>
    <s v="5"/>
    <n v="21"/>
    <s v="Old"/>
    <n v="5232"/>
    <n v="8279"/>
    <m/>
    <n v="162542"/>
    <n v="318325"/>
    <m/>
  </r>
  <r>
    <x v="1"/>
    <n v="300"/>
    <x v="8"/>
    <n v="7"/>
    <s v="Liquefied petroleum gas carriers"/>
    <n v="0.92290000000000005"/>
    <s v="Efficient"/>
    <s v="5"/>
    <n v="26"/>
    <s v="Old"/>
    <n v="4920"/>
    <n v="5709"/>
    <m/>
    <n v="45805"/>
    <n v="53293"/>
    <m/>
  </r>
  <r>
    <x v="1"/>
    <n v="300"/>
    <x v="8"/>
    <n v="8"/>
    <s v="Liquefied natural gas carriers"/>
    <n v="1.0992999999999999"/>
    <s v="Efficient"/>
    <s v="5"/>
    <n v="13"/>
    <s v="Old"/>
    <n v="100441"/>
    <n v="82289"/>
    <m/>
    <n v="136980"/>
    <n v="122006"/>
    <m/>
  </r>
  <r>
    <x v="1"/>
    <n v="300"/>
    <x v="8"/>
    <n v="5"/>
    <s v="Dry bulk carriers"/>
    <n v="0.33160000000000001"/>
    <s v="Efficient"/>
    <s v="5"/>
    <n v="26"/>
    <s v="Old"/>
    <n v="6104"/>
    <n v="10220"/>
    <m/>
    <n v="45271"/>
    <n v="84867"/>
    <m/>
  </r>
  <r>
    <x v="1"/>
    <n v="300"/>
    <x v="8"/>
    <n v="4"/>
    <s v="Dry breakbulk carriers"/>
    <n v="1.1229"/>
    <s v="Efficient"/>
    <s v="5"/>
    <n v="31"/>
    <s v="Old"/>
    <n v="2869"/>
    <n v="3983"/>
    <m/>
    <n v="51065"/>
    <n v="72148"/>
    <m/>
  </r>
  <r>
    <x v="1"/>
    <n v="300"/>
    <x v="8"/>
    <n v="6"/>
    <s v="Roll-on/ roll-off ships"/>
    <m/>
    <s v="Efficient"/>
    <s v="5"/>
    <n v="31"/>
    <s v="Old"/>
    <n v="18886"/>
    <n v="7767"/>
    <m/>
    <n v="76500"/>
    <n v="48988"/>
    <m/>
  </r>
  <r>
    <x v="1"/>
    <n v="300"/>
    <x v="8"/>
    <n v="3"/>
    <s v="Container ships"/>
    <n v="1.0513999999999999"/>
    <s v="Efficient"/>
    <s v="5"/>
    <n v="15"/>
    <s v="Old"/>
    <n v="41464"/>
    <m/>
    <n v="3839"/>
    <n v="217612"/>
    <m/>
    <n v="21413"/>
  </r>
  <r>
    <x v="1"/>
    <n v="300"/>
    <x v="8"/>
    <n v="1"/>
    <s v="Passenger ships"/>
    <m/>
    <s v="Efficient"/>
    <s v="5"/>
    <n v="21"/>
    <s v="Old"/>
    <n v="8188"/>
    <m/>
    <m/>
    <n v="171500"/>
    <m/>
    <m/>
  </r>
  <r>
    <x v="1"/>
    <n v="360"/>
    <x v="9"/>
    <n v="0"/>
    <s v="All ships"/>
    <n v="1.2813000000000001"/>
    <s v="Efficient"/>
    <s v="5"/>
    <n v="20"/>
    <s v="Old"/>
    <n v="7924"/>
    <n v="17041"/>
    <n v="1469"/>
    <n v="172146"/>
    <n v="319869"/>
    <n v="11356"/>
  </r>
  <r>
    <x v="1"/>
    <n v="360"/>
    <x v="9"/>
    <n v="2"/>
    <s v="Liquid bulk carriers"/>
    <n v="1.1771"/>
    <s v="Efficient"/>
    <s v="5"/>
    <n v="15"/>
    <s v="Old"/>
    <n v="8066"/>
    <n v="12518"/>
    <m/>
    <n v="172146"/>
    <n v="319869"/>
    <m/>
  </r>
  <r>
    <x v="1"/>
    <n v="360"/>
    <x v="9"/>
    <n v="7"/>
    <s v="Liquefied petroleum gas carriers"/>
    <n v="1.1354"/>
    <s v="Efficient"/>
    <s v="5"/>
    <n v="19"/>
    <s v="Old"/>
    <n v="9398"/>
    <n v="10498"/>
    <m/>
    <n v="50676"/>
    <n v="58811"/>
    <m/>
  </r>
  <r>
    <x v="1"/>
    <n v="360"/>
    <x v="9"/>
    <n v="8"/>
    <s v="Liquefied natural gas carriers"/>
    <n v="1.3781000000000001"/>
    <s v="Efficient"/>
    <s v="5"/>
    <n v="22"/>
    <s v="Old"/>
    <n v="88594"/>
    <n v="68723"/>
    <m/>
    <n v="151500"/>
    <n v="97902"/>
    <m/>
  </r>
  <r>
    <x v="1"/>
    <n v="360"/>
    <x v="9"/>
    <n v="5"/>
    <s v="Dry bulk carriers"/>
    <n v="3.2642000000000002"/>
    <s v="Inefficient"/>
    <s v="3"/>
    <n v="16"/>
    <s v="Old"/>
    <n v="26278"/>
    <n v="46409"/>
    <m/>
    <n v="119595"/>
    <n v="226415"/>
    <m/>
  </r>
  <r>
    <x v="1"/>
    <n v="360"/>
    <x v="9"/>
    <n v="4"/>
    <s v="Dry breakbulk carriers"/>
    <n v="1.3118000000000001"/>
    <s v="Efficient"/>
    <s v="5"/>
    <n v="19"/>
    <s v="Old"/>
    <n v="5126"/>
    <n v="6637"/>
    <m/>
    <n v="49551"/>
    <n v="72562"/>
    <m/>
  </r>
  <r>
    <x v="1"/>
    <n v="360"/>
    <x v="9"/>
    <n v="6"/>
    <s v="Roll-on/ roll-off ships"/>
    <m/>
    <s v="Efficient"/>
    <s v="5"/>
    <n v="33"/>
    <s v="Old"/>
    <n v="9038"/>
    <n v="4003"/>
    <m/>
    <n v="76420"/>
    <n v="22699"/>
    <m/>
  </r>
  <r>
    <x v="1"/>
    <n v="360"/>
    <x v="9"/>
    <n v="3"/>
    <s v="Container ships"/>
    <n v="1.0479000000000001"/>
    <s v="Efficient"/>
    <s v="5"/>
    <n v="14"/>
    <s v="Old"/>
    <n v="15475"/>
    <m/>
    <n v="1469"/>
    <n v="131332"/>
    <m/>
    <n v="11356"/>
  </r>
  <r>
    <x v="1"/>
    <n v="360"/>
    <x v="9"/>
    <n v="1"/>
    <s v="Passenger ships"/>
    <m/>
    <s v="Efficient"/>
    <s v="5"/>
    <n v="22"/>
    <s v="Old"/>
    <n v="5126"/>
    <m/>
    <m/>
    <n v="150695"/>
    <m/>
    <m/>
  </r>
  <r>
    <x v="1"/>
    <n v="380"/>
    <x v="10"/>
    <n v="0"/>
    <s v="All ships"/>
    <n v="1.2770999999999999"/>
    <s v="Efficient"/>
    <s v="5"/>
    <n v="26"/>
    <s v="Old"/>
    <n v="10346"/>
    <n v="18524"/>
    <n v="4067"/>
    <n v="225282"/>
    <n v="322398"/>
    <n v="19462"/>
  </r>
  <r>
    <x v="1"/>
    <n v="380"/>
    <x v="10"/>
    <n v="2"/>
    <s v="Liquid bulk carriers"/>
    <n v="1.25"/>
    <s v="Efficient"/>
    <s v="5"/>
    <n v="18"/>
    <s v="Old"/>
    <n v="16751"/>
    <n v="28462"/>
    <m/>
    <n v="170004"/>
    <n v="319861"/>
    <m/>
  </r>
  <r>
    <x v="1"/>
    <n v="380"/>
    <x v="10"/>
    <n v="7"/>
    <s v="Liquefied petroleum gas carriers"/>
    <n v="1.4493"/>
    <s v="Efficient"/>
    <s v="5"/>
    <n v="13"/>
    <s v="Old"/>
    <n v="8531"/>
    <n v="9646"/>
    <m/>
    <n v="25994"/>
    <n v="29191"/>
    <m/>
  </r>
  <r>
    <x v="1"/>
    <n v="380"/>
    <x v="10"/>
    <n v="5"/>
    <s v="Dry bulk carriers"/>
    <n v="3.5222000000000002"/>
    <s v="Inefficient"/>
    <s v="3"/>
    <n v="13"/>
    <s v="Old"/>
    <n v="22887"/>
    <n v="39146"/>
    <m/>
    <n v="155051"/>
    <n v="322398"/>
    <m/>
  </r>
  <r>
    <x v="1"/>
    <n v="380"/>
    <x v="10"/>
    <n v="4"/>
    <s v="Dry breakbulk carriers"/>
    <n v="1.9846999999999999"/>
    <s v="Efficient"/>
    <s v="5"/>
    <n v="18"/>
    <s v="Old"/>
    <n v="5996"/>
    <n v="8290"/>
    <m/>
    <n v="46295"/>
    <n v="72914"/>
    <m/>
  </r>
  <r>
    <x v="1"/>
    <n v="380"/>
    <x v="10"/>
    <n v="6"/>
    <s v="Roll-on/ roll-off ships"/>
    <m/>
    <s v="Efficient"/>
    <s v="5"/>
    <n v="14"/>
    <s v="Old"/>
    <n v="30650"/>
    <n v="12526"/>
    <m/>
    <n v="77000"/>
    <n v="46705"/>
    <m/>
  </r>
  <r>
    <x v="1"/>
    <n v="380"/>
    <x v="10"/>
    <n v="3"/>
    <s v="Container ships"/>
    <n v="0.90559999999999996"/>
    <s v="Efficient"/>
    <s v="5"/>
    <n v="15"/>
    <s v="Old"/>
    <n v="44772"/>
    <m/>
    <n v="4067"/>
    <n v="194849"/>
    <m/>
    <n v="19462"/>
  </r>
  <r>
    <x v="1"/>
    <n v="380"/>
    <x v="10"/>
    <n v="1"/>
    <s v="Passenger ships"/>
    <m/>
    <s v="Efficient"/>
    <s v="5"/>
    <n v="28"/>
    <s v="Old"/>
    <n v="7631"/>
    <m/>
    <m/>
    <n v="225282"/>
    <m/>
    <m/>
  </r>
  <r>
    <x v="1"/>
    <n v="392"/>
    <x v="11"/>
    <n v="0"/>
    <s v="All ships"/>
    <n v="0.4083"/>
    <s v="Efficient"/>
    <s v="5"/>
    <n v="16"/>
    <s v="Old"/>
    <n v="11337"/>
    <n v="15418"/>
    <n v="1640"/>
    <n v="219688"/>
    <n v="400000"/>
    <n v="20388"/>
  </r>
  <r>
    <x v="1"/>
    <n v="392"/>
    <x v="11"/>
    <n v="2"/>
    <s v="Liquid bulk carriers"/>
    <n v="0.30830000000000002"/>
    <s v="Efficient"/>
    <s v="5"/>
    <n v="12"/>
    <s v="Old"/>
    <n v="8291"/>
    <n v="14143"/>
    <m/>
    <n v="167578"/>
    <n v="323183"/>
    <m/>
  </r>
  <r>
    <x v="1"/>
    <n v="392"/>
    <x v="11"/>
    <n v="7"/>
    <s v="Liquefied petroleum gas carriers"/>
    <n v="0.33610000000000001"/>
    <s v="Efficient"/>
    <s v="5"/>
    <n v="16"/>
    <s v="Old"/>
    <n v="6243"/>
    <n v="6852"/>
    <m/>
    <n v="51035"/>
    <n v="58811"/>
    <m/>
  </r>
  <r>
    <x v="1"/>
    <n v="392"/>
    <x v="11"/>
    <n v="8"/>
    <s v="Liquefied natural gas carriers"/>
    <n v="0.99309999999999998"/>
    <s v="Efficient"/>
    <s v="5"/>
    <n v="13"/>
    <s v="Old"/>
    <n v="76193"/>
    <n v="54452"/>
    <m/>
    <n v="151500"/>
    <n v="122052"/>
    <m/>
  </r>
  <r>
    <x v="1"/>
    <n v="392"/>
    <x v="11"/>
    <n v="5"/>
    <s v="Dry bulk carriers"/>
    <n v="0.85140000000000005"/>
    <s v="Efficient"/>
    <s v="5"/>
    <n v="20"/>
    <s v="Old"/>
    <n v="17436"/>
    <n v="30475"/>
    <m/>
    <n v="203403"/>
    <n v="400000"/>
    <m/>
  </r>
  <r>
    <x v="1"/>
    <n v="392"/>
    <x v="11"/>
    <n v="4"/>
    <s v="Dry breakbulk carriers"/>
    <n v="1.1496999999999999"/>
    <s v="Efficient"/>
    <s v="5"/>
    <n v="14"/>
    <s v="Old"/>
    <n v="6766"/>
    <n v="9699"/>
    <m/>
    <n v="61185"/>
    <n v="138743"/>
    <m/>
  </r>
  <r>
    <x v="1"/>
    <n v="392"/>
    <x v="11"/>
    <n v="6"/>
    <s v="Roll-on/ roll-off ships"/>
    <m/>
    <s v="Efficient"/>
    <s v="5"/>
    <n v="23"/>
    <s v="Old"/>
    <n v="18080"/>
    <n v="7639"/>
    <m/>
    <n v="77000"/>
    <n v="43878"/>
    <m/>
  </r>
  <r>
    <x v="1"/>
    <n v="392"/>
    <x v="11"/>
    <n v="3"/>
    <s v="Container ships"/>
    <n v="0.34720000000000001"/>
    <s v="Efficient"/>
    <s v="5"/>
    <n v="12"/>
    <s v="Old"/>
    <n v="17205"/>
    <m/>
    <n v="1640"/>
    <n v="219688"/>
    <m/>
    <n v="20388"/>
  </r>
  <r>
    <x v="1"/>
    <n v="392"/>
    <x v="11"/>
    <n v="1"/>
    <s v="Passenger ships"/>
    <m/>
    <s v="Efficient"/>
    <s v="5"/>
    <n v="16"/>
    <s v="Old"/>
    <n v="6331"/>
    <m/>
    <m/>
    <n v="169379"/>
    <m/>
    <m/>
  </r>
  <r>
    <x v="1"/>
    <n v="410"/>
    <x v="12"/>
    <n v="0"/>
    <s v="All ships"/>
    <n v="0.79310000000000003"/>
    <s v="Efficient"/>
    <s v="5"/>
    <n v="17"/>
    <s v="Old"/>
    <n v="19442"/>
    <n v="21918"/>
    <n v="2880"/>
    <n v="232618"/>
    <n v="327095"/>
    <n v="23756"/>
  </r>
  <r>
    <x v="1"/>
    <n v="410"/>
    <x v="12"/>
    <n v="2"/>
    <s v="Liquid bulk carriers"/>
    <n v="0.74860000000000004"/>
    <s v="Efficient"/>
    <s v="5"/>
    <n v="23"/>
    <s v="Old"/>
    <n v="13975"/>
    <n v="24250"/>
    <m/>
    <n v="170004"/>
    <n v="323183"/>
    <m/>
  </r>
  <r>
    <x v="1"/>
    <n v="410"/>
    <x v="12"/>
    <n v="7"/>
    <s v="Liquefied petroleum gas carriers"/>
    <n v="0.76600000000000001"/>
    <s v="Efficient"/>
    <s v="5"/>
    <n v="16"/>
    <s v="Old"/>
    <n v="7323"/>
    <n v="8047"/>
    <m/>
    <n v="59226"/>
    <n v="58899"/>
    <m/>
  </r>
  <r>
    <x v="1"/>
    <n v="410"/>
    <x v="12"/>
    <n v="8"/>
    <s v="Liquefied natural gas carriers"/>
    <n v="1.0329999999999999"/>
    <s v="Efficient"/>
    <s v="5"/>
    <n v="11"/>
    <s v="Old"/>
    <n v="111064"/>
    <n v="87415"/>
    <m/>
    <n v="168189"/>
    <n v="156000"/>
    <m/>
  </r>
  <r>
    <x v="1"/>
    <n v="410"/>
    <x v="12"/>
    <n v="5"/>
    <s v="Dry bulk carriers"/>
    <n v="2.0444"/>
    <s v="Efficient"/>
    <s v="4"/>
    <n v="14"/>
    <s v="Old"/>
    <n v="28580"/>
    <n v="51436"/>
    <m/>
    <n v="172521"/>
    <n v="327095"/>
    <m/>
  </r>
  <r>
    <x v="1"/>
    <n v="410"/>
    <x v="12"/>
    <n v="4"/>
    <s v="Dry breakbulk carriers"/>
    <n v="1.1700999999999999"/>
    <s v="Efficient"/>
    <s v="5"/>
    <n v="18"/>
    <s v="Old"/>
    <n v="5370"/>
    <n v="7914"/>
    <m/>
    <n v="84503"/>
    <n v="138743"/>
    <m/>
  </r>
  <r>
    <x v="1"/>
    <n v="410"/>
    <x v="12"/>
    <n v="6"/>
    <s v="Roll-on/ roll-off ships"/>
    <m/>
    <s v="Efficient"/>
    <s v="5"/>
    <n v="18"/>
    <s v="Old"/>
    <n v="27747"/>
    <n v="11276"/>
    <m/>
    <n v="76420"/>
    <n v="43878"/>
    <m/>
  </r>
  <r>
    <x v="1"/>
    <n v="410"/>
    <x v="12"/>
    <n v="3"/>
    <s v="Container ships"/>
    <n v="0.58130000000000004"/>
    <s v="Efficient"/>
    <s v="5"/>
    <n v="14"/>
    <s v="Old"/>
    <n v="30951"/>
    <m/>
    <n v="2880"/>
    <n v="232618"/>
    <m/>
    <n v="23756"/>
  </r>
  <r>
    <x v="1"/>
    <n v="410"/>
    <x v="12"/>
    <n v="1"/>
    <s v="Passenger ships"/>
    <m/>
    <s v="Efficient"/>
    <s v="5"/>
    <n v="17"/>
    <s v="Old"/>
    <n v="15356"/>
    <m/>
    <m/>
    <n v="144216"/>
    <m/>
    <m/>
  </r>
  <r>
    <x v="1"/>
    <n v="528"/>
    <x v="13"/>
    <n v="0"/>
    <s v="All ships"/>
    <n v="0.5736"/>
    <s v="Efficient"/>
    <s v="5"/>
    <n v="16"/>
    <s v="Old"/>
    <n v="13362"/>
    <n v="14620"/>
    <n v="2990"/>
    <n v="232618"/>
    <n v="322861"/>
    <n v="23756"/>
  </r>
  <r>
    <x v="1"/>
    <n v="528"/>
    <x v="13"/>
    <n v="2"/>
    <s v="Liquid bulk carriers"/>
    <n v="0.50629999999999997"/>
    <s v="Efficient"/>
    <s v="5"/>
    <n v="15"/>
    <s v="Old"/>
    <n v="10050"/>
    <n v="18522"/>
    <m/>
    <n v="170004"/>
    <n v="322861"/>
    <m/>
  </r>
  <r>
    <x v="1"/>
    <n v="528"/>
    <x v="13"/>
    <n v="7"/>
    <s v="Liquefied petroleum gas carriers"/>
    <n v="0.94650000000000001"/>
    <s v="Efficient"/>
    <s v="5"/>
    <n v="11"/>
    <s v="Old"/>
    <n v="6866"/>
    <n v="7643"/>
    <m/>
    <n v="48963"/>
    <n v="58690"/>
    <m/>
  </r>
  <r>
    <x v="1"/>
    <n v="528"/>
    <x v="13"/>
    <n v="8"/>
    <s v="Liquefied natural gas carriers"/>
    <n v="1.0736000000000001"/>
    <s v="Efficient"/>
    <s v="5"/>
    <n v="5"/>
    <s v="Modern"/>
    <n v="63635"/>
    <n v="50321"/>
    <m/>
    <n v="137000"/>
    <n v="107514"/>
    <m/>
  </r>
  <r>
    <x v="1"/>
    <n v="528"/>
    <x v="13"/>
    <n v="5"/>
    <s v="Dry bulk carriers"/>
    <n v="0.6472"/>
    <s v="Efficient"/>
    <s v="5"/>
    <n v="13"/>
    <s v="Old"/>
    <n v="36340"/>
    <n v="64885"/>
    <m/>
    <n v="151596"/>
    <n v="300660"/>
    <m/>
  </r>
  <r>
    <x v="1"/>
    <n v="528"/>
    <x v="13"/>
    <n v="4"/>
    <s v="Dry breakbulk carriers"/>
    <n v="0.41249999999999998"/>
    <s v="Efficient"/>
    <s v="5"/>
    <n v="19"/>
    <s v="Old"/>
    <n v="3929"/>
    <n v="5282"/>
    <m/>
    <n v="91784"/>
    <n v="116173"/>
    <m/>
  </r>
  <r>
    <x v="1"/>
    <n v="528"/>
    <x v="13"/>
    <n v="6"/>
    <s v="Roll-on/ roll-off ships"/>
    <m/>
    <s v="Efficient"/>
    <s v="5"/>
    <n v="21"/>
    <s v="Old"/>
    <n v="15479"/>
    <n v="6356"/>
    <m/>
    <n v="77000"/>
    <n v="48988"/>
    <m/>
  </r>
  <r>
    <x v="1"/>
    <n v="528"/>
    <x v="13"/>
    <n v="3"/>
    <s v="Container ships"/>
    <n v="0.79859999999999998"/>
    <s v="Efficient"/>
    <s v="5"/>
    <n v="13"/>
    <s v="Old"/>
    <n v="32385"/>
    <m/>
    <n v="2990"/>
    <n v="232618"/>
    <m/>
    <n v="23756"/>
  </r>
  <r>
    <x v="1"/>
    <n v="528"/>
    <x v="13"/>
    <n v="1"/>
    <s v="Passenger ships"/>
    <m/>
    <s v="Efficient"/>
    <s v="5"/>
    <n v="14"/>
    <s v="Old"/>
    <n v="15028"/>
    <m/>
    <m/>
    <n v="177000"/>
    <m/>
    <m/>
  </r>
  <r>
    <x v="1"/>
    <n v="579"/>
    <x v="14"/>
    <n v="0"/>
    <s v="All ships"/>
    <n v="0.41739999999999999"/>
    <s v="Efficient"/>
    <s v="5"/>
    <n v="17"/>
    <s v="Old"/>
    <n v="4306"/>
    <n v="6958"/>
    <n v="789"/>
    <n v="171598"/>
    <n v="320805"/>
    <n v="1678"/>
  </r>
  <r>
    <x v="1"/>
    <n v="579"/>
    <x v="14"/>
    <n v="2"/>
    <s v="Liquid bulk carriers"/>
    <n v="0.6028"/>
    <s v="Efficient"/>
    <s v="5"/>
    <n v="15"/>
    <s v="Old"/>
    <n v="11422"/>
    <n v="18341"/>
    <m/>
    <n v="165680"/>
    <n v="320805"/>
    <m/>
  </r>
  <r>
    <x v="1"/>
    <n v="579"/>
    <x v="14"/>
    <n v="7"/>
    <s v="Liquefied petroleum gas carriers"/>
    <n v="0.74860000000000004"/>
    <s v="Efficient"/>
    <s v="5"/>
    <n v="11"/>
    <s v="Old"/>
    <n v="10862"/>
    <n v="12120"/>
    <m/>
    <n v="48051"/>
    <n v="55047"/>
    <m/>
  </r>
  <r>
    <x v="1"/>
    <n v="579"/>
    <x v="14"/>
    <n v="8"/>
    <s v="Liquefied natural gas carriers"/>
    <n v="0.33579999999999999"/>
    <s v="Efficient"/>
    <s v="5"/>
    <n v="11"/>
    <s v="Old"/>
    <n v="18764"/>
    <n v="13280"/>
    <m/>
    <n v="136739"/>
    <n v="96811"/>
    <m/>
  </r>
  <r>
    <x v="1"/>
    <n v="579"/>
    <x v="14"/>
    <n v="5"/>
    <s v="Dry bulk carriers"/>
    <n v="0.82920000000000005"/>
    <s v="Efficient"/>
    <s v="5"/>
    <n v="17"/>
    <s v="Old"/>
    <n v="17154"/>
    <n v="28837"/>
    <m/>
    <n v="109716"/>
    <n v="211081"/>
    <m/>
  </r>
  <r>
    <x v="1"/>
    <n v="579"/>
    <x v="14"/>
    <n v="4"/>
    <s v="Dry breakbulk carriers"/>
    <n v="0.3271"/>
    <s v="Efficient"/>
    <s v="5"/>
    <n v="22"/>
    <s v="Old"/>
    <n v="2834"/>
    <n v="3323"/>
    <m/>
    <n v="51065"/>
    <n v="72562"/>
    <m/>
  </r>
  <r>
    <x v="1"/>
    <n v="579"/>
    <x v="14"/>
    <n v="6"/>
    <s v="Roll-on/ roll-off ships"/>
    <m/>
    <s v="Efficient"/>
    <s v="5"/>
    <n v="17"/>
    <s v="Old"/>
    <n v="9966"/>
    <n v="6006"/>
    <m/>
    <n v="73358"/>
    <n v="23889"/>
    <m/>
  </r>
  <r>
    <x v="1"/>
    <n v="579"/>
    <x v="14"/>
    <n v="3"/>
    <s v="Container ships"/>
    <n v="0.32640000000000002"/>
    <s v="Efficient"/>
    <s v="5"/>
    <n v="16"/>
    <s v="Old"/>
    <n v="8327"/>
    <m/>
    <n v="789"/>
    <n v="17189"/>
    <m/>
    <n v="1678"/>
  </r>
  <r>
    <x v="1"/>
    <n v="579"/>
    <x v="14"/>
    <n v="1"/>
    <s v="Passenger ships"/>
    <m/>
    <s v="Efficient"/>
    <s v="5"/>
    <n v="16"/>
    <s v="Old"/>
    <n v="4172"/>
    <m/>
    <m/>
    <n v="171598"/>
    <m/>
    <m/>
  </r>
  <r>
    <x v="1"/>
    <n v="608"/>
    <x v="15"/>
    <n v="0"/>
    <s v="All ships"/>
    <n v="0.98119999999999996"/>
    <s v="Efficient"/>
    <s v="5"/>
    <n v="20"/>
    <s v="Old"/>
    <n v="7075"/>
    <n v="11452"/>
    <n v="1816"/>
    <n v="169379"/>
    <n v="336634"/>
    <n v="6800"/>
  </r>
  <r>
    <x v="1"/>
    <n v="608"/>
    <x v="15"/>
    <n v="2"/>
    <s v="Liquid bulk carriers"/>
    <n v="0.90690000000000004"/>
    <s v="Efficient"/>
    <s v="5"/>
    <n v="12"/>
    <s v="Old"/>
    <n v="7095"/>
    <n v="11427"/>
    <m/>
    <n v="164000"/>
    <n v="320785"/>
    <m/>
  </r>
  <r>
    <x v="1"/>
    <n v="608"/>
    <x v="15"/>
    <n v="7"/>
    <s v="Liquefied petroleum gas carriers"/>
    <n v="0.81010000000000004"/>
    <s v="Efficient"/>
    <s v="5"/>
    <n v="12"/>
    <s v="Old"/>
    <n v="6296"/>
    <n v="6986"/>
    <m/>
    <n v="48963"/>
    <n v="58560"/>
    <m/>
  </r>
  <r>
    <x v="1"/>
    <n v="608"/>
    <x v="15"/>
    <n v="5"/>
    <s v="Dry bulk carriers"/>
    <n v="4.3472"/>
    <s v="Inefficient"/>
    <s v="2"/>
    <n v="11"/>
    <s v="Old"/>
    <n v="24599"/>
    <n v="42979"/>
    <m/>
    <n v="164325"/>
    <n v="336634"/>
    <m/>
  </r>
  <r>
    <x v="1"/>
    <n v="608"/>
    <x v="15"/>
    <n v="4"/>
    <s v="Dry breakbulk carriers"/>
    <n v="0.97499999999999998"/>
    <s v="Efficient"/>
    <s v="5"/>
    <n v="19"/>
    <s v="Old"/>
    <n v="4271"/>
    <n v="5589"/>
    <m/>
    <n v="46909"/>
    <n v="60361"/>
    <m/>
  </r>
  <r>
    <x v="1"/>
    <n v="608"/>
    <x v="15"/>
    <n v="6"/>
    <s v="Roll-on/ roll-off ships"/>
    <m/>
    <s v="Efficient"/>
    <s v="5"/>
    <n v="26"/>
    <s v="Old"/>
    <n v="16273"/>
    <n v="7520"/>
    <m/>
    <n v="72684"/>
    <n v="32441"/>
    <m/>
  </r>
  <r>
    <x v="1"/>
    <n v="608"/>
    <x v="15"/>
    <n v="3"/>
    <s v="Container ships"/>
    <n v="0.84309999999999996"/>
    <s v="Efficient"/>
    <s v="5"/>
    <n v="15"/>
    <s v="Old"/>
    <n v="19124"/>
    <m/>
    <n v="1816"/>
    <n v="71786"/>
    <m/>
    <n v="6800"/>
  </r>
  <r>
    <x v="1"/>
    <n v="608"/>
    <x v="15"/>
    <n v="1"/>
    <s v="Passenger ships"/>
    <m/>
    <s v="Efficient"/>
    <s v="5"/>
    <n v="23"/>
    <s v="Old"/>
    <n v="3057"/>
    <m/>
    <m/>
    <n v="169379"/>
    <m/>
    <m/>
  </r>
  <r>
    <x v="1"/>
    <n v="643"/>
    <x v="16"/>
    <n v="0"/>
    <s v="All ships"/>
    <n v="1.2938000000000001"/>
    <s v="Efficient"/>
    <s v="5"/>
    <n v="25"/>
    <s v="Old"/>
    <n v="11770"/>
    <n v="16895"/>
    <n v="1542"/>
    <n v="171598"/>
    <n v="206960"/>
    <n v="7100"/>
  </r>
  <r>
    <x v="1"/>
    <n v="643"/>
    <x v="16"/>
    <n v="2"/>
    <s v="Liquid bulk carriers"/>
    <n v="1.0270999999999999"/>
    <s v="Efficient"/>
    <s v="5"/>
    <n v="23"/>
    <s v="Old"/>
    <n v="13386"/>
    <n v="22656"/>
    <m/>
    <n v="94729"/>
    <n v="167295"/>
    <m/>
  </r>
  <r>
    <x v="1"/>
    <n v="643"/>
    <x v="16"/>
    <n v="7"/>
    <s v="Liquefied petroleum gas carriers"/>
    <n v="1.2330000000000001"/>
    <s v="Efficient"/>
    <s v="5"/>
    <n v="10"/>
    <s v="Old"/>
    <n v="9985"/>
    <n v="11298"/>
    <m/>
    <n v="18425"/>
    <n v="23495"/>
    <m/>
  </r>
  <r>
    <x v="1"/>
    <n v="643"/>
    <x v="16"/>
    <n v="8"/>
    <s v="Liquefied natural gas carriers"/>
    <n v="1.0660000000000001"/>
    <s v="Efficient"/>
    <s v="5"/>
    <n v="7"/>
    <s v="Modern"/>
    <n v="98481"/>
    <n v="72855"/>
    <m/>
    <n v="128975"/>
    <n v="97000"/>
    <m/>
  </r>
  <r>
    <x v="1"/>
    <n v="643"/>
    <x v="16"/>
    <n v="5"/>
    <s v="Dry bulk carriers"/>
    <n v="2.2101000000000002"/>
    <s v="Efficient"/>
    <s v="4"/>
    <n v="14"/>
    <s v="Old"/>
    <n v="25833"/>
    <n v="44815"/>
    <m/>
    <n v="107413"/>
    <n v="206960"/>
    <m/>
  </r>
  <r>
    <x v="1"/>
    <n v="643"/>
    <x v="16"/>
    <n v="4"/>
    <s v="Dry breakbulk carriers"/>
    <n v="1.6117999999999999"/>
    <s v="Efficient"/>
    <s v="5"/>
    <n v="30"/>
    <s v="Old"/>
    <n v="4008"/>
    <n v="5117"/>
    <m/>
    <n v="54529"/>
    <n v="80500"/>
    <m/>
  </r>
  <r>
    <x v="1"/>
    <n v="643"/>
    <x v="16"/>
    <n v="6"/>
    <s v="Roll-on/ roll-off ships"/>
    <m/>
    <s v="Efficient"/>
    <s v="5"/>
    <n v="27"/>
    <s v="Old"/>
    <n v="10507"/>
    <n v="5465"/>
    <m/>
    <n v="60975"/>
    <n v="22910"/>
    <m/>
  </r>
  <r>
    <x v="1"/>
    <n v="643"/>
    <x v="16"/>
    <n v="3"/>
    <s v="Container ships"/>
    <n v="1.3028"/>
    <s v="Efficient"/>
    <s v="5"/>
    <n v="16"/>
    <s v="Old"/>
    <n v="17215"/>
    <m/>
    <n v="1542"/>
    <n v="85676"/>
    <m/>
    <n v="7100"/>
  </r>
  <r>
    <x v="1"/>
    <n v="643"/>
    <x v="16"/>
    <n v="1"/>
    <s v="Passenger ships"/>
    <m/>
    <s v="Efficient"/>
    <s v="5"/>
    <n v="29"/>
    <s v="Old"/>
    <n v="23268"/>
    <m/>
    <m/>
    <n v="171598"/>
    <m/>
    <m/>
  </r>
  <r>
    <x v="1"/>
    <n v="702"/>
    <x v="17"/>
    <n v="0"/>
    <s v="All ships"/>
    <m/>
    <s v="Efficient"/>
    <s v="5"/>
    <m/>
    <s v="Modern"/>
    <m/>
    <m/>
    <m/>
    <m/>
    <m/>
    <m/>
  </r>
  <r>
    <x v="1"/>
    <n v="702"/>
    <x v="17"/>
    <n v="2"/>
    <s v="Liquid bulk carriers"/>
    <m/>
    <s v="Efficient"/>
    <s v="5"/>
    <m/>
    <s v="Modern"/>
    <m/>
    <m/>
    <m/>
    <m/>
    <m/>
    <m/>
  </r>
  <r>
    <x v="1"/>
    <n v="702"/>
    <x v="17"/>
    <n v="7"/>
    <s v="Liquefied petroleum gas carriers"/>
    <m/>
    <s v="Efficient"/>
    <s v="5"/>
    <m/>
    <s v="Modern"/>
    <m/>
    <m/>
    <m/>
    <m/>
    <m/>
    <m/>
  </r>
  <r>
    <x v="1"/>
    <n v="702"/>
    <x v="17"/>
    <n v="8"/>
    <s v="Liquefied natural gas carriers"/>
    <m/>
    <s v="Efficient"/>
    <s v="5"/>
    <m/>
    <s v="Modern"/>
    <m/>
    <m/>
    <m/>
    <m/>
    <m/>
    <m/>
  </r>
  <r>
    <x v="1"/>
    <n v="702"/>
    <x v="17"/>
    <n v="5"/>
    <s v="Dry bulk carriers"/>
    <m/>
    <s v="Efficient"/>
    <s v="5"/>
    <m/>
    <s v="Modern"/>
    <m/>
    <m/>
    <m/>
    <m/>
    <m/>
    <m/>
  </r>
  <r>
    <x v="1"/>
    <n v="702"/>
    <x v="17"/>
    <n v="4"/>
    <s v="Dry breakbulk carriers"/>
    <m/>
    <s v="Efficient"/>
    <s v="5"/>
    <m/>
    <s v="Modern"/>
    <m/>
    <m/>
    <m/>
    <m/>
    <m/>
    <m/>
  </r>
  <r>
    <x v="1"/>
    <n v="702"/>
    <x v="17"/>
    <n v="6"/>
    <s v="Roll-on/ roll-off ships"/>
    <m/>
    <s v="Efficient"/>
    <s v="5"/>
    <m/>
    <s v="Modern"/>
    <m/>
    <m/>
    <m/>
    <m/>
    <m/>
    <m/>
  </r>
  <r>
    <x v="1"/>
    <n v="702"/>
    <x v="17"/>
    <n v="3"/>
    <s v="Container ships"/>
    <m/>
    <s v="Efficient"/>
    <s v="5"/>
    <m/>
    <s v="Modern"/>
    <m/>
    <m/>
    <m/>
    <m/>
    <m/>
    <m/>
  </r>
  <r>
    <x v="1"/>
    <n v="702"/>
    <x v="17"/>
    <n v="1"/>
    <s v="Passenger ships"/>
    <m/>
    <s v="Efficient"/>
    <s v="5"/>
    <m/>
    <s v="Modern"/>
    <m/>
    <m/>
    <m/>
    <m/>
    <m/>
    <m/>
  </r>
  <r>
    <x v="1"/>
    <n v="724"/>
    <x v="18"/>
    <n v="0"/>
    <s v="All ships"/>
    <n v="0.87919999999999998"/>
    <s v="Efficient"/>
    <s v="5"/>
    <n v="17"/>
    <s v="Old"/>
    <n v="16226"/>
    <n v="13971"/>
    <n v="3235"/>
    <n v="232618"/>
    <n v="318744"/>
    <n v="23756"/>
  </r>
  <r>
    <x v="1"/>
    <n v="724"/>
    <x v="18"/>
    <n v="2"/>
    <s v="Liquid bulk carriers"/>
    <n v="0.8972"/>
    <s v="Efficient"/>
    <s v="5"/>
    <n v="11"/>
    <s v="Old"/>
    <n v="11074"/>
    <n v="18168"/>
    <m/>
    <n v="160457"/>
    <n v="318744"/>
    <m/>
  </r>
  <r>
    <x v="1"/>
    <n v="724"/>
    <x v="18"/>
    <n v="7"/>
    <s v="Liquefied petroleum gas carriers"/>
    <n v="0.95760000000000001"/>
    <s v="Efficient"/>
    <s v="5"/>
    <n v="11"/>
    <s v="Old"/>
    <n v="7631"/>
    <n v="8761"/>
    <m/>
    <n v="48963"/>
    <n v="55209"/>
    <m/>
  </r>
  <r>
    <x v="1"/>
    <n v="724"/>
    <x v="18"/>
    <n v="8"/>
    <s v="Liquefied natural gas carriers"/>
    <n v="1.0367999999999999"/>
    <s v="Efficient"/>
    <s v="5"/>
    <n v="10"/>
    <s v="Old"/>
    <n v="92790"/>
    <n v="73120"/>
    <m/>
    <n v="163922"/>
    <n v="156000"/>
    <m/>
  </r>
  <r>
    <x v="1"/>
    <n v="724"/>
    <x v="18"/>
    <n v="5"/>
    <s v="Dry bulk carriers"/>
    <n v="1.899"/>
    <s v="Efficient"/>
    <s v="5"/>
    <n v="16"/>
    <s v="Old"/>
    <n v="22414"/>
    <n v="38830"/>
    <m/>
    <n v="151915"/>
    <n v="313049"/>
    <m/>
  </r>
  <r>
    <x v="1"/>
    <n v="724"/>
    <x v="18"/>
    <n v="4"/>
    <s v="Dry breakbulk carriers"/>
    <n v="1.1653"/>
    <s v="Efficient"/>
    <s v="5"/>
    <n v="15"/>
    <s v="Old"/>
    <n v="5127"/>
    <n v="7197"/>
    <m/>
    <n v="71543"/>
    <n v="81279"/>
    <m/>
  </r>
  <r>
    <x v="1"/>
    <n v="724"/>
    <x v="18"/>
    <n v="6"/>
    <s v="Roll-on/ roll-off ships"/>
    <m/>
    <s v="Efficient"/>
    <s v="5"/>
    <n v="17"/>
    <s v="Old"/>
    <n v="22418"/>
    <n v="7733"/>
    <m/>
    <n v="77000"/>
    <n v="48988"/>
    <m/>
  </r>
  <r>
    <x v="1"/>
    <n v="724"/>
    <x v="18"/>
    <n v="3"/>
    <s v="Container ships"/>
    <n v="0.65210000000000001"/>
    <s v="Efficient"/>
    <s v="5"/>
    <n v="14"/>
    <s v="Old"/>
    <n v="35592"/>
    <m/>
    <n v="3235"/>
    <n v="232618"/>
    <m/>
    <n v="23756"/>
  </r>
  <r>
    <x v="1"/>
    <n v="724"/>
    <x v="18"/>
    <n v="1"/>
    <s v="Passenger ships"/>
    <m/>
    <s v="Efficient"/>
    <s v="5"/>
    <n v="19"/>
    <s v="Old"/>
    <n v="14158"/>
    <m/>
    <m/>
    <n v="225282"/>
    <m/>
    <m/>
  </r>
  <r>
    <x v="1"/>
    <n v="752"/>
    <x v="19"/>
    <n v="0"/>
    <s v="All ships"/>
    <n v="0.80069999999999997"/>
    <s v="Efficient"/>
    <s v="5"/>
    <n v="22"/>
    <s v="Old"/>
    <n v="15712"/>
    <n v="8928"/>
    <n v="1505"/>
    <n v="214286"/>
    <n v="167295"/>
    <n v="19630"/>
  </r>
  <r>
    <x v="1"/>
    <n v="752"/>
    <x v="19"/>
    <n v="2"/>
    <s v="Liquid bulk carriers"/>
    <n v="0.68300000000000005"/>
    <s v="Efficient"/>
    <s v="5"/>
    <n v="14"/>
    <s v="Old"/>
    <n v="8321"/>
    <n v="12788"/>
    <m/>
    <n v="93147"/>
    <n v="167295"/>
    <m/>
  </r>
  <r>
    <x v="1"/>
    <n v="752"/>
    <x v="19"/>
    <n v="7"/>
    <s v="Liquefied petroleum gas carriers"/>
    <n v="0.85350000000000004"/>
    <s v="Efficient"/>
    <s v="5"/>
    <n v="14"/>
    <s v="Old"/>
    <n v="7745"/>
    <n v="8694"/>
    <m/>
    <n v="47379"/>
    <n v="58690"/>
    <m/>
  </r>
  <r>
    <x v="1"/>
    <n v="752"/>
    <x v="19"/>
    <n v="5"/>
    <s v="Dry bulk carriers"/>
    <n v="0.41389999999999999"/>
    <s v="Efficient"/>
    <s v="5"/>
    <n v="27"/>
    <s v="Old"/>
    <n v="9760"/>
    <n v="15038"/>
    <m/>
    <n v="45223"/>
    <n v="84904"/>
    <m/>
  </r>
  <r>
    <x v="1"/>
    <n v="752"/>
    <x v="19"/>
    <n v="4"/>
    <s v="Dry breakbulk carriers"/>
    <n v="1.0589999999999999"/>
    <s v="Efficient"/>
    <s v="5"/>
    <n v="20"/>
    <s v="Old"/>
    <n v="3725"/>
    <n v="5223"/>
    <m/>
    <n v="37499"/>
    <n v="61026"/>
    <m/>
  </r>
  <r>
    <x v="1"/>
    <n v="752"/>
    <x v="19"/>
    <n v="6"/>
    <s v="Roll-on/ roll-off ships"/>
    <m/>
    <s v="Efficient"/>
    <s v="5"/>
    <n v="19"/>
    <s v="Old"/>
    <n v="27110"/>
    <n v="10476"/>
    <m/>
    <n v="76420"/>
    <n v="39516"/>
    <m/>
  </r>
  <r>
    <x v="1"/>
    <n v="752"/>
    <x v="19"/>
    <n v="3"/>
    <s v="Container ships"/>
    <n v="0.62919999999999998"/>
    <s v="Efficient"/>
    <s v="5"/>
    <n v="14"/>
    <s v="Old"/>
    <n v="16380"/>
    <m/>
    <n v="1505"/>
    <n v="214286"/>
    <m/>
    <n v="19630"/>
  </r>
  <r>
    <x v="1"/>
    <n v="752"/>
    <x v="19"/>
    <n v="1"/>
    <s v="Passenger ships"/>
    <m/>
    <s v="Efficient"/>
    <s v="5"/>
    <n v="24"/>
    <s v="Old"/>
    <n v="18688"/>
    <m/>
    <m/>
    <n v="145655"/>
    <m/>
    <m/>
  </r>
  <r>
    <x v="1"/>
    <n v="792"/>
    <x v="20"/>
    <n v="0"/>
    <s v="All ships"/>
    <n v="1.1778"/>
    <s v="Efficient"/>
    <s v="5"/>
    <n v="24"/>
    <s v="Old"/>
    <n v="5465"/>
    <n v="15712"/>
    <n v="3130"/>
    <n v="176490"/>
    <n v="319616"/>
    <n v="15908"/>
  </r>
  <r>
    <x v="1"/>
    <n v="792"/>
    <x v="20"/>
    <n v="2"/>
    <s v="Liquid bulk carriers"/>
    <n v="1.1573"/>
    <s v="Efficient"/>
    <s v="5"/>
    <n v="13"/>
    <s v="Old"/>
    <n v="18665"/>
    <n v="32407"/>
    <m/>
    <n v="170004"/>
    <n v="319616"/>
    <m/>
  </r>
  <r>
    <x v="1"/>
    <n v="792"/>
    <x v="20"/>
    <n v="7"/>
    <s v="Liquefied petroleum gas carriers"/>
    <n v="1.2930999999999999"/>
    <s v="Efficient"/>
    <s v="5"/>
    <n v="15"/>
    <s v="Old"/>
    <n v="17965"/>
    <n v="20804"/>
    <m/>
    <n v="48963"/>
    <n v="58899"/>
    <m/>
  </r>
  <r>
    <x v="1"/>
    <n v="792"/>
    <x v="20"/>
    <n v="8"/>
    <s v="Liquefied natural gas carriers"/>
    <n v="1.2632000000000001"/>
    <s v="Efficient"/>
    <s v="5"/>
    <n v="11"/>
    <s v="Old"/>
    <n v="111566"/>
    <n v="90060"/>
    <m/>
    <n v="137535"/>
    <n v="122006"/>
    <m/>
  </r>
  <r>
    <x v="1"/>
    <n v="792"/>
    <x v="20"/>
    <n v="5"/>
    <s v="Dry bulk carriers"/>
    <n v="3.5680999999999998"/>
    <s v="Inefficient"/>
    <s v="3"/>
    <n v="15"/>
    <s v="Old"/>
    <n v="24756"/>
    <n v="42515"/>
    <m/>
    <n v="96452"/>
    <n v="207591"/>
    <m/>
  </r>
  <r>
    <x v="1"/>
    <n v="792"/>
    <x v="20"/>
    <n v="4"/>
    <s v="Dry breakbulk carriers"/>
    <n v="1.4750000000000001"/>
    <s v="Efficient"/>
    <s v="5"/>
    <n v="27"/>
    <s v="Old"/>
    <n v="3976"/>
    <n v="5564"/>
    <m/>
    <n v="45349"/>
    <n v="62980"/>
    <m/>
  </r>
  <r>
    <x v="1"/>
    <n v="792"/>
    <x v="20"/>
    <n v="6"/>
    <s v="Roll-on/ roll-off ships"/>
    <m/>
    <s v="Efficient"/>
    <s v="5"/>
    <n v="27"/>
    <s v="Old"/>
    <n v="20546"/>
    <n v="8454"/>
    <m/>
    <n v="77000"/>
    <n v="46705"/>
    <m/>
  </r>
  <r>
    <x v="1"/>
    <n v="792"/>
    <x v="20"/>
    <n v="3"/>
    <s v="Container ships"/>
    <n v="0.63129999999999997"/>
    <s v="Efficient"/>
    <s v="5"/>
    <n v="16"/>
    <s v="Old"/>
    <n v="34599"/>
    <m/>
    <n v="3130"/>
    <n v="176490"/>
    <m/>
    <n v="15908"/>
  </r>
  <r>
    <x v="1"/>
    <n v="792"/>
    <x v="20"/>
    <n v="1"/>
    <s v="Passenger ships"/>
    <m/>
    <s v="Efficient"/>
    <s v="5"/>
    <n v="25"/>
    <s v="Old"/>
    <n v="1640"/>
    <m/>
    <m/>
    <n v="99836"/>
    <m/>
    <m/>
  </r>
  <r>
    <x v="1"/>
    <n v="926"/>
    <x v="21"/>
    <n v="0"/>
    <s v="All ships"/>
    <n v="1.0785"/>
    <s v="Efficient"/>
    <s v="5"/>
    <n v="17"/>
    <s v="Old"/>
    <n v="13691"/>
    <n v="12507"/>
    <n v="3383"/>
    <n v="232618"/>
    <n v="320926"/>
    <n v="23756"/>
  </r>
  <r>
    <x v="1"/>
    <n v="926"/>
    <x v="21"/>
    <n v="2"/>
    <s v="Liquid bulk carriers"/>
    <n v="1.0417000000000001"/>
    <s v="Efficient"/>
    <s v="5"/>
    <n v="14"/>
    <s v="Old"/>
    <n v="12395"/>
    <n v="20650"/>
    <m/>
    <n v="166308"/>
    <n v="320926"/>
    <m/>
  </r>
  <r>
    <x v="1"/>
    <n v="926"/>
    <x v="21"/>
    <n v="7"/>
    <s v="Liquefied petroleum gas carriers"/>
    <n v="1.1153"/>
    <s v="Efficient"/>
    <s v="5"/>
    <n v="11"/>
    <s v="Old"/>
    <n v="6647"/>
    <n v="7052"/>
    <m/>
    <n v="59226"/>
    <n v="54540"/>
    <m/>
  </r>
  <r>
    <x v="1"/>
    <n v="926"/>
    <x v="21"/>
    <n v="8"/>
    <s v="Liquefied natural gas carriers"/>
    <n v="1.2728999999999999"/>
    <s v="Efficient"/>
    <s v="5"/>
    <n v="8"/>
    <s v="Modern"/>
    <n v="112256"/>
    <n v="91876"/>
    <m/>
    <n v="168189"/>
    <n v="155159"/>
    <m/>
  </r>
  <r>
    <x v="1"/>
    <n v="926"/>
    <x v="21"/>
    <n v="5"/>
    <s v="Dry bulk carriers"/>
    <n v="2.0367999999999999"/>
    <s v="Efficient"/>
    <s v="4"/>
    <n v="13"/>
    <s v="Old"/>
    <n v="26163"/>
    <n v="44802"/>
    <m/>
    <n v="106405"/>
    <n v="207805"/>
    <m/>
  </r>
  <r>
    <x v="1"/>
    <n v="926"/>
    <x v="21"/>
    <n v="4"/>
    <s v="Dry breakbulk carriers"/>
    <n v="1.4867999999999999"/>
    <s v="Efficient"/>
    <s v="5"/>
    <n v="20"/>
    <s v="Old"/>
    <n v="3355"/>
    <n v="4618"/>
    <m/>
    <n v="71543"/>
    <n v="57441"/>
    <m/>
  </r>
  <r>
    <x v="1"/>
    <n v="926"/>
    <x v="21"/>
    <n v="6"/>
    <s v="Roll-on/ roll-off ships"/>
    <m/>
    <s v="Efficient"/>
    <s v="5"/>
    <n v="15"/>
    <s v="Old"/>
    <n v="23971"/>
    <n v="9977"/>
    <m/>
    <n v="100430"/>
    <n v="55828"/>
    <m/>
  </r>
  <r>
    <x v="1"/>
    <n v="926"/>
    <x v="21"/>
    <n v="3"/>
    <s v="Container ships"/>
    <n v="0.72919999999999996"/>
    <s v="Efficient"/>
    <s v="5"/>
    <n v="14"/>
    <s v="Old"/>
    <n v="36766"/>
    <m/>
    <n v="3383"/>
    <n v="232618"/>
    <m/>
    <n v="23756"/>
  </r>
  <r>
    <x v="1"/>
    <n v="926"/>
    <x v="21"/>
    <n v="1"/>
    <s v="Passenger ships"/>
    <m/>
    <s v="Efficient"/>
    <s v="5"/>
    <n v="17"/>
    <s v="Old"/>
    <n v="12197"/>
    <m/>
    <m/>
    <n v="177000"/>
    <m/>
    <m/>
  </r>
  <r>
    <x v="1"/>
    <n v="842"/>
    <x v="22"/>
    <n v="0"/>
    <s v="All ships"/>
    <n v="1.4326000000000001"/>
    <s v="Efficient"/>
    <s v="5"/>
    <n v="24"/>
    <s v="Old"/>
    <n v="16506"/>
    <n v="46637"/>
    <n v="5322"/>
    <n v="228081"/>
    <n v="322829"/>
    <n v="19462"/>
  </r>
  <r>
    <x v="1"/>
    <n v="842"/>
    <x v="22"/>
    <n v="2"/>
    <s v="Liquid bulk carriers"/>
    <n v="1.6472"/>
    <s v="Efficient"/>
    <s v="5"/>
    <n v="10"/>
    <s v="Old"/>
    <n v="35433"/>
    <n v="61411"/>
    <m/>
    <n v="170000"/>
    <n v="322829"/>
    <m/>
  </r>
  <r>
    <x v="1"/>
    <n v="842"/>
    <x v="22"/>
    <n v="7"/>
    <s v="Liquefied petroleum gas carriers"/>
    <n v="1.9656"/>
    <s v="Efficient"/>
    <s v="5"/>
    <n v="9"/>
    <s v="Modern"/>
    <n v="30823"/>
    <n v="35301"/>
    <m/>
    <n v="59226"/>
    <n v="59138"/>
    <m/>
  </r>
  <r>
    <x v="1"/>
    <n v="842"/>
    <x v="22"/>
    <n v="8"/>
    <s v="Liquefied natural gas carriers"/>
    <n v="1.2882"/>
    <s v="Efficient"/>
    <s v="5"/>
    <n v="5"/>
    <s v="Modern"/>
    <n v="97819"/>
    <n v="79450"/>
    <m/>
    <n v="149367"/>
    <n v="156000"/>
    <m/>
  </r>
  <r>
    <x v="1"/>
    <n v="842"/>
    <x v="22"/>
    <n v="5"/>
    <s v="Dry bulk carriers"/>
    <n v="1.8580000000000001"/>
    <s v="Efficient"/>
    <s v="5"/>
    <n v="21"/>
    <s v="Old"/>
    <n v="28069"/>
    <n v="50068"/>
    <m/>
    <n v="108237"/>
    <n v="209331"/>
    <m/>
  </r>
  <r>
    <x v="1"/>
    <n v="842"/>
    <x v="22"/>
    <n v="4"/>
    <s v="Dry breakbulk carriers"/>
    <n v="1.833"/>
    <s v="Efficient"/>
    <s v="5"/>
    <n v="17"/>
    <s v="Old"/>
    <n v="12253"/>
    <n v="16551"/>
    <m/>
    <n v="66870"/>
    <n v="73296"/>
    <m/>
  </r>
  <r>
    <x v="1"/>
    <n v="842"/>
    <x v="22"/>
    <n v="6"/>
    <s v="Roll-on/ roll-off ships"/>
    <m/>
    <s v="Efficient"/>
    <s v="5"/>
    <n v="13"/>
    <s v="Old"/>
    <n v="57802"/>
    <n v="21091"/>
    <m/>
    <n v="100430"/>
    <n v="55828"/>
    <m/>
  </r>
  <r>
    <x v="1"/>
    <n v="842"/>
    <x v="22"/>
    <n v="3"/>
    <s v="Container ships"/>
    <n v="1.0249999999999999"/>
    <s v="Efficient"/>
    <s v="5"/>
    <n v="13"/>
    <s v="Old"/>
    <n v="59336"/>
    <m/>
    <n v="5322"/>
    <n v="194250"/>
    <m/>
    <n v="19462"/>
  </r>
  <r>
    <x v="1"/>
    <n v="842"/>
    <x v="22"/>
    <n v="1"/>
    <s v="Passenger ships"/>
    <m/>
    <s v="Efficient"/>
    <s v="5"/>
    <n v="28"/>
    <s v="Old"/>
    <n v="8322"/>
    <m/>
    <m/>
    <n v="228081"/>
    <m/>
    <m/>
  </r>
  <r>
    <x v="2"/>
    <n v="0"/>
    <x v="0"/>
    <n v="0"/>
    <s v="All ships"/>
    <n v="0.99860000000000004"/>
    <s v="Efficient"/>
    <s v="5"/>
    <n v="18"/>
    <s v="Old"/>
    <n v="14663"/>
    <n v="24956"/>
    <n v="3543"/>
    <n v="237200"/>
    <n v="441561"/>
    <n v="23964"/>
  </r>
  <r>
    <x v="2"/>
    <n v="0"/>
    <x v="0"/>
    <n v="2"/>
    <s v="Liquid bulk carriers"/>
    <n v="0.96809999999999996"/>
    <s v="Efficient"/>
    <s v="5"/>
    <n v="14"/>
    <s v="Old"/>
    <n v="15704"/>
    <n v="27242"/>
    <m/>
    <n v="234006"/>
    <n v="441561"/>
    <m/>
  </r>
  <r>
    <x v="2"/>
    <n v="0"/>
    <x v="0"/>
    <n v="7"/>
    <s v="Liquefied petroleum gas carriers"/>
    <n v="1.0417000000000001"/>
    <s v="Efficient"/>
    <s v="5"/>
    <n v="15"/>
    <s v="Old"/>
    <n v="10826"/>
    <n v="12164"/>
    <m/>
    <n v="59229"/>
    <n v="64220"/>
    <m/>
  </r>
  <r>
    <x v="2"/>
    <n v="0"/>
    <x v="0"/>
    <n v="8"/>
    <s v="Liquefied natural gas carriers"/>
    <n v="1.1194"/>
    <s v="Efficient"/>
    <s v="5"/>
    <n v="12"/>
    <s v="Old"/>
    <n v="95270"/>
    <n v="74229"/>
    <m/>
    <n v="168189"/>
    <n v="156000"/>
    <m/>
  </r>
  <r>
    <x v="2"/>
    <n v="0"/>
    <x v="0"/>
    <n v="5"/>
    <s v="Dry bulk carriers"/>
    <n v="2.0659999999999998"/>
    <s v="Efficient"/>
    <s v="4"/>
    <n v="14"/>
    <s v="Old"/>
    <n v="32146"/>
    <n v="57453"/>
    <m/>
    <n v="204014"/>
    <n v="404389"/>
    <m/>
  </r>
  <r>
    <x v="2"/>
    <n v="0"/>
    <x v="0"/>
    <n v="4"/>
    <s v="Dry breakbulk carriers"/>
    <n v="1.1499999999999999"/>
    <s v="Efficient"/>
    <s v="5"/>
    <n v="21"/>
    <s v="Old"/>
    <n v="5439"/>
    <n v="7405"/>
    <m/>
    <n v="91784"/>
    <n v="116173"/>
    <m/>
  </r>
  <r>
    <x v="2"/>
    <n v="0"/>
    <x v="0"/>
    <n v="6"/>
    <s v="Roll-on/ roll-off ships"/>
    <m/>
    <s v="Efficient"/>
    <s v="5"/>
    <n v="17"/>
    <s v="Old"/>
    <n v="25389"/>
    <n v="10242"/>
    <m/>
    <n v="100430"/>
    <n v="55828"/>
    <m/>
  </r>
  <r>
    <x v="2"/>
    <n v="0"/>
    <x v="0"/>
    <n v="3"/>
    <s v="Container ships"/>
    <n v="0.70630000000000004"/>
    <s v="Efficient"/>
    <s v="5"/>
    <n v="14"/>
    <s v="Old"/>
    <n v="38308"/>
    <m/>
    <n v="3543"/>
    <n v="237200"/>
    <m/>
    <n v="23964"/>
  </r>
  <r>
    <x v="2"/>
    <n v="0"/>
    <x v="0"/>
    <n v="1"/>
    <s v="Passenger ships"/>
    <m/>
    <s v="Efficient"/>
    <s v="5"/>
    <n v="20"/>
    <s v="Old"/>
    <n v="7439"/>
    <m/>
    <m/>
    <n v="228081"/>
    <m/>
    <m/>
  </r>
  <r>
    <x v="2"/>
    <n v="36"/>
    <x v="1"/>
    <n v="0"/>
    <s v="All ships"/>
    <n v="1.5068999999999999"/>
    <s v="Efficient"/>
    <s v="5"/>
    <n v="21"/>
    <s v="Old"/>
    <n v="26033"/>
    <n v="81621"/>
    <n v="4774"/>
    <n v="169379"/>
    <n v="299688"/>
    <n v="9572"/>
  </r>
  <r>
    <x v="2"/>
    <n v="36"/>
    <x v="1"/>
    <n v="2"/>
    <s v="Liquid bulk carriers"/>
    <n v="1.2726"/>
    <s v="Efficient"/>
    <s v="5"/>
    <n v="8"/>
    <s v="Modern"/>
    <n v="22886"/>
    <n v="38833"/>
    <m/>
    <n v="85496"/>
    <n v="164274"/>
    <m/>
  </r>
  <r>
    <x v="2"/>
    <n v="36"/>
    <x v="1"/>
    <n v="7"/>
    <s v="Liquefied petroleum gas carriers"/>
    <n v="0.9194"/>
    <s v="Efficient"/>
    <s v="5"/>
    <n v="9"/>
    <s v="Modern"/>
    <n v="13571"/>
    <n v="15419"/>
    <m/>
    <n v="51035"/>
    <n v="58591"/>
    <m/>
  </r>
  <r>
    <x v="2"/>
    <n v="36"/>
    <x v="1"/>
    <n v="8"/>
    <s v="Liquefied natural gas carriers"/>
    <n v="1.1927000000000001"/>
    <s v="Efficient"/>
    <s v="5"/>
    <n v="11"/>
    <s v="Old"/>
    <n v="111798"/>
    <n v="85340"/>
    <m/>
    <n v="144978"/>
    <n v="97730"/>
    <m/>
  </r>
  <r>
    <x v="2"/>
    <n v="36"/>
    <x v="1"/>
    <n v="5"/>
    <s v="Dry bulk carriers"/>
    <n v="1.6111"/>
    <s v="Efficient"/>
    <s v="5"/>
    <n v="10"/>
    <s v="Old"/>
    <n v="59379"/>
    <n v="111119"/>
    <m/>
    <n v="152457"/>
    <n v="299688"/>
    <m/>
  </r>
  <r>
    <x v="2"/>
    <n v="36"/>
    <x v="1"/>
    <n v="4"/>
    <s v="Dry breakbulk carriers"/>
    <n v="2.0181"/>
    <s v="Efficient"/>
    <s v="4"/>
    <n v="12"/>
    <s v="Old"/>
    <n v="20317"/>
    <n v="29494"/>
    <m/>
    <n v="91649"/>
    <n v="101496"/>
    <m/>
  </r>
  <r>
    <x v="2"/>
    <n v="36"/>
    <x v="1"/>
    <n v="6"/>
    <s v="Roll-on/ roll-off ships"/>
    <m/>
    <s v="Efficient"/>
    <s v="5"/>
    <n v="13"/>
    <s v="Old"/>
    <n v="38035"/>
    <n v="14729"/>
    <m/>
    <n v="76420"/>
    <n v="43878"/>
    <m/>
  </r>
  <r>
    <x v="2"/>
    <n v="36"/>
    <x v="1"/>
    <n v="3"/>
    <s v="Container ships"/>
    <n v="1.4146000000000001"/>
    <s v="Efficient"/>
    <s v="5"/>
    <n v="13"/>
    <s v="Old"/>
    <n v="52451"/>
    <m/>
    <n v="4774"/>
    <n v="109712"/>
    <m/>
    <n v="9572"/>
  </r>
  <r>
    <x v="2"/>
    <n v="36"/>
    <x v="1"/>
    <n v="1"/>
    <s v="Passenger ships"/>
    <m/>
    <s v="Efficient"/>
    <s v="5"/>
    <n v="30"/>
    <s v="Old"/>
    <n v="3463"/>
    <m/>
    <m/>
    <n v="169379"/>
    <m/>
    <m/>
  </r>
  <r>
    <x v="2"/>
    <n v="124"/>
    <x v="2"/>
    <n v="0"/>
    <s v="All ships"/>
    <n v="0.77429999999999999"/>
    <s v="Efficient"/>
    <s v="5"/>
    <n v="27"/>
    <s v="Old"/>
    <n v="11067"/>
    <n v="34669"/>
    <n v="5198"/>
    <n v="172000"/>
    <n v="320780"/>
    <n v="15128"/>
  </r>
  <r>
    <x v="2"/>
    <n v="124"/>
    <x v="2"/>
    <n v="2"/>
    <s v="Liquid bulk carriers"/>
    <n v="1.0840000000000001"/>
    <s v="Efficient"/>
    <s v="5"/>
    <n v="12"/>
    <s v="Old"/>
    <n v="23600"/>
    <n v="39461"/>
    <m/>
    <n v="170618"/>
    <n v="320780"/>
    <m/>
  </r>
  <r>
    <x v="2"/>
    <n v="124"/>
    <x v="2"/>
    <n v="7"/>
    <s v="Liquefied petroleum gas carriers"/>
    <n v="1.5076000000000001"/>
    <s v="Efficient"/>
    <s v="5"/>
    <n v="12"/>
    <s v="Old"/>
    <n v="41742"/>
    <n v="49632"/>
    <m/>
    <n v="51035"/>
    <n v="58591"/>
    <m/>
  </r>
  <r>
    <x v="2"/>
    <n v="124"/>
    <x v="2"/>
    <n v="5"/>
    <s v="Dry bulk carriers"/>
    <n v="0.40589999999999998"/>
    <s v="Efficient"/>
    <s v="5"/>
    <n v="22"/>
    <s v="Old"/>
    <n v="27583"/>
    <n v="47008"/>
    <m/>
    <n v="109731"/>
    <n v="210000"/>
    <m/>
  </r>
  <r>
    <x v="2"/>
    <n v="124"/>
    <x v="2"/>
    <n v="4"/>
    <s v="Dry breakbulk carriers"/>
    <n v="0.5736"/>
    <s v="Efficient"/>
    <s v="5"/>
    <n v="12"/>
    <s v="Old"/>
    <n v="11759"/>
    <n v="16360"/>
    <m/>
    <n v="49091"/>
    <n v="63581"/>
    <m/>
  </r>
  <r>
    <x v="2"/>
    <n v="124"/>
    <x v="2"/>
    <n v="6"/>
    <s v="Roll-on/ roll-off ships"/>
    <m/>
    <s v="Efficient"/>
    <s v="5"/>
    <n v="19"/>
    <s v="Old"/>
    <n v="10912"/>
    <n v="6129"/>
    <m/>
    <n v="100430"/>
    <n v="55828"/>
    <m/>
  </r>
  <r>
    <x v="2"/>
    <n v="124"/>
    <x v="2"/>
    <n v="3"/>
    <s v="Container ships"/>
    <n v="1.7962"/>
    <s v="Efficient"/>
    <s v="5"/>
    <n v="13"/>
    <s v="Old"/>
    <n v="58222"/>
    <m/>
    <n v="5198"/>
    <n v="172000"/>
    <m/>
    <n v="15128"/>
  </r>
  <r>
    <x v="2"/>
    <n v="124"/>
    <x v="2"/>
    <n v="1"/>
    <s v="Passenger ships"/>
    <m/>
    <s v="Efficient"/>
    <s v="5"/>
    <n v="30"/>
    <s v="Old"/>
    <n v="6220"/>
    <m/>
    <m/>
    <n v="149215"/>
    <m/>
    <m/>
  </r>
  <r>
    <x v="2"/>
    <n v="156"/>
    <x v="3"/>
    <n v="0"/>
    <s v="All ships"/>
    <n v="1.0764"/>
    <s v="Efficient"/>
    <s v="5"/>
    <n v="13"/>
    <s v="Old"/>
    <n v="32258"/>
    <n v="45917"/>
    <n v="4637"/>
    <n v="237200"/>
    <n v="404389"/>
    <n v="23964"/>
  </r>
  <r>
    <x v="2"/>
    <n v="156"/>
    <x v="3"/>
    <n v="2"/>
    <s v="Liquid bulk carriers"/>
    <n v="1.1375"/>
    <s v="Efficient"/>
    <s v="5"/>
    <n v="11"/>
    <s v="Old"/>
    <n v="20301"/>
    <n v="35530"/>
    <m/>
    <n v="170618"/>
    <n v="323183"/>
    <m/>
  </r>
  <r>
    <x v="2"/>
    <n v="156"/>
    <x v="3"/>
    <n v="7"/>
    <s v="Liquefied petroleum gas carriers"/>
    <n v="1.0222"/>
    <s v="Efficient"/>
    <s v="5"/>
    <n v="14"/>
    <s v="Old"/>
    <n v="8813"/>
    <n v="9664"/>
    <m/>
    <n v="59229"/>
    <n v="64220"/>
    <m/>
  </r>
  <r>
    <x v="2"/>
    <n v="156"/>
    <x v="3"/>
    <n v="8"/>
    <s v="Liquefied natural gas carriers"/>
    <n v="1.1913"/>
    <s v="Efficient"/>
    <s v="5"/>
    <n v="10"/>
    <s v="Old"/>
    <n v="96308"/>
    <n v="76726"/>
    <m/>
    <n v="168189"/>
    <n v="156000"/>
    <m/>
  </r>
  <r>
    <x v="2"/>
    <n v="156"/>
    <x v="3"/>
    <n v="5"/>
    <s v="Dry bulk carriers"/>
    <n v="2.0181"/>
    <s v="Efficient"/>
    <s v="4"/>
    <n v="13"/>
    <s v="Old"/>
    <n v="40924"/>
    <n v="74435"/>
    <m/>
    <n v="204014"/>
    <n v="404389"/>
    <m/>
  </r>
  <r>
    <x v="2"/>
    <n v="156"/>
    <x v="3"/>
    <n v="4"/>
    <s v="Dry breakbulk carriers"/>
    <n v="1.2736000000000001"/>
    <s v="Efficient"/>
    <s v="5"/>
    <n v="16"/>
    <s v="Old"/>
    <n v="10101"/>
    <n v="14315"/>
    <m/>
    <n v="91784"/>
    <n v="116173"/>
    <m/>
  </r>
  <r>
    <x v="2"/>
    <n v="156"/>
    <x v="3"/>
    <n v="6"/>
    <s v="Roll-on/ roll-off ships"/>
    <m/>
    <s v="Efficient"/>
    <s v="5"/>
    <n v="14"/>
    <s v="Old"/>
    <n v="34742"/>
    <n v="11396"/>
    <m/>
    <n v="76420"/>
    <n v="43878"/>
    <m/>
  </r>
  <r>
    <x v="2"/>
    <n v="156"/>
    <x v="3"/>
    <n v="3"/>
    <s v="Container ships"/>
    <n v="0.62080000000000002"/>
    <s v="Efficient"/>
    <s v="5"/>
    <n v="12"/>
    <s v="Old"/>
    <n v="49495"/>
    <m/>
    <n v="4637"/>
    <n v="237200"/>
    <m/>
    <n v="23964"/>
  </r>
  <r>
    <x v="2"/>
    <n v="156"/>
    <x v="3"/>
    <n v="1"/>
    <s v="Passenger ships"/>
    <m/>
    <s v="Efficient"/>
    <s v="5"/>
    <n v="13"/>
    <s v="Old"/>
    <n v="15690"/>
    <m/>
    <m/>
    <n v="169379"/>
    <m/>
    <m/>
  </r>
  <r>
    <x v="2"/>
    <n v="191"/>
    <x v="4"/>
    <n v="0"/>
    <s v="All ships"/>
    <n v="1.1117999999999999"/>
    <s v="Efficient"/>
    <s v="5"/>
    <n v="16"/>
    <s v="Old"/>
    <n v="3534"/>
    <n v="15614"/>
    <n v="3147"/>
    <n v="153744"/>
    <n v="178361"/>
    <n v="15226"/>
  </r>
  <r>
    <x v="2"/>
    <n v="191"/>
    <x v="4"/>
    <n v="2"/>
    <s v="Liquid bulk carriers"/>
    <n v="0.92149999999999999"/>
    <s v="Efficient"/>
    <s v="5"/>
    <n v="14"/>
    <s v="Old"/>
    <n v="16523"/>
    <n v="28633"/>
    <m/>
    <n v="84850"/>
    <n v="164733"/>
    <m/>
  </r>
  <r>
    <x v="2"/>
    <n v="191"/>
    <x v="4"/>
    <n v="5"/>
    <s v="Dry bulk carriers"/>
    <n v="2.3527999999999998"/>
    <s v="Efficient"/>
    <s v="4"/>
    <n v="34"/>
    <s v="Old"/>
    <n v="7893"/>
    <n v="13051"/>
    <m/>
    <n v="94035"/>
    <n v="178361"/>
    <m/>
  </r>
  <r>
    <x v="2"/>
    <n v="191"/>
    <x v="4"/>
    <n v="4"/>
    <s v="Dry breakbulk carriers"/>
    <n v="2.2648999999999999"/>
    <s v="Efficient"/>
    <s v="4"/>
    <n v="22"/>
    <s v="Old"/>
    <n v="4828"/>
    <n v="6481"/>
    <m/>
    <n v="45349"/>
    <n v="54204"/>
    <m/>
  </r>
  <r>
    <x v="2"/>
    <n v="191"/>
    <x v="4"/>
    <n v="3"/>
    <s v="Container ships"/>
    <n v="0.60970000000000002"/>
    <s v="Efficient"/>
    <s v="5"/>
    <n v="13"/>
    <s v="Old"/>
    <n v="33387"/>
    <m/>
    <n v="3147"/>
    <n v="153744"/>
    <m/>
    <n v="15226"/>
  </r>
  <r>
    <x v="2"/>
    <n v="191"/>
    <x v="4"/>
    <n v="1"/>
    <s v="Passenger ships"/>
    <m/>
    <s v="Efficient"/>
    <s v="5"/>
    <n v="16"/>
    <s v="Old"/>
    <n v="3119"/>
    <m/>
    <m/>
    <n v="128052"/>
    <m/>
    <m/>
  </r>
  <r>
    <x v="2"/>
    <n v="208"/>
    <x v="5"/>
    <n v="0"/>
    <s v="All ships"/>
    <n v="0.77290000000000003"/>
    <s v="Efficient"/>
    <s v="5"/>
    <n v="19"/>
    <s v="Old"/>
    <n v="9537"/>
    <n v="7542"/>
    <n v="1787"/>
    <n v="214286"/>
    <n v="159314"/>
    <n v="19630"/>
  </r>
  <r>
    <x v="2"/>
    <n v="208"/>
    <x v="5"/>
    <n v="2"/>
    <s v="Liquid bulk carriers"/>
    <n v="0.69510000000000005"/>
    <s v="Efficient"/>
    <s v="5"/>
    <n v="16"/>
    <s v="Old"/>
    <n v="8331"/>
    <n v="13165"/>
    <m/>
    <n v="90000"/>
    <n v="159314"/>
    <m/>
  </r>
  <r>
    <x v="2"/>
    <n v="208"/>
    <x v="5"/>
    <n v="7"/>
    <s v="Liquefied petroleum gas carriers"/>
    <n v="1.034"/>
    <s v="Efficient"/>
    <s v="5"/>
    <n v="11"/>
    <s v="Old"/>
    <n v="4735"/>
    <n v="5326"/>
    <m/>
    <n v="20151"/>
    <n v="24281"/>
    <m/>
  </r>
  <r>
    <x v="2"/>
    <n v="208"/>
    <x v="5"/>
    <n v="5"/>
    <s v="Dry bulk carriers"/>
    <n v="0.86080000000000001"/>
    <s v="Efficient"/>
    <s v="5"/>
    <n v="13"/>
    <s v="Old"/>
    <n v="8954"/>
    <n v="14516"/>
    <m/>
    <n v="54486"/>
    <n v="95263"/>
    <m/>
  </r>
  <r>
    <x v="2"/>
    <n v="208"/>
    <x v="5"/>
    <n v="4"/>
    <s v="Dry breakbulk carriers"/>
    <n v="0.93120000000000003"/>
    <s v="Efficient"/>
    <s v="5"/>
    <n v="24"/>
    <s v="Old"/>
    <n v="3021"/>
    <n v="4079"/>
    <m/>
    <n v="40169"/>
    <n v="48821"/>
    <m/>
  </r>
  <r>
    <x v="2"/>
    <n v="208"/>
    <x v="5"/>
    <n v="6"/>
    <s v="Roll-on/ roll-off ships"/>
    <m/>
    <s v="Efficient"/>
    <s v="5"/>
    <n v="19"/>
    <s v="Old"/>
    <n v="21214"/>
    <n v="12247"/>
    <m/>
    <n v="60500"/>
    <n v="24485"/>
    <m/>
  </r>
  <r>
    <x v="2"/>
    <n v="208"/>
    <x v="5"/>
    <n v="3"/>
    <s v="Container ships"/>
    <n v="0.44690000000000002"/>
    <s v="Efficient"/>
    <s v="5"/>
    <n v="16"/>
    <s v="Old"/>
    <n v="19470"/>
    <m/>
    <n v="1787"/>
    <n v="214286"/>
    <m/>
    <n v="19630"/>
  </r>
  <r>
    <x v="2"/>
    <n v="208"/>
    <x v="5"/>
    <n v="1"/>
    <s v="Passenger ships"/>
    <m/>
    <s v="Efficient"/>
    <s v="5"/>
    <n v="19"/>
    <s v="Old"/>
    <n v="9851"/>
    <m/>
    <m/>
    <n v="168800"/>
    <m/>
    <m/>
  </r>
  <r>
    <x v="2"/>
    <n v="251"/>
    <x v="6"/>
    <n v="0"/>
    <s v="All ships"/>
    <n v="1.1478999999999999"/>
    <s v="Efficient"/>
    <s v="5"/>
    <n v="16"/>
    <s v="Old"/>
    <n v="21626"/>
    <n v="16422"/>
    <n v="5089"/>
    <n v="236583"/>
    <n v="320926"/>
    <n v="23656"/>
  </r>
  <r>
    <x v="2"/>
    <n v="251"/>
    <x v="6"/>
    <n v="2"/>
    <s v="Liquid bulk carriers"/>
    <n v="1.0548999999999999"/>
    <s v="Efficient"/>
    <s v="5"/>
    <n v="13"/>
    <s v="Old"/>
    <n v="11630"/>
    <n v="19268"/>
    <m/>
    <n v="166308"/>
    <n v="320926"/>
    <m/>
  </r>
  <r>
    <x v="2"/>
    <n v="251"/>
    <x v="6"/>
    <n v="7"/>
    <s v="Liquefied petroleum gas carriers"/>
    <n v="1.1205000000000001"/>
    <s v="Efficient"/>
    <s v="5"/>
    <n v="12"/>
    <s v="Old"/>
    <n v="9100"/>
    <n v="10207"/>
    <m/>
    <n v="48167"/>
    <n v="58610"/>
    <m/>
  </r>
  <r>
    <x v="2"/>
    <n v="251"/>
    <x v="6"/>
    <n v="8"/>
    <s v="Liquefied natural gas carriers"/>
    <n v="1.1625000000000001"/>
    <s v="Efficient"/>
    <s v="5"/>
    <n v="9"/>
    <s v="Modern"/>
    <n v="104568"/>
    <n v="81457"/>
    <m/>
    <n v="163922"/>
    <n v="130298"/>
    <m/>
  </r>
  <r>
    <x v="2"/>
    <n v="251"/>
    <x v="6"/>
    <n v="5"/>
    <s v="Dry bulk carriers"/>
    <n v="2.9281000000000001"/>
    <s v="Efficient"/>
    <s v="4"/>
    <n v="13"/>
    <s v="Old"/>
    <n v="23701"/>
    <n v="41119"/>
    <m/>
    <n v="106952"/>
    <n v="205203"/>
    <m/>
  </r>
  <r>
    <x v="2"/>
    <n v="251"/>
    <x v="6"/>
    <n v="4"/>
    <s v="Dry breakbulk carriers"/>
    <n v="1.6375"/>
    <s v="Efficient"/>
    <s v="5"/>
    <n v="17"/>
    <s v="Old"/>
    <n v="4630"/>
    <n v="6416"/>
    <m/>
    <n v="46112"/>
    <n v="72924"/>
    <m/>
  </r>
  <r>
    <x v="2"/>
    <n v="251"/>
    <x v="6"/>
    <n v="6"/>
    <s v="Roll-on/ roll-off ships"/>
    <m/>
    <s v="Efficient"/>
    <s v="5"/>
    <n v="15"/>
    <s v="Old"/>
    <n v="30259"/>
    <n v="12053"/>
    <m/>
    <n v="76420"/>
    <n v="48988"/>
    <m/>
  </r>
  <r>
    <x v="2"/>
    <n v="251"/>
    <x v="6"/>
    <n v="3"/>
    <s v="Container ships"/>
    <n v="0.78190000000000004"/>
    <s v="Efficient"/>
    <s v="5"/>
    <n v="14"/>
    <s v="Old"/>
    <n v="56667"/>
    <m/>
    <n v="5089"/>
    <n v="236583"/>
    <m/>
    <n v="23656"/>
  </r>
  <r>
    <x v="2"/>
    <n v="251"/>
    <x v="6"/>
    <n v="1"/>
    <s v="Passenger ships"/>
    <m/>
    <s v="Efficient"/>
    <s v="5"/>
    <n v="17"/>
    <s v="Old"/>
    <n v="22427"/>
    <m/>
    <m/>
    <n v="183900"/>
    <m/>
    <m/>
  </r>
  <r>
    <x v="2"/>
    <n v="276"/>
    <x v="7"/>
    <n v="0"/>
    <s v="All ships"/>
    <n v="0.80759999999999998"/>
    <s v="Efficient"/>
    <s v="5"/>
    <n v="19"/>
    <s v="Old"/>
    <n v="13701"/>
    <n v="9051"/>
    <n v="4442"/>
    <n v="236583"/>
    <n v="319000"/>
    <n v="23964"/>
  </r>
  <r>
    <x v="2"/>
    <n v="276"/>
    <x v="7"/>
    <n v="2"/>
    <s v="Liquid bulk carriers"/>
    <n v="0.5111"/>
    <s v="Efficient"/>
    <s v="5"/>
    <n v="18"/>
    <s v="Old"/>
    <n v="4871"/>
    <n v="8049"/>
    <m/>
    <n v="160874"/>
    <n v="319000"/>
    <m/>
  </r>
  <r>
    <x v="2"/>
    <n v="276"/>
    <x v="7"/>
    <n v="7"/>
    <s v="Liquefied petroleum gas carriers"/>
    <n v="0.84379999999999999"/>
    <s v="Efficient"/>
    <s v="5"/>
    <n v="13"/>
    <s v="Old"/>
    <n v="5508"/>
    <n v="6008"/>
    <m/>
    <n v="49145"/>
    <n v="54656"/>
    <m/>
  </r>
  <r>
    <x v="2"/>
    <n v="276"/>
    <x v="7"/>
    <n v="5"/>
    <s v="Dry bulk carriers"/>
    <n v="2.3729"/>
    <s v="Efficient"/>
    <s v="4"/>
    <n v="13"/>
    <s v="Old"/>
    <n v="28149"/>
    <n v="49056"/>
    <m/>
    <n v="109716"/>
    <n v="211081"/>
    <m/>
  </r>
  <r>
    <x v="2"/>
    <n v="276"/>
    <x v="7"/>
    <n v="4"/>
    <s v="Dry breakbulk carriers"/>
    <n v="0.95350000000000001"/>
    <s v="Efficient"/>
    <s v="5"/>
    <n v="21"/>
    <s v="Old"/>
    <n v="3605"/>
    <n v="4759"/>
    <m/>
    <n v="71543"/>
    <n v="72400"/>
    <m/>
  </r>
  <r>
    <x v="2"/>
    <n v="276"/>
    <x v="7"/>
    <n v="6"/>
    <s v="Roll-on/ roll-off ships"/>
    <m/>
    <s v="Efficient"/>
    <s v="5"/>
    <n v="17"/>
    <s v="Old"/>
    <n v="29718"/>
    <n v="11841"/>
    <m/>
    <n v="100430"/>
    <n v="55828"/>
    <m/>
  </r>
  <r>
    <x v="2"/>
    <n v="276"/>
    <x v="7"/>
    <n v="3"/>
    <s v="Container ships"/>
    <n v="0.98399999999999999"/>
    <s v="Efficient"/>
    <s v="5"/>
    <n v="13"/>
    <s v="Old"/>
    <n v="48831"/>
    <m/>
    <n v="4442"/>
    <n v="236583"/>
    <m/>
    <n v="23964"/>
  </r>
  <r>
    <x v="2"/>
    <n v="276"/>
    <x v="7"/>
    <n v="1"/>
    <s v="Passenger ships"/>
    <m/>
    <s v="Efficient"/>
    <s v="5"/>
    <n v="20"/>
    <s v="Old"/>
    <n v="11507"/>
    <m/>
    <m/>
    <n v="125572"/>
    <m/>
    <m/>
  </r>
  <r>
    <x v="2"/>
    <n v="300"/>
    <x v="8"/>
    <n v="0"/>
    <s v="All ships"/>
    <n v="0.82430000000000003"/>
    <s v="Efficient"/>
    <s v="5"/>
    <n v="21"/>
    <s v="Old"/>
    <n v="8018"/>
    <n v="7586"/>
    <n v="3886"/>
    <n v="215553"/>
    <n v="174008"/>
    <n v="21413"/>
  </r>
  <r>
    <x v="2"/>
    <n v="300"/>
    <x v="8"/>
    <n v="2"/>
    <s v="Liquid bulk carriers"/>
    <n v="0.61670000000000003"/>
    <s v="Efficient"/>
    <s v="5"/>
    <n v="21"/>
    <s v="Old"/>
    <n v="5581"/>
    <n v="8889"/>
    <m/>
    <n v="87146"/>
    <n v="167295"/>
    <m/>
  </r>
  <r>
    <x v="2"/>
    <n v="300"/>
    <x v="8"/>
    <n v="7"/>
    <s v="Liquefied petroleum gas carriers"/>
    <n v="0.97989999999999999"/>
    <s v="Efficient"/>
    <s v="5"/>
    <n v="23"/>
    <s v="Old"/>
    <n v="5315"/>
    <n v="6316"/>
    <m/>
    <n v="17242"/>
    <n v="18955"/>
    <m/>
  </r>
  <r>
    <x v="2"/>
    <n v="300"/>
    <x v="8"/>
    <n v="8"/>
    <s v="Liquefied natural gas carriers"/>
    <n v="1.2174"/>
    <s v="Efficient"/>
    <s v="5"/>
    <n v="11"/>
    <s v="Old"/>
    <n v="110612"/>
    <n v="90715"/>
    <m/>
    <n v="137535"/>
    <n v="156000"/>
    <m/>
  </r>
  <r>
    <x v="2"/>
    <n v="300"/>
    <x v="8"/>
    <n v="5"/>
    <s v="Dry bulk carriers"/>
    <n v="0.42709999999999998"/>
    <s v="Efficient"/>
    <s v="5"/>
    <n v="26"/>
    <s v="Old"/>
    <n v="5993"/>
    <n v="10057"/>
    <m/>
    <n v="88930"/>
    <n v="174008"/>
    <m/>
  </r>
  <r>
    <x v="2"/>
    <n v="300"/>
    <x v="8"/>
    <n v="4"/>
    <s v="Dry breakbulk carriers"/>
    <n v="1.1638999999999999"/>
    <s v="Efficient"/>
    <s v="5"/>
    <n v="33"/>
    <s v="Old"/>
    <n v="2756"/>
    <n v="3844"/>
    <m/>
    <n v="66870"/>
    <n v="71955"/>
    <m/>
  </r>
  <r>
    <x v="2"/>
    <n v="300"/>
    <x v="8"/>
    <n v="6"/>
    <s v="Roll-on/ roll-off ships"/>
    <m/>
    <s v="Efficient"/>
    <s v="5"/>
    <n v="32"/>
    <s v="Old"/>
    <n v="16495"/>
    <n v="6975"/>
    <m/>
    <n v="76420"/>
    <n v="48988"/>
    <m/>
  </r>
  <r>
    <x v="2"/>
    <n v="300"/>
    <x v="8"/>
    <n v="3"/>
    <s v="Container ships"/>
    <n v="0.97989999999999999"/>
    <s v="Efficient"/>
    <s v="5"/>
    <n v="15"/>
    <s v="Old"/>
    <n v="41708"/>
    <m/>
    <n v="3886"/>
    <n v="215553"/>
    <m/>
    <n v="21413"/>
  </r>
  <r>
    <x v="2"/>
    <n v="300"/>
    <x v="8"/>
    <n v="1"/>
    <s v="Passenger ships"/>
    <m/>
    <s v="Efficient"/>
    <s v="5"/>
    <n v="21"/>
    <s v="Old"/>
    <n v="7158"/>
    <m/>
    <m/>
    <n v="168666"/>
    <m/>
    <m/>
  </r>
  <r>
    <x v="2"/>
    <n v="360"/>
    <x v="9"/>
    <n v="0"/>
    <s v="All ships"/>
    <n v="1.2222"/>
    <s v="Efficient"/>
    <s v="5"/>
    <n v="20"/>
    <s v="Old"/>
    <n v="7670"/>
    <n v="16098"/>
    <n v="1509"/>
    <n v="172000"/>
    <n v="300542"/>
    <n v="14855"/>
  </r>
  <r>
    <x v="2"/>
    <n v="360"/>
    <x v="9"/>
    <n v="2"/>
    <s v="Liquid bulk carriers"/>
    <n v="1.2188000000000001"/>
    <s v="Efficient"/>
    <s v="5"/>
    <n v="15"/>
    <s v="Old"/>
    <n v="7924"/>
    <n v="12259"/>
    <m/>
    <n v="157098"/>
    <n v="300542"/>
    <m/>
  </r>
  <r>
    <x v="2"/>
    <n v="360"/>
    <x v="9"/>
    <n v="7"/>
    <s v="Liquefied petroleum gas carriers"/>
    <n v="1.0938000000000001"/>
    <s v="Efficient"/>
    <s v="5"/>
    <n v="19"/>
    <s v="Old"/>
    <n v="9855"/>
    <n v="10914"/>
    <m/>
    <n v="50676"/>
    <n v="58899"/>
    <m/>
  </r>
  <r>
    <x v="2"/>
    <n v="360"/>
    <x v="9"/>
    <n v="8"/>
    <s v="Liquefied natural gas carriers"/>
    <n v="1.4041999999999999"/>
    <s v="Efficient"/>
    <s v="5"/>
    <n v="19"/>
    <s v="Old"/>
    <n v="85052"/>
    <n v="67074"/>
    <m/>
    <n v="139049"/>
    <n v="97794"/>
    <m/>
  </r>
  <r>
    <x v="2"/>
    <n v="360"/>
    <x v="9"/>
    <n v="5"/>
    <s v="Dry bulk carriers"/>
    <n v="3.0771000000000002"/>
    <s v="Inefficient"/>
    <s v="3"/>
    <n v="17"/>
    <s v="Old"/>
    <n v="24896"/>
    <n v="43621"/>
    <m/>
    <n v="108100"/>
    <n v="209951"/>
    <m/>
  </r>
  <r>
    <x v="2"/>
    <n v="360"/>
    <x v="9"/>
    <n v="4"/>
    <s v="Dry breakbulk carriers"/>
    <n v="1.1465000000000001"/>
    <s v="Efficient"/>
    <s v="5"/>
    <n v="20"/>
    <s v="Old"/>
    <n v="4983"/>
    <n v="6594"/>
    <m/>
    <n v="49854"/>
    <n v="81279"/>
    <m/>
  </r>
  <r>
    <x v="2"/>
    <n v="360"/>
    <x v="9"/>
    <n v="6"/>
    <s v="Roll-on/ roll-off ships"/>
    <m/>
    <s v="Efficient"/>
    <s v="5"/>
    <n v="33"/>
    <s v="Old"/>
    <n v="8903"/>
    <n v="4146"/>
    <m/>
    <n v="76387"/>
    <n v="22438"/>
    <m/>
  </r>
  <r>
    <x v="2"/>
    <n v="360"/>
    <x v="9"/>
    <n v="3"/>
    <s v="Container ships"/>
    <n v="0.9889"/>
    <s v="Efficient"/>
    <s v="5"/>
    <n v="14"/>
    <s v="Old"/>
    <n v="15475"/>
    <m/>
    <n v="1509"/>
    <n v="172000"/>
    <m/>
    <n v="14855"/>
  </r>
  <r>
    <x v="2"/>
    <n v="360"/>
    <x v="9"/>
    <n v="1"/>
    <s v="Passenger ships"/>
    <m/>
    <s v="Efficient"/>
    <s v="5"/>
    <n v="22"/>
    <s v="Old"/>
    <n v="4908"/>
    <m/>
    <m/>
    <n v="110239"/>
    <m/>
    <m/>
  </r>
  <r>
    <x v="2"/>
    <n v="380"/>
    <x v="10"/>
    <n v="0"/>
    <s v="All ships"/>
    <n v="1.3110999999999999"/>
    <s v="Efficient"/>
    <s v="5"/>
    <n v="27"/>
    <s v="Old"/>
    <n v="9472"/>
    <n v="17927"/>
    <n v="3886"/>
    <n v="232618"/>
    <n v="298563"/>
    <n v="23756"/>
  </r>
  <r>
    <x v="2"/>
    <n v="380"/>
    <x v="10"/>
    <n v="2"/>
    <s v="Liquid bulk carriers"/>
    <n v="1.2833000000000001"/>
    <s v="Efficient"/>
    <s v="5"/>
    <n v="17"/>
    <s v="Old"/>
    <n v="15870"/>
    <n v="26815"/>
    <m/>
    <n v="159087"/>
    <n v="298563"/>
    <m/>
  </r>
  <r>
    <x v="2"/>
    <n v="380"/>
    <x v="10"/>
    <n v="7"/>
    <s v="Liquefied petroleum gas carriers"/>
    <n v="1.6354"/>
    <s v="Efficient"/>
    <s v="5"/>
    <n v="13"/>
    <s v="Old"/>
    <n v="8644"/>
    <n v="9740"/>
    <m/>
    <n v="25937"/>
    <n v="29565"/>
    <m/>
  </r>
  <r>
    <x v="2"/>
    <n v="380"/>
    <x v="10"/>
    <n v="5"/>
    <s v="Dry bulk carriers"/>
    <n v="3.5249999999999999"/>
    <s v="Inefficient"/>
    <s v="3"/>
    <n v="15"/>
    <s v="Old"/>
    <n v="21689"/>
    <n v="37026"/>
    <m/>
    <n v="94542"/>
    <n v="181403"/>
    <m/>
  </r>
  <r>
    <x v="2"/>
    <n v="380"/>
    <x v="10"/>
    <n v="4"/>
    <s v="Dry breakbulk carriers"/>
    <n v="2.0444"/>
    <s v="Efficient"/>
    <s v="4"/>
    <n v="19"/>
    <s v="Old"/>
    <n v="6064"/>
    <n v="8308"/>
    <m/>
    <n v="66870"/>
    <n v="72924"/>
    <m/>
  </r>
  <r>
    <x v="2"/>
    <n v="380"/>
    <x v="10"/>
    <n v="6"/>
    <s v="Roll-on/ roll-off ships"/>
    <m/>
    <s v="Efficient"/>
    <s v="5"/>
    <n v="13"/>
    <s v="Old"/>
    <n v="30939"/>
    <n v="12342"/>
    <m/>
    <n v="76420"/>
    <n v="45200"/>
    <m/>
  </r>
  <r>
    <x v="2"/>
    <n v="380"/>
    <x v="10"/>
    <n v="3"/>
    <s v="Container ships"/>
    <n v="0.92079999999999995"/>
    <s v="Efficient"/>
    <s v="5"/>
    <n v="16"/>
    <s v="Old"/>
    <n v="42692"/>
    <m/>
    <n v="3886"/>
    <n v="232618"/>
    <m/>
    <n v="23756"/>
  </r>
  <r>
    <x v="2"/>
    <n v="380"/>
    <x v="10"/>
    <n v="1"/>
    <s v="Passenger ships"/>
    <m/>
    <s v="Efficient"/>
    <s v="5"/>
    <n v="29"/>
    <s v="Old"/>
    <n v="6364"/>
    <m/>
    <m/>
    <n v="183900"/>
    <m/>
    <m/>
  </r>
  <r>
    <x v="2"/>
    <n v="392"/>
    <x v="11"/>
    <n v="0"/>
    <s v="All ships"/>
    <n v="0.3972"/>
    <s v="Efficient"/>
    <s v="5"/>
    <n v="14"/>
    <s v="Old"/>
    <n v="10683"/>
    <n v="14768"/>
    <n v="1620"/>
    <n v="201989"/>
    <n v="400440"/>
    <n v="18400"/>
  </r>
  <r>
    <x v="2"/>
    <n v="392"/>
    <x v="11"/>
    <n v="2"/>
    <s v="Liquid bulk carriers"/>
    <n v="0.309"/>
    <s v="Efficient"/>
    <s v="5"/>
    <n v="12"/>
    <s v="Old"/>
    <n v="7879"/>
    <n v="13338"/>
    <m/>
    <n v="167578"/>
    <n v="321137"/>
    <m/>
  </r>
  <r>
    <x v="2"/>
    <n v="392"/>
    <x v="11"/>
    <n v="7"/>
    <s v="Liquefied petroleum gas carriers"/>
    <n v="0.33679999999999999"/>
    <s v="Efficient"/>
    <s v="5"/>
    <n v="15"/>
    <s v="Old"/>
    <n v="6348"/>
    <n v="6931"/>
    <m/>
    <n v="51035"/>
    <n v="58811"/>
    <m/>
  </r>
  <r>
    <x v="2"/>
    <n v="392"/>
    <x v="11"/>
    <n v="8"/>
    <s v="Liquefied natural gas carriers"/>
    <n v="1.0125"/>
    <s v="Efficient"/>
    <s v="5"/>
    <n v="13"/>
    <s v="Old"/>
    <n v="75744"/>
    <n v="54834"/>
    <m/>
    <n v="149367"/>
    <n v="122006"/>
    <m/>
  </r>
  <r>
    <x v="2"/>
    <n v="392"/>
    <x v="11"/>
    <n v="5"/>
    <s v="Dry bulk carriers"/>
    <n v="0.83130000000000004"/>
    <s v="Efficient"/>
    <s v="5"/>
    <n v="14"/>
    <s v="Old"/>
    <n v="16951"/>
    <n v="29450"/>
    <m/>
    <n v="201989"/>
    <n v="400440"/>
    <m/>
  </r>
  <r>
    <x v="2"/>
    <n v="392"/>
    <x v="11"/>
    <n v="4"/>
    <s v="Dry breakbulk carriers"/>
    <n v="1.1333"/>
    <s v="Efficient"/>
    <s v="5"/>
    <n v="15"/>
    <s v="Old"/>
    <n v="6595"/>
    <n v="8848"/>
    <m/>
    <n v="51065"/>
    <n v="80500"/>
    <m/>
  </r>
  <r>
    <x v="2"/>
    <n v="392"/>
    <x v="11"/>
    <n v="6"/>
    <s v="Roll-on/ roll-off ships"/>
    <m/>
    <s v="Efficient"/>
    <s v="5"/>
    <n v="11"/>
    <s v="Old"/>
    <n v="17055"/>
    <n v="7416"/>
    <m/>
    <n v="76420"/>
    <n v="43878"/>
    <m/>
  </r>
  <r>
    <x v="2"/>
    <n v="392"/>
    <x v="11"/>
    <n v="3"/>
    <s v="Container ships"/>
    <n v="0.33750000000000002"/>
    <s v="Efficient"/>
    <s v="5"/>
    <n v="13"/>
    <s v="Old"/>
    <n v="16904"/>
    <m/>
    <n v="1620"/>
    <n v="192237"/>
    <m/>
    <n v="18400"/>
  </r>
  <r>
    <x v="2"/>
    <n v="392"/>
    <x v="11"/>
    <n v="1"/>
    <s v="Passenger ships"/>
    <m/>
    <s v="Efficient"/>
    <s v="5"/>
    <n v="15"/>
    <s v="Old"/>
    <n v="4969"/>
    <m/>
    <m/>
    <n v="169379"/>
    <m/>
    <m/>
  </r>
  <r>
    <x v="2"/>
    <n v="410"/>
    <x v="12"/>
    <n v="0"/>
    <s v="All ships"/>
    <n v="0.85619999999999996"/>
    <s v="Efficient"/>
    <s v="5"/>
    <n v="15"/>
    <s v="Old"/>
    <n v="21416"/>
    <n v="23371"/>
    <n v="3056"/>
    <n v="237200"/>
    <n v="327017"/>
    <n v="23964"/>
  </r>
  <r>
    <x v="2"/>
    <n v="410"/>
    <x v="12"/>
    <n v="2"/>
    <s v="Liquid bulk carriers"/>
    <n v="0.79310000000000003"/>
    <s v="Efficient"/>
    <s v="5"/>
    <n v="12"/>
    <s v="Old"/>
    <n v="15093"/>
    <n v="26232"/>
    <m/>
    <n v="170611"/>
    <n v="322829"/>
    <m/>
  </r>
  <r>
    <x v="2"/>
    <n v="410"/>
    <x v="12"/>
    <n v="7"/>
    <s v="Liquefied petroleum gas carriers"/>
    <n v="0.85099999999999998"/>
    <s v="Efficient"/>
    <s v="5"/>
    <n v="17"/>
    <s v="Old"/>
    <n v="7787"/>
    <n v="8513"/>
    <m/>
    <n v="55000"/>
    <n v="60000"/>
    <m/>
  </r>
  <r>
    <x v="2"/>
    <n v="410"/>
    <x v="12"/>
    <n v="8"/>
    <s v="Liquefied natural gas carriers"/>
    <n v="1.0313000000000001"/>
    <s v="Efficient"/>
    <s v="5"/>
    <n v="30"/>
    <s v="Old"/>
    <n v="103762"/>
    <n v="81673"/>
    <m/>
    <n v="168189"/>
    <n v="156000"/>
    <m/>
  </r>
  <r>
    <x v="2"/>
    <n v="410"/>
    <x v="12"/>
    <n v="5"/>
    <s v="Dry bulk carriers"/>
    <n v="2.0257000000000001"/>
    <s v="Efficient"/>
    <s v="4"/>
    <n v="14"/>
    <s v="Old"/>
    <n v="29007"/>
    <n v="52277"/>
    <m/>
    <n v="172521"/>
    <n v="327017"/>
    <m/>
  </r>
  <r>
    <x v="2"/>
    <n v="410"/>
    <x v="12"/>
    <n v="4"/>
    <s v="Dry breakbulk carriers"/>
    <n v="1.2166999999999999"/>
    <s v="Efficient"/>
    <s v="5"/>
    <n v="18"/>
    <s v="Old"/>
    <n v="5303"/>
    <n v="7534"/>
    <m/>
    <n v="91649"/>
    <n v="101496"/>
    <m/>
  </r>
  <r>
    <x v="2"/>
    <n v="410"/>
    <x v="12"/>
    <n v="6"/>
    <s v="Roll-on/ roll-off ships"/>
    <m/>
    <s v="Efficient"/>
    <s v="5"/>
    <n v="17"/>
    <s v="Old"/>
    <n v="30239"/>
    <n v="12178"/>
    <m/>
    <n v="76420"/>
    <n v="43878"/>
    <m/>
  </r>
  <r>
    <x v="2"/>
    <n v="410"/>
    <x v="12"/>
    <n v="3"/>
    <s v="Container ships"/>
    <n v="0.64029999999999998"/>
    <s v="Efficient"/>
    <s v="5"/>
    <n v="13"/>
    <s v="Old"/>
    <n v="32781"/>
    <m/>
    <n v="3056"/>
    <n v="237200"/>
    <m/>
    <n v="23964"/>
  </r>
  <r>
    <x v="2"/>
    <n v="410"/>
    <x v="12"/>
    <n v="1"/>
    <s v="Passenger ships"/>
    <m/>
    <s v="Efficient"/>
    <s v="5"/>
    <n v="16"/>
    <s v="Old"/>
    <n v="16964"/>
    <m/>
    <m/>
    <n v="169379"/>
    <m/>
    <m/>
  </r>
  <r>
    <x v="2"/>
    <n v="528"/>
    <x v="13"/>
    <n v="0"/>
    <s v="All ships"/>
    <n v="0.57989999999999997"/>
    <s v="Efficient"/>
    <s v="5"/>
    <n v="17"/>
    <s v="Old"/>
    <n v="12799"/>
    <n v="13654"/>
    <n v="2942"/>
    <n v="236583"/>
    <n v="321300"/>
    <n v="23964"/>
  </r>
  <r>
    <x v="2"/>
    <n v="528"/>
    <x v="13"/>
    <n v="2"/>
    <s v="Liquid bulk carriers"/>
    <n v="0.52529999999999999"/>
    <s v="Efficient"/>
    <s v="5"/>
    <n v="16"/>
    <s v="Old"/>
    <n v="9343"/>
    <n v="17150"/>
    <m/>
    <n v="167168"/>
    <n v="321300"/>
    <m/>
  </r>
  <r>
    <x v="2"/>
    <n v="528"/>
    <x v="13"/>
    <n v="7"/>
    <s v="Liquefied petroleum gas carriers"/>
    <n v="1.0174000000000001"/>
    <s v="Efficient"/>
    <s v="5"/>
    <n v="12"/>
    <s v="Old"/>
    <n v="7144"/>
    <n v="8001"/>
    <m/>
    <n v="49145"/>
    <n v="58811"/>
    <m/>
  </r>
  <r>
    <x v="2"/>
    <n v="528"/>
    <x v="13"/>
    <n v="8"/>
    <s v="Liquefied natural gas carriers"/>
    <n v="1.0382"/>
    <s v="Efficient"/>
    <s v="5"/>
    <n v="6"/>
    <s v="Modern"/>
    <n v="64880"/>
    <n v="49905"/>
    <m/>
    <n v="139050"/>
    <n v="121730"/>
    <m/>
  </r>
  <r>
    <x v="2"/>
    <n v="528"/>
    <x v="13"/>
    <n v="5"/>
    <s v="Dry bulk carriers"/>
    <n v="0.77259999999999995"/>
    <s v="Efficient"/>
    <s v="5"/>
    <n v="11"/>
    <s v="Old"/>
    <n v="34736"/>
    <n v="61262"/>
    <m/>
    <n v="150918"/>
    <n v="297541"/>
    <m/>
  </r>
  <r>
    <x v="2"/>
    <n v="528"/>
    <x v="13"/>
    <n v="4"/>
    <s v="Dry breakbulk carriers"/>
    <n v="0.40560000000000002"/>
    <s v="Efficient"/>
    <s v="5"/>
    <n v="19"/>
    <s v="Old"/>
    <n v="3834"/>
    <n v="5190"/>
    <m/>
    <n v="91784"/>
    <n v="116173"/>
    <m/>
  </r>
  <r>
    <x v="2"/>
    <n v="528"/>
    <x v="13"/>
    <n v="6"/>
    <s v="Roll-on/ roll-off ships"/>
    <m/>
    <s v="Efficient"/>
    <s v="5"/>
    <n v="22"/>
    <s v="Old"/>
    <n v="16043"/>
    <n v="6358"/>
    <m/>
    <n v="76420"/>
    <n v="48988"/>
    <m/>
  </r>
  <r>
    <x v="2"/>
    <n v="528"/>
    <x v="13"/>
    <n v="3"/>
    <s v="Container ships"/>
    <n v="0.8014"/>
    <s v="Efficient"/>
    <s v="5"/>
    <n v="14"/>
    <s v="Old"/>
    <n v="32000"/>
    <m/>
    <n v="2942"/>
    <n v="236583"/>
    <m/>
    <n v="23964"/>
  </r>
  <r>
    <x v="2"/>
    <n v="528"/>
    <x v="13"/>
    <n v="1"/>
    <s v="Passenger ships"/>
    <m/>
    <s v="Efficient"/>
    <s v="5"/>
    <n v="15"/>
    <s v="Old"/>
    <n v="14409"/>
    <m/>
    <m/>
    <n v="150695"/>
    <m/>
    <m/>
  </r>
  <r>
    <x v="2"/>
    <n v="579"/>
    <x v="14"/>
    <n v="0"/>
    <s v="All ships"/>
    <n v="0.40279999999999999"/>
    <s v="Efficient"/>
    <s v="5"/>
    <n v="14"/>
    <s v="Old"/>
    <n v="3947"/>
    <n v="7209"/>
    <n v="848"/>
    <n v="165680"/>
    <n v="321300"/>
    <n v="1730"/>
  </r>
  <r>
    <x v="2"/>
    <n v="579"/>
    <x v="14"/>
    <n v="2"/>
    <s v="Liquid bulk carriers"/>
    <n v="0.60619999999999996"/>
    <s v="Efficient"/>
    <s v="5"/>
    <n v="15"/>
    <s v="Old"/>
    <n v="12715"/>
    <n v="20749"/>
    <m/>
    <n v="165680"/>
    <n v="321300"/>
    <m/>
  </r>
  <r>
    <x v="2"/>
    <n v="579"/>
    <x v="14"/>
    <n v="7"/>
    <s v="Liquefied petroleum gas carriers"/>
    <n v="0.76249999999999996"/>
    <s v="Efficient"/>
    <s v="5"/>
    <n v="11"/>
    <s v="Old"/>
    <n v="10741"/>
    <n v="11957"/>
    <m/>
    <n v="48060"/>
    <n v="55209"/>
    <m/>
  </r>
  <r>
    <x v="2"/>
    <n v="579"/>
    <x v="14"/>
    <n v="8"/>
    <s v="Liquefied natural gas carriers"/>
    <n v="0.27010000000000001"/>
    <s v="Efficient"/>
    <s v="5"/>
    <n v="14"/>
    <s v="Old"/>
    <n v="14772"/>
    <n v="10663"/>
    <m/>
    <n v="121597"/>
    <n v="95743"/>
    <m/>
  </r>
  <r>
    <x v="2"/>
    <n v="579"/>
    <x v="14"/>
    <n v="5"/>
    <s v="Dry bulk carriers"/>
    <n v="0.83189999999999997"/>
    <s v="Efficient"/>
    <s v="5"/>
    <n v="15"/>
    <s v="Old"/>
    <n v="17300"/>
    <n v="29233"/>
    <m/>
    <n v="109716"/>
    <n v="211153"/>
    <m/>
  </r>
  <r>
    <x v="2"/>
    <n v="579"/>
    <x v="14"/>
    <n v="4"/>
    <s v="Dry breakbulk carriers"/>
    <n v="0.31040000000000001"/>
    <s v="Efficient"/>
    <s v="5"/>
    <n v="23"/>
    <s v="Old"/>
    <n v="2704"/>
    <n v="3240"/>
    <m/>
    <n v="39258"/>
    <n v="88272"/>
    <m/>
  </r>
  <r>
    <x v="2"/>
    <n v="579"/>
    <x v="14"/>
    <n v="6"/>
    <s v="Roll-on/ roll-off ships"/>
    <m/>
    <s v="Efficient"/>
    <s v="5"/>
    <n v="18"/>
    <s v="Old"/>
    <n v="10402"/>
    <n v="6346"/>
    <m/>
    <n v="72684"/>
    <n v="28388"/>
    <m/>
  </r>
  <r>
    <x v="2"/>
    <n v="579"/>
    <x v="14"/>
    <n v="3"/>
    <s v="Container ships"/>
    <n v="0.33189999999999997"/>
    <s v="Efficient"/>
    <s v="5"/>
    <n v="15"/>
    <s v="Old"/>
    <n v="8968"/>
    <m/>
    <n v="848"/>
    <n v="17189"/>
    <m/>
    <n v="1730"/>
  </r>
  <r>
    <x v="2"/>
    <n v="579"/>
    <x v="14"/>
    <n v="1"/>
    <s v="Passenger ships"/>
    <m/>
    <s v="Efficient"/>
    <s v="5"/>
    <n v="14"/>
    <s v="Old"/>
    <n v="3772"/>
    <m/>
    <m/>
    <n v="111554"/>
    <m/>
    <m/>
  </r>
  <r>
    <x v="2"/>
    <n v="608"/>
    <x v="15"/>
    <n v="0"/>
    <s v="All ships"/>
    <n v="0.98680000000000001"/>
    <s v="Efficient"/>
    <s v="5"/>
    <n v="20"/>
    <s v="Old"/>
    <n v="8179"/>
    <n v="11997"/>
    <n v="1858"/>
    <n v="199631"/>
    <n v="400000"/>
    <n v="6622"/>
  </r>
  <r>
    <x v="2"/>
    <n v="608"/>
    <x v="15"/>
    <n v="2"/>
    <s v="Liquid bulk carriers"/>
    <n v="0.81489999999999996"/>
    <s v="Efficient"/>
    <s v="5"/>
    <n v="14"/>
    <s v="Old"/>
    <n v="7934"/>
    <n v="12600"/>
    <m/>
    <n v="170611"/>
    <n v="320159"/>
    <m/>
  </r>
  <r>
    <x v="2"/>
    <n v="608"/>
    <x v="15"/>
    <n v="7"/>
    <s v="Liquefied petroleum gas carriers"/>
    <n v="0.91320000000000001"/>
    <s v="Efficient"/>
    <s v="5"/>
    <n v="10"/>
    <s v="Old"/>
    <n v="8437"/>
    <n v="9525"/>
    <m/>
    <n v="49394"/>
    <n v="58551"/>
    <m/>
  </r>
  <r>
    <x v="2"/>
    <n v="608"/>
    <x v="15"/>
    <n v="5"/>
    <s v="Dry bulk carriers"/>
    <n v="4.5674000000000001"/>
    <s v="Inefficient"/>
    <s v="2"/>
    <n v="12"/>
    <s v="Old"/>
    <n v="25660"/>
    <n v="44953"/>
    <m/>
    <n v="199631"/>
    <n v="400000"/>
    <m/>
  </r>
  <r>
    <x v="2"/>
    <n v="608"/>
    <x v="15"/>
    <n v="4"/>
    <s v="Dry breakbulk carriers"/>
    <n v="0.98470000000000002"/>
    <s v="Efficient"/>
    <s v="5"/>
    <n v="20"/>
    <s v="Old"/>
    <n v="4167"/>
    <n v="5471"/>
    <m/>
    <n v="46515"/>
    <n v="61007"/>
    <m/>
  </r>
  <r>
    <x v="2"/>
    <n v="608"/>
    <x v="15"/>
    <n v="6"/>
    <s v="Roll-on/ roll-off ships"/>
    <m/>
    <s v="Efficient"/>
    <s v="5"/>
    <n v="26"/>
    <s v="Old"/>
    <n v="16731"/>
    <n v="7622"/>
    <m/>
    <n v="72684"/>
    <n v="27200"/>
    <m/>
  </r>
  <r>
    <x v="2"/>
    <n v="608"/>
    <x v="15"/>
    <n v="3"/>
    <s v="Container ships"/>
    <n v="0.88580000000000003"/>
    <s v="Efficient"/>
    <s v="5"/>
    <n v="15"/>
    <s v="Old"/>
    <n v="20089"/>
    <m/>
    <n v="1858"/>
    <n v="75488"/>
    <m/>
    <n v="6622"/>
  </r>
  <r>
    <x v="2"/>
    <n v="608"/>
    <x v="15"/>
    <n v="1"/>
    <s v="Passenger ships"/>
    <m/>
    <s v="Efficient"/>
    <s v="5"/>
    <n v="23"/>
    <s v="Old"/>
    <n v="3755"/>
    <m/>
    <m/>
    <n v="169379"/>
    <m/>
    <m/>
  </r>
  <r>
    <x v="2"/>
    <n v="643"/>
    <x v="16"/>
    <n v="0"/>
    <s v="All ships"/>
    <n v="1.3507"/>
    <s v="Efficient"/>
    <s v="5"/>
    <n v="27"/>
    <s v="Old"/>
    <n v="11113"/>
    <n v="16177"/>
    <n v="1509"/>
    <n v="164796"/>
    <n v="317502"/>
    <n v="9400"/>
  </r>
  <r>
    <x v="2"/>
    <n v="643"/>
    <x v="16"/>
    <n v="2"/>
    <s v="Liquid bulk carriers"/>
    <n v="1.0646"/>
    <s v="Efficient"/>
    <s v="5"/>
    <n v="24"/>
    <s v="Old"/>
    <n v="12492"/>
    <n v="21012"/>
    <m/>
    <n v="164796"/>
    <n v="317502"/>
    <m/>
  </r>
  <r>
    <x v="2"/>
    <n v="643"/>
    <x v="16"/>
    <n v="7"/>
    <s v="Liquefied petroleum gas carriers"/>
    <n v="1.3575999999999999"/>
    <s v="Efficient"/>
    <s v="5"/>
    <n v="12"/>
    <s v="Old"/>
    <n v="8957"/>
    <n v="10261"/>
    <m/>
    <n v="46491"/>
    <n v="50891"/>
    <m/>
  </r>
  <r>
    <x v="2"/>
    <n v="643"/>
    <x v="16"/>
    <n v="8"/>
    <s v="Liquefied natural gas carriers"/>
    <n v="1.0986"/>
    <s v="Efficient"/>
    <s v="5"/>
    <n v="7"/>
    <s v="Modern"/>
    <n v="99592"/>
    <n v="73283"/>
    <m/>
    <n v="136716"/>
    <n v="97000"/>
    <m/>
  </r>
  <r>
    <x v="2"/>
    <n v="643"/>
    <x v="16"/>
    <n v="5"/>
    <s v="Dry bulk carriers"/>
    <n v="2.4083000000000001"/>
    <s v="Efficient"/>
    <s v="4"/>
    <n v="14"/>
    <s v="Old"/>
    <n v="27595"/>
    <n v="48317"/>
    <m/>
    <n v="95309"/>
    <n v="182618"/>
    <m/>
  </r>
  <r>
    <x v="2"/>
    <n v="643"/>
    <x v="16"/>
    <n v="4"/>
    <s v="Dry breakbulk carriers"/>
    <n v="1.5708"/>
    <s v="Efficient"/>
    <s v="5"/>
    <n v="33"/>
    <s v="Old"/>
    <n v="3992"/>
    <n v="5068"/>
    <m/>
    <n v="43528"/>
    <n v="62053"/>
    <m/>
  </r>
  <r>
    <x v="2"/>
    <n v="643"/>
    <x v="16"/>
    <n v="6"/>
    <s v="Roll-on/ roll-off ships"/>
    <m/>
    <s v="Efficient"/>
    <s v="5"/>
    <n v="32"/>
    <s v="Old"/>
    <n v="11843"/>
    <n v="6001"/>
    <m/>
    <n v="72408"/>
    <n v="27003"/>
    <m/>
  </r>
  <r>
    <x v="2"/>
    <n v="643"/>
    <x v="16"/>
    <n v="3"/>
    <s v="Container ships"/>
    <n v="1.3097000000000001"/>
    <s v="Efficient"/>
    <s v="5"/>
    <n v="18"/>
    <s v="Old"/>
    <n v="16598"/>
    <m/>
    <n v="1509"/>
    <n v="95256"/>
    <m/>
    <n v="9400"/>
  </r>
  <r>
    <x v="2"/>
    <n v="643"/>
    <x v="16"/>
    <n v="1"/>
    <s v="Passenger ships"/>
    <m/>
    <s v="Efficient"/>
    <s v="5"/>
    <n v="36"/>
    <s v="Old"/>
    <n v="8156"/>
    <m/>
    <m/>
    <n v="37583"/>
    <m/>
    <m/>
  </r>
  <r>
    <x v="2"/>
    <n v="702"/>
    <x v="17"/>
    <n v="0"/>
    <s v="All ships"/>
    <m/>
    <s v="Efficient"/>
    <s v="5"/>
    <m/>
    <s v="Modern"/>
    <m/>
    <m/>
    <m/>
    <m/>
    <m/>
    <m/>
  </r>
  <r>
    <x v="2"/>
    <n v="702"/>
    <x v="17"/>
    <n v="2"/>
    <s v="Liquid bulk carriers"/>
    <m/>
    <s v="Efficient"/>
    <s v="5"/>
    <m/>
    <s v="Modern"/>
    <m/>
    <m/>
    <m/>
    <m/>
    <m/>
    <m/>
  </r>
  <r>
    <x v="2"/>
    <n v="702"/>
    <x v="17"/>
    <n v="7"/>
    <s v="Liquefied petroleum gas carriers"/>
    <m/>
    <s v="Efficient"/>
    <s v="5"/>
    <m/>
    <s v="Modern"/>
    <m/>
    <m/>
    <m/>
    <m/>
    <m/>
    <m/>
  </r>
  <r>
    <x v="2"/>
    <n v="702"/>
    <x v="17"/>
    <n v="8"/>
    <s v="Liquefied natural gas carriers"/>
    <m/>
    <s v="Efficient"/>
    <s v="5"/>
    <m/>
    <s v="Modern"/>
    <m/>
    <m/>
    <m/>
    <m/>
    <m/>
    <m/>
  </r>
  <r>
    <x v="2"/>
    <n v="702"/>
    <x v="17"/>
    <n v="5"/>
    <s v="Dry bulk carriers"/>
    <m/>
    <s v="Efficient"/>
    <s v="5"/>
    <m/>
    <s v="Modern"/>
    <m/>
    <m/>
    <m/>
    <m/>
    <m/>
    <m/>
  </r>
  <r>
    <x v="2"/>
    <n v="702"/>
    <x v="17"/>
    <n v="4"/>
    <s v="Dry breakbulk carriers"/>
    <m/>
    <s v="Efficient"/>
    <s v="5"/>
    <m/>
    <s v="Modern"/>
    <m/>
    <m/>
    <m/>
    <m/>
    <m/>
    <m/>
  </r>
  <r>
    <x v="2"/>
    <n v="702"/>
    <x v="17"/>
    <n v="6"/>
    <s v="Roll-on/ roll-off ships"/>
    <m/>
    <s v="Efficient"/>
    <s v="5"/>
    <m/>
    <s v="Modern"/>
    <m/>
    <m/>
    <m/>
    <m/>
    <m/>
    <m/>
  </r>
  <r>
    <x v="2"/>
    <n v="702"/>
    <x v="17"/>
    <n v="3"/>
    <s v="Container ships"/>
    <m/>
    <s v="Efficient"/>
    <s v="5"/>
    <m/>
    <s v="Modern"/>
    <m/>
    <m/>
    <m/>
    <m/>
    <m/>
    <m/>
  </r>
  <r>
    <x v="2"/>
    <n v="702"/>
    <x v="17"/>
    <n v="1"/>
    <s v="Passenger ships"/>
    <m/>
    <s v="Efficient"/>
    <s v="5"/>
    <m/>
    <s v="Modern"/>
    <m/>
    <m/>
    <m/>
    <m/>
    <m/>
    <m/>
  </r>
  <r>
    <x v="2"/>
    <n v="724"/>
    <x v="18"/>
    <n v="0"/>
    <s v="All ships"/>
    <n v="0.90210000000000001"/>
    <s v="Efficient"/>
    <s v="5"/>
    <n v="17"/>
    <s v="Old"/>
    <n v="15791"/>
    <n v="14380"/>
    <n v="3258"/>
    <n v="236583"/>
    <n v="208000"/>
    <n v="23756"/>
  </r>
  <r>
    <x v="2"/>
    <n v="724"/>
    <x v="18"/>
    <n v="2"/>
    <s v="Liquid bulk carriers"/>
    <n v="0.90629999999999999"/>
    <s v="Efficient"/>
    <s v="5"/>
    <n v="12"/>
    <s v="Old"/>
    <n v="10527"/>
    <n v="17155"/>
    <m/>
    <n v="94729"/>
    <n v="166300"/>
    <m/>
  </r>
  <r>
    <x v="2"/>
    <n v="724"/>
    <x v="18"/>
    <n v="7"/>
    <s v="Liquefied petroleum gas carriers"/>
    <n v="1.0391999999999999"/>
    <s v="Efficient"/>
    <s v="5"/>
    <n v="13"/>
    <s v="Old"/>
    <n v="8316"/>
    <n v="9683"/>
    <m/>
    <n v="49145"/>
    <n v="58610"/>
    <m/>
  </r>
  <r>
    <x v="2"/>
    <n v="724"/>
    <x v="18"/>
    <n v="8"/>
    <s v="Liquefied natural gas carriers"/>
    <n v="1.0424"/>
    <s v="Efficient"/>
    <s v="5"/>
    <n v="9"/>
    <s v="Modern"/>
    <n v="99625"/>
    <n v="79060"/>
    <m/>
    <n v="168189"/>
    <n v="156000"/>
    <m/>
  </r>
  <r>
    <x v="2"/>
    <n v="724"/>
    <x v="18"/>
    <n v="5"/>
    <s v="Dry bulk carriers"/>
    <n v="1.7906"/>
    <s v="Efficient"/>
    <s v="5"/>
    <n v="17"/>
    <s v="Old"/>
    <n v="21771"/>
    <n v="37445"/>
    <m/>
    <n v="107737"/>
    <n v="208000"/>
    <m/>
  </r>
  <r>
    <x v="2"/>
    <n v="724"/>
    <x v="18"/>
    <n v="4"/>
    <s v="Dry breakbulk carriers"/>
    <n v="1.2103999999999999"/>
    <s v="Efficient"/>
    <s v="5"/>
    <n v="16"/>
    <s v="Old"/>
    <n v="5207"/>
    <n v="7248"/>
    <m/>
    <n v="71543"/>
    <n v="71955"/>
    <m/>
  </r>
  <r>
    <x v="2"/>
    <n v="724"/>
    <x v="18"/>
    <n v="6"/>
    <s v="Roll-on/ roll-off ships"/>
    <m/>
    <s v="Efficient"/>
    <s v="5"/>
    <n v="18"/>
    <s v="Old"/>
    <n v="24412"/>
    <n v="9077"/>
    <m/>
    <n v="76420"/>
    <n v="48988"/>
    <m/>
  </r>
  <r>
    <x v="2"/>
    <n v="724"/>
    <x v="18"/>
    <n v="3"/>
    <s v="Container ships"/>
    <n v="0.66249999999999998"/>
    <s v="Efficient"/>
    <s v="5"/>
    <n v="14"/>
    <s v="Old"/>
    <n v="35736"/>
    <m/>
    <n v="3258"/>
    <n v="236583"/>
    <m/>
    <n v="23756"/>
  </r>
  <r>
    <x v="2"/>
    <n v="724"/>
    <x v="18"/>
    <n v="1"/>
    <s v="Passenger ships"/>
    <m/>
    <s v="Efficient"/>
    <s v="5"/>
    <n v="19"/>
    <s v="Old"/>
    <n v="12155"/>
    <m/>
    <m/>
    <n v="220000"/>
    <m/>
    <m/>
  </r>
  <r>
    <x v="2"/>
    <n v="752"/>
    <x v="19"/>
    <n v="0"/>
    <s v="All ships"/>
    <n v="0.79649999999999999"/>
    <s v="Efficient"/>
    <s v="5"/>
    <n v="22"/>
    <s v="Old"/>
    <n v="15578"/>
    <n v="8797"/>
    <n v="1516"/>
    <n v="214286"/>
    <n v="307284"/>
    <n v="19630"/>
  </r>
  <r>
    <x v="2"/>
    <n v="752"/>
    <x v="19"/>
    <n v="2"/>
    <s v="Liquid bulk carriers"/>
    <n v="0.67849999999999999"/>
    <s v="Efficient"/>
    <s v="5"/>
    <n v="14"/>
    <s v="Old"/>
    <n v="8626"/>
    <n v="13140"/>
    <m/>
    <n v="159911"/>
    <n v="307284"/>
    <m/>
  </r>
  <r>
    <x v="2"/>
    <n v="752"/>
    <x v="19"/>
    <n v="7"/>
    <s v="Liquefied petroleum gas carriers"/>
    <n v="0.83330000000000004"/>
    <s v="Efficient"/>
    <s v="5"/>
    <n v="14"/>
    <s v="Old"/>
    <n v="7141"/>
    <n v="7764"/>
    <m/>
    <n v="48827"/>
    <n v="54656"/>
    <m/>
  </r>
  <r>
    <x v="2"/>
    <n v="752"/>
    <x v="19"/>
    <n v="8"/>
    <s v="Liquefied natural gas carriers"/>
    <n v="0.82189999999999996"/>
    <s v="Efficient"/>
    <s v="5"/>
    <n v="6"/>
    <s v="Modern"/>
    <n v="12575"/>
    <n v="9610"/>
    <m/>
    <n v="22887"/>
    <n v="20918"/>
    <m/>
  </r>
  <r>
    <x v="2"/>
    <n v="752"/>
    <x v="19"/>
    <n v="5"/>
    <s v="Dry bulk carriers"/>
    <n v="0.48680000000000001"/>
    <s v="Efficient"/>
    <s v="5"/>
    <n v="28"/>
    <s v="Old"/>
    <n v="7448"/>
    <n v="11165"/>
    <m/>
    <n v="45500"/>
    <n v="85439"/>
    <m/>
  </r>
  <r>
    <x v="2"/>
    <n v="752"/>
    <x v="19"/>
    <n v="4"/>
    <s v="Dry breakbulk carriers"/>
    <n v="1.0507"/>
    <s v="Efficient"/>
    <s v="5"/>
    <n v="21"/>
    <s v="Old"/>
    <n v="3775"/>
    <n v="5296"/>
    <m/>
    <n v="43788"/>
    <n v="55807"/>
    <m/>
  </r>
  <r>
    <x v="2"/>
    <n v="752"/>
    <x v="19"/>
    <n v="6"/>
    <s v="Roll-on/ roll-off ships"/>
    <m/>
    <s v="Efficient"/>
    <s v="5"/>
    <n v="20"/>
    <s v="Old"/>
    <n v="26376"/>
    <n v="10058"/>
    <m/>
    <n v="75283"/>
    <n v="39516"/>
    <m/>
  </r>
  <r>
    <x v="2"/>
    <n v="752"/>
    <x v="19"/>
    <n v="3"/>
    <s v="Container ships"/>
    <n v="0.62080000000000002"/>
    <s v="Efficient"/>
    <s v="5"/>
    <n v="15"/>
    <s v="Old"/>
    <n v="16328"/>
    <m/>
    <n v="1516"/>
    <n v="214286"/>
    <m/>
    <n v="19630"/>
  </r>
  <r>
    <x v="2"/>
    <n v="752"/>
    <x v="19"/>
    <n v="1"/>
    <s v="Passenger ships"/>
    <m/>
    <s v="Efficient"/>
    <s v="5"/>
    <n v="24"/>
    <s v="Old"/>
    <n v="19057"/>
    <m/>
    <m/>
    <n v="111554"/>
    <m/>
    <m/>
  </r>
  <r>
    <x v="2"/>
    <n v="792"/>
    <x v="20"/>
    <n v="0"/>
    <s v="All ships"/>
    <n v="1.1917"/>
    <s v="Efficient"/>
    <s v="5"/>
    <n v="25"/>
    <s v="Old"/>
    <n v="5954"/>
    <n v="15845"/>
    <n v="3034"/>
    <n v="194308"/>
    <n v="320105"/>
    <n v="19462"/>
  </r>
  <r>
    <x v="2"/>
    <n v="792"/>
    <x v="20"/>
    <n v="2"/>
    <s v="Liquid bulk carriers"/>
    <n v="1.2056"/>
    <s v="Efficient"/>
    <s v="5"/>
    <n v="14"/>
    <s v="Old"/>
    <n v="17981"/>
    <n v="30910"/>
    <m/>
    <n v="162018"/>
    <n v="320105"/>
    <m/>
  </r>
  <r>
    <x v="2"/>
    <n v="792"/>
    <x v="20"/>
    <n v="7"/>
    <s v="Liquefied petroleum gas carriers"/>
    <n v="1.2826"/>
    <s v="Efficient"/>
    <s v="5"/>
    <n v="16"/>
    <s v="Old"/>
    <n v="18784"/>
    <n v="21470"/>
    <m/>
    <n v="50676"/>
    <n v="58551"/>
    <m/>
  </r>
  <r>
    <x v="2"/>
    <n v="792"/>
    <x v="20"/>
    <n v="8"/>
    <s v="Liquefied natural gas carriers"/>
    <n v="1.2930999999999999"/>
    <s v="Efficient"/>
    <s v="5"/>
    <n v="10"/>
    <s v="Old"/>
    <n v="112460"/>
    <n v="91068"/>
    <m/>
    <n v="149367"/>
    <n v="122079"/>
    <m/>
  </r>
  <r>
    <x v="2"/>
    <n v="792"/>
    <x v="20"/>
    <n v="5"/>
    <s v="Dry bulk carriers"/>
    <n v="3.8868"/>
    <s v="Inefficient"/>
    <s v="3"/>
    <n v="15"/>
    <s v="Old"/>
    <n v="25351"/>
    <n v="43760"/>
    <m/>
    <n v="108237"/>
    <n v="207672"/>
    <m/>
  </r>
  <r>
    <x v="2"/>
    <n v="792"/>
    <x v="20"/>
    <n v="4"/>
    <s v="Dry breakbulk carriers"/>
    <n v="1.5326"/>
    <s v="Efficient"/>
    <s v="5"/>
    <n v="28"/>
    <s v="Old"/>
    <n v="4132"/>
    <n v="5804"/>
    <m/>
    <n v="43528"/>
    <n v="62924"/>
    <m/>
  </r>
  <r>
    <x v="2"/>
    <n v="792"/>
    <x v="20"/>
    <n v="6"/>
    <s v="Roll-on/ roll-off ships"/>
    <m/>
    <s v="Efficient"/>
    <s v="5"/>
    <n v="25"/>
    <s v="Old"/>
    <n v="20834"/>
    <n v="7934"/>
    <m/>
    <n v="76420"/>
    <n v="45200"/>
    <m/>
  </r>
  <r>
    <x v="2"/>
    <n v="792"/>
    <x v="20"/>
    <n v="3"/>
    <s v="Container ships"/>
    <n v="0.61529999999999996"/>
    <s v="Efficient"/>
    <s v="5"/>
    <n v="16"/>
    <s v="Old"/>
    <n v="33437"/>
    <m/>
    <n v="3034"/>
    <n v="194308"/>
    <m/>
    <n v="19462"/>
  </r>
  <r>
    <x v="2"/>
    <n v="792"/>
    <x v="20"/>
    <n v="1"/>
    <s v="Passenger ships"/>
    <m/>
    <s v="Efficient"/>
    <s v="5"/>
    <n v="26"/>
    <s v="Old"/>
    <n v="1611"/>
    <m/>
    <m/>
    <n v="54310"/>
    <m/>
    <m/>
  </r>
  <r>
    <x v="2"/>
    <n v="926"/>
    <x v="21"/>
    <n v="0"/>
    <s v="All ships"/>
    <n v="1.1063000000000001"/>
    <s v="Efficient"/>
    <s v="5"/>
    <n v="17"/>
    <s v="Old"/>
    <n v="14705"/>
    <n v="12420"/>
    <n v="3465"/>
    <n v="236583"/>
    <n v="321300"/>
    <n v="23964"/>
  </r>
  <r>
    <x v="2"/>
    <n v="926"/>
    <x v="21"/>
    <n v="2"/>
    <s v="Liquid bulk carriers"/>
    <n v="1.0438000000000001"/>
    <s v="Efficient"/>
    <s v="5"/>
    <n v="14"/>
    <s v="Old"/>
    <n v="12488"/>
    <n v="20897"/>
    <m/>
    <n v="167054"/>
    <n v="321300"/>
    <m/>
  </r>
  <r>
    <x v="2"/>
    <n v="926"/>
    <x v="21"/>
    <n v="7"/>
    <s v="Liquefied petroleum gas carriers"/>
    <n v="1.0618000000000001"/>
    <s v="Efficient"/>
    <s v="5"/>
    <n v="12"/>
    <s v="Old"/>
    <n v="6844"/>
    <n v="7254"/>
    <m/>
    <n v="47342"/>
    <n v="54561"/>
    <m/>
  </r>
  <r>
    <x v="2"/>
    <n v="926"/>
    <x v="21"/>
    <n v="8"/>
    <s v="Liquefied natural gas carriers"/>
    <n v="1.3306"/>
    <s v="Efficient"/>
    <s v="5"/>
    <n v="8"/>
    <s v="Modern"/>
    <n v="110031"/>
    <n v="89995"/>
    <m/>
    <n v="168189"/>
    <n v="156000"/>
    <m/>
  </r>
  <r>
    <x v="2"/>
    <n v="926"/>
    <x v="21"/>
    <n v="5"/>
    <s v="Dry bulk carriers"/>
    <n v="2.6528"/>
    <s v="Efficient"/>
    <s v="4"/>
    <n v="13"/>
    <s v="Old"/>
    <n v="27277"/>
    <n v="46959"/>
    <m/>
    <n v="95086"/>
    <n v="182307"/>
    <m/>
  </r>
  <r>
    <x v="2"/>
    <n v="926"/>
    <x v="21"/>
    <n v="4"/>
    <s v="Dry breakbulk carriers"/>
    <n v="1.5306"/>
    <s v="Efficient"/>
    <s v="5"/>
    <n v="19"/>
    <s v="Old"/>
    <n v="3317"/>
    <n v="4591"/>
    <m/>
    <n v="71543"/>
    <n v="55973"/>
    <m/>
  </r>
  <r>
    <x v="2"/>
    <n v="926"/>
    <x v="21"/>
    <n v="6"/>
    <s v="Roll-on/ roll-off ships"/>
    <m/>
    <s v="Efficient"/>
    <s v="5"/>
    <n v="14"/>
    <s v="Old"/>
    <n v="24738"/>
    <n v="9966"/>
    <m/>
    <n v="100430"/>
    <n v="55828"/>
    <m/>
  </r>
  <r>
    <x v="2"/>
    <n v="926"/>
    <x v="21"/>
    <n v="3"/>
    <s v="Container ships"/>
    <n v="0.73399999999999999"/>
    <s v="Efficient"/>
    <s v="5"/>
    <n v="15"/>
    <s v="Old"/>
    <n v="37553"/>
    <m/>
    <n v="3465"/>
    <n v="236583"/>
    <m/>
    <n v="23964"/>
  </r>
  <r>
    <x v="2"/>
    <n v="926"/>
    <x v="21"/>
    <n v="1"/>
    <s v="Passenger ships"/>
    <m/>
    <s v="Efficient"/>
    <s v="5"/>
    <n v="17"/>
    <s v="Old"/>
    <n v="13151"/>
    <m/>
    <m/>
    <n v="220000"/>
    <m/>
    <m/>
  </r>
  <r>
    <x v="2"/>
    <n v="842"/>
    <x v="22"/>
    <n v="0"/>
    <s v="All ships"/>
    <n v="1.4528000000000001"/>
    <s v="Efficient"/>
    <s v="5"/>
    <n v="24"/>
    <s v="Old"/>
    <n v="15680"/>
    <n v="47136"/>
    <n v="5347"/>
    <n v="232618"/>
    <n v="323183"/>
    <n v="22000"/>
  </r>
  <r>
    <x v="2"/>
    <n v="842"/>
    <x v="22"/>
    <n v="2"/>
    <s v="Liquid bulk carriers"/>
    <n v="1.6173999999999999"/>
    <s v="Efficient"/>
    <s v="5"/>
    <n v="11"/>
    <s v="Old"/>
    <n v="34662"/>
    <n v="59821"/>
    <m/>
    <n v="170618"/>
    <n v="323183"/>
    <m/>
  </r>
  <r>
    <x v="2"/>
    <n v="842"/>
    <x v="22"/>
    <n v="7"/>
    <s v="Liquefied petroleum gas carriers"/>
    <n v="1.9736"/>
    <s v="Efficient"/>
    <s v="5"/>
    <n v="9"/>
    <s v="Modern"/>
    <n v="31315"/>
    <n v="35752"/>
    <m/>
    <n v="59229"/>
    <n v="60000"/>
    <m/>
  </r>
  <r>
    <x v="2"/>
    <n v="842"/>
    <x v="22"/>
    <n v="8"/>
    <s v="Liquefied natural gas carriers"/>
    <n v="1.2576000000000001"/>
    <s v="Efficient"/>
    <s v="5"/>
    <n v="6"/>
    <s v="Modern"/>
    <n v="103165"/>
    <n v="82123"/>
    <m/>
    <n v="149367"/>
    <n v="156000"/>
    <m/>
  </r>
  <r>
    <x v="2"/>
    <n v="842"/>
    <x v="22"/>
    <n v="5"/>
    <s v="Dry bulk carriers"/>
    <n v="1.9888999999999999"/>
    <s v="Efficient"/>
    <s v="5"/>
    <n v="19"/>
    <s v="Old"/>
    <n v="28870"/>
    <n v="51059"/>
    <m/>
    <n v="109824"/>
    <n v="211081"/>
    <m/>
  </r>
  <r>
    <x v="2"/>
    <n v="842"/>
    <x v="22"/>
    <n v="4"/>
    <s v="Dry breakbulk carriers"/>
    <n v="1.9138999999999999"/>
    <s v="Efficient"/>
    <s v="5"/>
    <n v="17"/>
    <s v="Old"/>
    <n v="13047"/>
    <n v="18173"/>
    <m/>
    <n v="91649"/>
    <n v="101496"/>
    <m/>
  </r>
  <r>
    <x v="2"/>
    <n v="842"/>
    <x v="22"/>
    <n v="6"/>
    <s v="Roll-on/ roll-off ships"/>
    <m/>
    <s v="Efficient"/>
    <s v="5"/>
    <n v="13"/>
    <s v="Old"/>
    <n v="59546"/>
    <n v="22420"/>
    <m/>
    <n v="100430"/>
    <n v="55828"/>
    <m/>
  </r>
  <r>
    <x v="2"/>
    <n v="842"/>
    <x v="22"/>
    <n v="3"/>
    <s v="Container ships"/>
    <n v="1.0337000000000001"/>
    <s v="Efficient"/>
    <s v="5"/>
    <n v="14"/>
    <s v="Old"/>
    <n v="59997"/>
    <m/>
    <n v="5347"/>
    <n v="232618"/>
    <m/>
    <n v="22000"/>
  </r>
  <r>
    <x v="2"/>
    <n v="842"/>
    <x v="22"/>
    <n v="1"/>
    <s v="Passenger ships"/>
    <m/>
    <s v="Efficient"/>
    <s v="5"/>
    <n v="28"/>
    <s v="Old"/>
    <n v="5893"/>
    <m/>
    <m/>
    <n v="228081"/>
    <m/>
    <m/>
  </r>
  <r>
    <x v="3"/>
    <n v="0"/>
    <x v="0"/>
    <n v="0"/>
    <s v="All ships"/>
    <n v="1.0465"/>
    <s v="Efficient"/>
    <s v="5"/>
    <n v="18"/>
    <s v="Old"/>
    <n v="14022"/>
    <n v="24995"/>
    <n v="3431"/>
    <n v="237200"/>
    <n v="404389"/>
    <n v="23992"/>
  </r>
  <r>
    <x v="3"/>
    <n v="0"/>
    <x v="0"/>
    <n v="2"/>
    <s v="Liquid bulk carriers"/>
    <n v="0.98060000000000003"/>
    <s v="Efficient"/>
    <s v="5"/>
    <n v="14"/>
    <s v="Old"/>
    <n v="15739"/>
    <n v="27275"/>
    <m/>
    <n v="170618"/>
    <n v="323183"/>
    <m/>
  </r>
  <r>
    <x v="3"/>
    <n v="0"/>
    <x v="0"/>
    <n v="7"/>
    <s v="Liquefied petroleum gas carriers"/>
    <n v="1.0264"/>
    <s v="Efficient"/>
    <s v="5"/>
    <n v="15"/>
    <s v="Old"/>
    <n v="10541"/>
    <n v="11799"/>
    <m/>
    <n v="61000"/>
    <n v="64220"/>
    <m/>
  </r>
  <r>
    <x v="3"/>
    <n v="0"/>
    <x v="0"/>
    <n v="8"/>
    <s v="Liquefied natural gas carriers"/>
    <n v="1.1298999999999999"/>
    <s v="Efficient"/>
    <s v="5"/>
    <n v="11"/>
    <s v="Old"/>
    <n v="95356"/>
    <n v="74522"/>
    <m/>
    <n v="168189"/>
    <n v="155159"/>
    <m/>
  </r>
  <r>
    <x v="3"/>
    <n v="0"/>
    <x v="0"/>
    <n v="5"/>
    <s v="Dry bulk carriers"/>
    <n v="2.1132"/>
    <s v="Efficient"/>
    <s v="4"/>
    <n v="14"/>
    <s v="Old"/>
    <n v="32011"/>
    <n v="57268"/>
    <m/>
    <n v="204014"/>
    <n v="404389"/>
    <m/>
  </r>
  <r>
    <x v="3"/>
    <n v="0"/>
    <x v="0"/>
    <n v="4"/>
    <s v="Dry breakbulk carriers"/>
    <n v="1.1736"/>
    <s v="Efficient"/>
    <s v="5"/>
    <n v="21"/>
    <s v="Old"/>
    <n v="5463"/>
    <n v="7427"/>
    <m/>
    <n v="91784"/>
    <n v="116173"/>
    <m/>
  </r>
  <r>
    <x v="3"/>
    <n v="0"/>
    <x v="0"/>
    <n v="6"/>
    <s v="Roll-on/ roll-off ships"/>
    <m/>
    <s v="Efficient"/>
    <s v="5"/>
    <n v="17"/>
    <s v="Old"/>
    <n v="26118"/>
    <n v="10412"/>
    <m/>
    <n v="100430"/>
    <n v="55828"/>
    <m/>
  </r>
  <r>
    <x v="3"/>
    <n v="0"/>
    <x v="0"/>
    <n v="3"/>
    <s v="Container ships"/>
    <n v="0.80279999999999996"/>
    <s v="Efficient"/>
    <s v="5"/>
    <n v="14"/>
    <s v="Old"/>
    <n v="37223"/>
    <m/>
    <n v="3431"/>
    <n v="237200"/>
    <m/>
    <n v="23992"/>
  </r>
  <r>
    <x v="3"/>
    <n v="0"/>
    <x v="0"/>
    <n v="1"/>
    <s v="Passenger ships"/>
    <m/>
    <s v="Efficient"/>
    <s v="5"/>
    <n v="20"/>
    <s v="Old"/>
    <n v="7327"/>
    <m/>
    <m/>
    <n v="228199"/>
    <m/>
    <m/>
  </r>
  <r>
    <x v="3"/>
    <n v="36"/>
    <x v="1"/>
    <n v="0"/>
    <s v="All ships"/>
    <n v="1.5684"/>
    <s v="Efficient"/>
    <s v="5"/>
    <n v="20"/>
    <s v="Old"/>
    <n v="27620"/>
    <n v="82439"/>
    <n v="4641"/>
    <n v="152457"/>
    <n v="299688"/>
    <n v="9572"/>
  </r>
  <r>
    <x v="3"/>
    <n v="36"/>
    <x v="1"/>
    <n v="2"/>
    <s v="Liquid bulk carriers"/>
    <n v="1.2882"/>
    <s v="Efficient"/>
    <s v="5"/>
    <n v="8"/>
    <s v="Modern"/>
    <n v="23519"/>
    <n v="39750"/>
    <m/>
    <n v="84796"/>
    <n v="167295"/>
    <m/>
  </r>
  <r>
    <x v="3"/>
    <n v="36"/>
    <x v="1"/>
    <n v="7"/>
    <s v="Liquefied petroleum gas carriers"/>
    <n v="0.91490000000000005"/>
    <s v="Efficient"/>
    <s v="5"/>
    <n v="11"/>
    <s v="Old"/>
    <n v="13457"/>
    <n v="15282"/>
    <m/>
    <n v="51035"/>
    <n v="58757"/>
    <m/>
  </r>
  <r>
    <x v="3"/>
    <n v="36"/>
    <x v="1"/>
    <n v="8"/>
    <s v="Liquefied natural gas carriers"/>
    <n v="1.2568999999999999"/>
    <s v="Efficient"/>
    <s v="5"/>
    <n v="10"/>
    <s v="Old"/>
    <n v="112135"/>
    <n v="85926"/>
    <m/>
    <n v="149367"/>
    <n v="104701"/>
    <m/>
  </r>
  <r>
    <x v="3"/>
    <n v="36"/>
    <x v="1"/>
    <n v="5"/>
    <s v="Dry bulk carriers"/>
    <n v="1.6798999999999999"/>
    <s v="Efficient"/>
    <s v="5"/>
    <n v="10"/>
    <s v="Old"/>
    <n v="59684"/>
    <n v="111650"/>
    <m/>
    <n v="152457"/>
    <n v="299688"/>
    <m/>
  </r>
  <r>
    <x v="3"/>
    <n v="36"/>
    <x v="1"/>
    <n v="4"/>
    <s v="Dry breakbulk carriers"/>
    <n v="1.9812000000000001"/>
    <s v="Efficient"/>
    <s v="5"/>
    <n v="11"/>
    <s v="Old"/>
    <n v="17733"/>
    <n v="27277"/>
    <m/>
    <n v="91649"/>
    <n v="103652"/>
    <m/>
  </r>
  <r>
    <x v="3"/>
    <n v="36"/>
    <x v="1"/>
    <n v="6"/>
    <s v="Roll-on/ roll-off ships"/>
    <m/>
    <s v="Efficient"/>
    <s v="5"/>
    <n v="11"/>
    <s v="Old"/>
    <n v="43317"/>
    <n v="15902"/>
    <m/>
    <n v="76420"/>
    <n v="48988"/>
    <m/>
  </r>
  <r>
    <x v="3"/>
    <n v="36"/>
    <x v="1"/>
    <n v="3"/>
    <s v="Container ships"/>
    <n v="1.5770999999999999"/>
    <s v="Efficient"/>
    <s v="5"/>
    <n v="14"/>
    <s v="Old"/>
    <n v="51536"/>
    <m/>
    <n v="4641"/>
    <n v="109712"/>
    <m/>
    <n v="9572"/>
  </r>
  <r>
    <x v="3"/>
    <n v="36"/>
    <x v="1"/>
    <n v="1"/>
    <s v="Passenger ships"/>
    <m/>
    <s v="Efficient"/>
    <s v="5"/>
    <n v="30"/>
    <s v="Old"/>
    <n v="2402"/>
    <m/>
    <m/>
    <n v="29338"/>
    <m/>
    <m/>
  </r>
  <r>
    <x v="3"/>
    <n v="124"/>
    <x v="2"/>
    <n v="0"/>
    <s v="All ships"/>
    <n v="0.73960000000000004"/>
    <s v="Efficient"/>
    <s v="5"/>
    <n v="27"/>
    <s v="Old"/>
    <n v="10818"/>
    <n v="34847"/>
    <n v="5073"/>
    <n v="176546"/>
    <n v="296681"/>
    <n v="16022"/>
  </r>
  <r>
    <x v="3"/>
    <n v="124"/>
    <x v="2"/>
    <n v="2"/>
    <s v="Liquid bulk carriers"/>
    <n v="1.0631999999999999"/>
    <s v="Efficient"/>
    <s v="5"/>
    <n v="12"/>
    <s v="Old"/>
    <n v="24339"/>
    <n v="40745"/>
    <m/>
    <n v="157316"/>
    <n v="296681"/>
    <m/>
  </r>
  <r>
    <x v="3"/>
    <n v="124"/>
    <x v="2"/>
    <n v="7"/>
    <s v="Liquefied petroleum gas carriers"/>
    <n v="1.5089999999999999"/>
    <s v="Efficient"/>
    <s v="5"/>
    <n v="8"/>
    <s v="Modern"/>
    <n v="46450"/>
    <n v="53033"/>
    <m/>
    <n v="48963"/>
    <n v="55209"/>
    <m/>
  </r>
  <r>
    <x v="3"/>
    <n v="124"/>
    <x v="2"/>
    <n v="5"/>
    <s v="Dry bulk carriers"/>
    <n v="0.33679999999999999"/>
    <s v="Efficient"/>
    <s v="5"/>
    <n v="23"/>
    <s v="Old"/>
    <n v="27333"/>
    <n v="46992"/>
    <m/>
    <n v="118305"/>
    <n v="233584"/>
    <m/>
  </r>
  <r>
    <x v="3"/>
    <n v="124"/>
    <x v="2"/>
    <n v="4"/>
    <s v="Dry breakbulk carriers"/>
    <n v="0.75209999999999999"/>
    <s v="Efficient"/>
    <s v="5"/>
    <n v="13"/>
    <s v="Old"/>
    <n v="11994"/>
    <n v="16944"/>
    <m/>
    <n v="46647"/>
    <n v="72562"/>
    <m/>
  </r>
  <r>
    <x v="3"/>
    <n v="124"/>
    <x v="2"/>
    <n v="6"/>
    <s v="Roll-on/ roll-off ships"/>
    <m/>
    <s v="Efficient"/>
    <s v="5"/>
    <n v="22"/>
    <s v="Old"/>
    <n v="10532"/>
    <n v="5789"/>
    <m/>
    <n v="100430"/>
    <n v="55828"/>
    <m/>
  </r>
  <r>
    <x v="3"/>
    <n v="124"/>
    <x v="2"/>
    <n v="3"/>
    <s v="Container ships"/>
    <n v="1.8108"/>
    <s v="Efficient"/>
    <s v="5"/>
    <n v="15"/>
    <s v="Old"/>
    <n v="56008"/>
    <m/>
    <n v="5073"/>
    <n v="176546"/>
    <m/>
    <n v="16022"/>
  </r>
  <r>
    <x v="3"/>
    <n v="124"/>
    <x v="2"/>
    <n v="1"/>
    <s v="Passenger ships"/>
    <m/>
    <s v="Efficient"/>
    <s v="5"/>
    <n v="29"/>
    <s v="Old"/>
    <n v="6279"/>
    <m/>
    <m/>
    <n v="30285"/>
    <m/>
    <m/>
  </r>
  <r>
    <x v="3"/>
    <n v="156"/>
    <x v="3"/>
    <n v="0"/>
    <s v="All ships"/>
    <n v="1.1499999999999999"/>
    <s v="Efficient"/>
    <s v="5"/>
    <n v="13"/>
    <s v="Old"/>
    <n v="31075"/>
    <n v="45243"/>
    <n v="4401"/>
    <n v="237200"/>
    <n v="404389"/>
    <n v="23992"/>
  </r>
  <r>
    <x v="3"/>
    <n v="156"/>
    <x v="3"/>
    <n v="2"/>
    <s v="Liquid bulk carriers"/>
    <n v="1.1457999999999999"/>
    <s v="Efficient"/>
    <s v="5"/>
    <n v="12"/>
    <s v="Old"/>
    <n v="19543"/>
    <n v="34011"/>
    <m/>
    <n v="170618"/>
    <n v="323183"/>
    <m/>
  </r>
  <r>
    <x v="3"/>
    <n v="156"/>
    <x v="3"/>
    <n v="7"/>
    <s v="Liquefied petroleum gas carriers"/>
    <n v="1.0417000000000001"/>
    <s v="Efficient"/>
    <s v="5"/>
    <n v="14"/>
    <s v="Old"/>
    <n v="9412"/>
    <n v="10249"/>
    <m/>
    <n v="61000"/>
    <n v="64220"/>
    <m/>
  </r>
  <r>
    <x v="3"/>
    <n v="156"/>
    <x v="3"/>
    <n v="8"/>
    <s v="Liquefied natural gas carriers"/>
    <n v="1.1906000000000001"/>
    <s v="Efficient"/>
    <s v="5"/>
    <n v="9"/>
    <s v="Modern"/>
    <n v="96008"/>
    <n v="76438"/>
    <m/>
    <n v="168189"/>
    <n v="155159"/>
    <m/>
  </r>
  <r>
    <x v="3"/>
    <n v="156"/>
    <x v="3"/>
    <n v="5"/>
    <s v="Dry bulk carriers"/>
    <n v="2.0438000000000001"/>
    <s v="Efficient"/>
    <s v="4"/>
    <n v="14"/>
    <s v="Old"/>
    <n v="40869"/>
    <n v="74396"/>
    <m/>
    <n v="204014"/>
    <n v="404389"/>
    <m/>
  </r>
  <r>
    <x v="3"/>
    <n v="156"/>
    <x v="3"/>
    <n v="4"/>
    <s v="Dry breakbulk carriers"/>
    <n v="1.4964999999999999"/>
    <s v="Efficient"/>
    <s v="5"/>
    <n v="17"/>
    <s v="Old"/>
    <n v="10165"/>
    <n v="14306"/>
    <m/>
    <n v="91649"/>
    <n v="103652"/>
    <m/>
  </r>
  <r>
    <x v="3"/>
    <n v="156"/>
    <x v="3"/>
    <n v="6"/>
    <s v="Roll-on/ roll-off ships"/>
    <m/>
    <s v="Efficient"/>
    <s v="5"/>
    <n v="12"/>
    <s v="Old"/>
    <n v="32386"/>
    <n v="11260"/>
    <m/>
    <n v="76420"/>
    <n v="43878"/>
    <m/>
  </r>
  <r>
    <x v="3"/>
    <n v="156"/>
    <x v="3"/>
    <n v="3"/>
    <s v="Container ships"/>
    <n v="0.7278"/>
    <s v="Efficient"/>
    <s v="5"/>
    <n v="13"/>
    <s v="Old"/>
    <n v="47249"/>
    <m/>
    <n v="4401"/>
    <n v="237200"/>
    <m/>
    <n v="23992"/>
  </r>
  <r>
    <x v="3"/>
    <n v="156"/>
    <x v="3"/>
    <n v="1"/>
    <s v="Passenger ships"/>
    <m/>
    <s v="Efficient"/>
    <s v="5"/>
    <n v="14"/>
    <s v="Old"/>
    <n v="14420"/>
    <m/>
    <m/>
    <n v="85861"/>
    <m/>
    <m/>
  </r>
  <r>
    <x v="3"/>
    <n v="191"/>
    <x v="4"/>
    <n v="0"/>
    <s v="All ships"/>
    <n v="1.1708000000000001"/>
    <s v="Efficient"/>
    <s v="5"/>
    <n v="16"/>
    <s v="Old"/>
    <n v="3565"/>
    <n v="15990"/>
    <n v="3635"/>
    <n v="163922"/>
    <n v="182421"/>
    <n v="15226"/>
  </r>
  <r>
    <x v="3"/>
    <n v="191"/>
    <x v="4"/>
    <n v="2"/>
    <s v="Liquid bulk carriers"/>
    <n v="0.90629999999999999"/>
    <s v="Efficient"/>
    <s v="5"/>
    <n v="15"/>
    <s v="Old"/>
    <n v="14919"/>
    <n v="25471"/>
    <m/>
    <n v="84315"/>
    <n v="166300"/>
    <m/>
  </r>
  <r>
    <x v="3"/>
    <n v="191"/>
    <x v="4"/>
    <n v="8"/>
    <s v="Liquefied natural gas carriers"/>
    <n v="1.5610999999999999"/>
    <s v="Efficient"/>
    <s v="5"/>
    <n v="8"/>
    <s v="Modern"/>
    <n v="118462"/>
    <n v="95783"/>
    <m/>
    <n v="163922"/>
    <n v="130441"/>
    <m/>
  </r>
  <r>
    <x v="3"/>
    <n v="191"/>
    <x v="4"/>
    <n v="5"/>
    <s v="Dry bulk carriers"/>
    <n v="2.5009999999999999"/>
    <s v="Efficient"/>
    <s v="4"/>
    <n v="28"/>
    <s v="Old"/>
    <n v="11426"/>
    <n v="19336"/>
    <m/>
    <n v="93302"/>
    <n v="182421"/>
    <m/>
  </r>
  <r>
    <x v="3"/>
    <n v="191"/>
    <x v="4"/>
    <n v="4"/>
    <s v="Dry breakbulk carriers"/>
    <n v="2.4899"/>
    <s v="Efficient"/>
    <s v="4"/>
    <n v="23"/>
    <s v="Old"/>
    <n v="4671"/>
    <n v="6306"/>
    <m/>
    <n v="66870"/>
    <n v="88272"/>
    <m/>
  </r>
  <r>
    <x v="3"/>
    <n v="191"/>
    <x v="4"/>
    <n v="3"/>
    <s v="Container ships"/>
    <n v="0.59509999999999996"/>
    <s v="Efficient"/>
    <s v="5"/>
    <n v="14"/>
    <s v="Old"/>
    <n v="38415"/>
    <m/>
    <n v="3635"/>
    <n v="153744"/>
    <m/>
    <n v="15226"/>
  </r>
  <r>
    <x v="3"/>
    <n v="191"/>
    <x v="4"/>
    <n v="1"/>
    <s v="Passenger ships"/>
    <m/>
    <s v="Efficient"/>
    <s v="5"/>
    <n v="16"/>
    <s v="Old"/>
    <n v="3214"/>
    <m/>
    <m/>
    <n v="155873"/>
    <m/>
    <m/>
  </r>
  <r>
    <x v="3"/>
    <n v="208"/>
    <x v="5"/>
    <n v="0"/>
    <s v="All ships"/>
    <n v="0.75070000000000003"/>
    <s v="Efficient"/>
    <s v="5"/>
    <n v="20"/>
    <s v="Old"/>
    <n v="9563"/>
    <n v="7275"/>
    <n v="1932"/>
    <n v="214286"/>
    <n v="167282"/>
    <n v="19630"/>
  </r>
  <r>
    <x v="3"/>
    <n v="208"/>
    <x v="5"/>
    <n v="2"/>
    <s v="Liquid bulk carriers"/>
    <n v="0.69240000000000002"/>
    <s v="Efficient"/>
    <s v="5"/>
    <n v="17"/>
    <s v="Old"/>
    <n v="8234"/>
    <n v="13066"/>
    <m/>
    <n v="93759"/>
    <n v="167282"/>
    <m/>
  </r>
  <r>
    <x v="3"/>
    <n v="208"/>
    <x v="5"/>
    <n v="7"/>
    <s v="Liquefied petroleum gas carriers"/>
    <n v="1.1034999999999999"/>
    <s v="Efficient"/>
    <s v="5"/>
    <n v="11"/>
    <s v="Old"/>
    <n v="3717"/>
    <n v="4140"/>
    <m/>
    <n v="5452"/>
    <n v="5955"/>
    <m/>
  </r>
  <r>
    <x v="3"/>
    <n v="208"/>
    <x v="5"/>
    <n v="5"/>
    <s v="Dry bulk carriers"/>
    <n v="0.82850000000000001"/>
    <s v="Efficient"/>
    <s v="5"/>
    <n v="11"/>
    <s v="Old"/>
    <n v="8186"/>
    <n v="13298"/>
    <m/>
    <n v="66786"/>
    <n v="120566"/>
    <m/>
  </r>
  <r>
    <x v="3"/>
    <n v="208"/>
    <x v="5"/>
    <n v="4"/>
    <s v="Dry breakbulk carriers"/>
    <n v="0.85070000000000001"/>
    <s v="Efficient"/>
    <s v="5"/>
    <n v="24"/>
    <s v="Old"/>
    <n v="3186"/>
    <n v="4313"/>
    <m/>
    <n v="49091"/>
    <n v="63581"/>
    <m/>
  </r>
  <r>
    <x v="3"/>
    <n v="208"/>
    <x v="5"/>
    <n v="6"/>
    <s v="Roll-on/ roll-off ships"/>
    <m/>
    <s v="Efficient"/>
    <s v="5"/>
    <n v="20"/>
    <s v="Old"/>
    <n v="22242"/>
    <n v="10745"/>
    <m/>
    <n v="65148"/>
    <n v="34960"/>
    <m/>
  </r>
  <r>
    <x v="3"/>
    <n v="208"/>
    <x v="5"/>
    <n v="3"/>
    <s v="Container ships"/>
    <n v="0.50560000000000005"/>
    <s v="Efficient"/>
    <s v="5"/>
    <n v="15"/>
    <s v="Old"/>
    <n v="21530"/>
    <m/>
    <n v="1932"/>
    <n v="214286"/>
    <m/>
    <n v="19630"/>
  </r>
  <r>
    <x v="3"/>
    <n v="208"/>
    <x v="5"/>
    <n v="1"/>
    <s v="Passenger ships"/>
    <m/>
    <s v="Efficient"/>
    <s v="5"/>
    <n v="20"/>
    <s v="Old"/>
    <n v="9904"/>
    <m/>
    <m/>
    <n v="125572"/>
    <m/>
    <m/>
  </r>
  <r>
    <x v="3"/>
    <n v="251"/>
    <x v="6"/>
    <n v="0"/>
    <s v="All ships"/>
    <n v="1.1632"/>
    <s v="Efficient"/>
    <s v="5"/>
    <n v="17"/>
    <s v="Old"/>
    <n v="21464"/>
    <n v="16120"/>
    <n v="5105"/>
    <n v="237200"/>
    <n v="319702"/>
    <n v="23964"/>
  </r>
  <r>
    <x v="3"/>
    <n v="251"/>
    <x v="6"/>
    <n v="2"/>
    <s v="Liquid bulk carriers"/>
    <n v="1.0249999999999999"/>
    <s v="Efficient"/>
    <s v="5"/>
    <n v="13"/>
    <s v="Old"/>
    <n v="11048"/>
    <n v="18348"/>
    <m/>
    <n v="167462"/>
    <n v="319702"/>
    <m/>
  </r>
  <r>
    <x v="3"/>
    <n v="251"/>
    <x v="6"/>
    <n v="7"/>
    <s v="Liquefied petroleum gas carriers"/>
    <n v="1.0806"/>
    <s v="Efficient"/>
    <s v="5"/>
    <n v="12"/>
    <s v="Old"/>
    <n v="9365"/>
    <n v="10491"/>
    <m/>
    <n v="48963"/>
    <n v="55047"/>
    <m/>
  </r>
  <r>
    <x v="3"/>
    <n v="251"/>
    <x v="6"/>
    <n v="8"/>
    <s v="Liquefied natural gas carriers"/>
    <n v="1.1243000000000001"/>
    <s v="Efficient"/>
    <s v="5"/>
    <n v="10"/>
    <s v="Old"/>
    <n v="98336"/>
    <n v="75779"/>
    <m/>
    <n v="141671"/>
    <n v="121910"/>
    <m/>
  </r>
  <r>
    <x v="3"/>
    <n v="251"/>
    <x v="6"/>
    <n v="5"/>
    <s v="Dry bulk carriers"/>
    <n v="2.9603999999999999"/>
    <s v="Efficient"/>
    <s v="4"/>
    <n v="14"/>
    <s v="Old"/>
    <n v="25272"/>
    <n v="44753"/>
    <m/>
    <n v="107450"/>
    <n v="208822"/>
    <m/>
  </r>
  <r>
    <x v="3"/>
    <n v="251"/>
    <x v="6"/>
    <n v="4"/>
    <s v="Dry breakbulk carriers"/>
    <n v="1.5681"/>
    <s v="Efficient"/>
    <s v="5"/>
    <n v="18"/>
    <s v="Old"/>
    <n v="4642"/>
    <n v="6424"/>
    <m/>
    <n v="44684"/>
    <n v="72562"/>
    <m/>
  </r>
  <r>
    <x v="3"/>
    <n v="251"/>
    <x v="6"/>
    <n v="6"/>
    <s v="Roll-on/ roll-off ships"/>
    <m/>
    <s v="Efficient"/>
    <s v="5"/>
    <n v="17"/>
    <s v="Old"/>
    <n v="29527"/>
    <n v="12235"/>
    <m/>
    <n v="76420"/>
    <n v="48988"/>
    <m/>
  </r>
  <r>
    <x v="3"/>
    <n v="251"/>
    <x v="6"/>
    <n v="3"/>
    <s v="Container ships"/>
    <n v="0.95630000000000004"/>
    <s v="Efficient"/>
    <s v="5"/>
    <n v="14"/>
    <s v="Old"/>
    <n v="56024"/>
    <m/>
    <n v="5105"/>
    <n v="237200"/>
    <m/>
    <n v="23964"/>
  </r>
  <r>
    <x v="3"/>
    <n v="251"/>
    <x v="6"/>
    <n v="1"/>
    <s v="Passenger ships"/>
    <m/>
    <s v="Efficient"/>
    <s v="5"/>
    <n v="18"/>
    <s v="Old"/>
    <n v="22509"/>
    <m/>
    <m/>
    <n v="228199"/>
    <m/>
    <m/>
  </r>
  <r>
    <x v="3"/>
    <n v="276"/>
    <x v="7"/>
    <n v="0"/>
    <s v="All ships"/>
    <n v="0.83889999999999998"/>
    <s v="Efficient"/>
    <s v="5"/>
    <n v="19"/>
    <s v="Old"/>
    <n v="13557"/>
    <n v="9279"/>
    <n v="4497"/>
    <n v="237200"/>
    <n v="308000"/>
    <n v="23992"/>
  </r>
  <r>
    <x v="3"/>
    <n v="276"/>
    <x v="7"/>
    <n v="2"/>
    <s v="Liquid bulk carriers"/>
    <n v="0.55349999999999999"/>
    <s v="Efficient"/>
    <s v="5"/>
    <n v="17"/>
    <s v="Old"/>
    <n v="4924"/>
    <n v="7994"/>
    <m/>
    <n v="163262"/>
    <n v="308000"/>
    <m/>
  </r>
  <r>
    <x v="3"/>
    <n v="276"/>
    <x v="7"/>
    <n v="7"/>
    <s v="Liquefied petroleum gas carriers"/>
    <n v="0.87219999999999998"/>
    <s v="Efficient"/>
    <s v="5"/>
    <n v="14"/>
    <s v="Old"/>
    <n v="5294"/>
    <n v="5862"/>
    <m/>
    <n v="35158"/>
    <n v="44617"/>
    <m/>
  </r>
  <r>
    <x v="3"/>
    <n v="276"/>
    <x v="7"/>
    <n v="5"/>
    <s v="Dry bulk carriers"/>
    <n v="2.4992999999999999"/>
    <s v="Efficient"/>
    <s v="4"/>
    <n v="12"/>
    <s v="Old"/>
    <n v="30241"/>
    <n v="52613"/>
    <m/>
    <n v="107761"/>
    <n v="209756"/>
    <m/>
  </r>
  <r>
    <x v="3"/>
    <n v="276"/>
    <x v="7"/>
    <n v="4"/>
    <s v="Dry breakbulk carriers"/>
    <n v="0.85140000000000005"/>
    <s v="Efficient"/>
    <s v="5"/>
    <n v="21"/>
    <s v="Old"/>
    <n v="3634"/>
    <n v="4867"/>
    <m/>
    <n v="44684"/>
    <n v="71460"/>
    <m/>
  </r>
  <r>
    <x v="3"/>
    <n v="276"/>
    <x v="7"/>
    <n v="6"/>
    <s v="Roll-on/ roll-off ships"/>
    <m/>
    <s v="Efficient"/>
    <s v="5"/>
    <n v="17"/>
    <s v="Old"/>
    <n v="30802"/>
    <n v="12263"/>
    <m/>
    <n v="100430"/>
    <n v="55828"/>
    <m/>
  </r>
  <r>
    <x v="3"/>
    <n v="276"/>
    <x v="7"/>
    <n v="3"/>
    <s v="Container ships"/>
    <n v="1.1306"/>
    <s v="Efficient"/>
    <s v="5"/>
    <n v="13"/>
    <s v="Old"/>
    <n v="49641"/>
    <m/>
    <n v="4497"/>
    <n v="237200"/>
    <m/>
    <n v="23992"/>
  </r>
  <r>
    <x v="3"/>
    <n v="276"/>
    <x v="7"/>
    <n v="1"/>
    <s v="Passenger ships"/>
    <m/>
    <s v="Efficient"/>
    <s v="5"/>
    <n v="20"/>
    <s v="Old"/>
    <n v="11410"/>
    <m/>
    <m/>
    <n v="183200"/>
    <m/>
    <m/>
  </r>
  <r>
    <x v="3"/>
    <n v="300"/>
    <x v="8"/>
    <n v="0"/>
    <s v="All ships"/>
    <n v="0.84789999999999999"/>
    <s v="Efficient"/>
    <s v="5"/>
    <n v="22"/>
    <s v="Old"/>
    <n v="8251"/>
    <n v="7669"/>
    <n v="4235"/>
    <n v="226963"/>
    <n v="166300"/>
    <n v="21413"/>
  </r>
  <r>
    <x v="3"/>
    <n v="300"/>
    <x v="8"/>
    <n v="2"/>
    <s v="Liquid bulk carriers"/>
    <n v="0.61529999999999996"/>
    <s v="Efficient"/>
    <s v="5"/>
    <n v="22"/>
    <s v="Old"/>
    <n v="5753"/>
    <n v="9172"/>
    <m/>
    <n v="86990"/>
    <n v="166300"/>
    <m/>
  </r>
  <r>
    <x v="3"/>
    <n v="300"/>
    <x v="8"/>
    <n v="7"/>
    <s v="Liquefied petroleum gas carriers"/>
    <n v="0.99439999999999995"/>
    <s v="Efficient"/>
    <s v="5"/>
    <n v="24"/>
    <s v="Old"/>
    <n v="5373"/>
    <n v="6316"/>
    <m/>
    <n v="47774"/>
    <n v="54304"/>
    <m/>
  </r>
  <r>
    <x v="3"/>
    <n v="300"/>
    <x v="8"/>
    <n v="8"/>
    <s v="Liquefied natural gas carriers"/>
    <n v="1.2041999999999999"/>
    <s v="Efficient"/>
    <s v="5"/>
    <n v="10"/>
    <s v="Old"/>
    <n v="98074"/>
    <n v="77869"/>
    <m/>
    <n v="136980"/>
    <n v="122052"/>
    <m/>
  </r>
  <r>
    <x v="3"/>
    <n v="300"/>
    <x v="8"/>
    <n v="5"/>
    <s v="Dry bulk carriers"/>
    <n v="0.64170000000000005"/>
    <s v="Efficient"/>
    <s v="5"/>
    <n v="26"/>
    <s v="Old"/>
    <n v="6661"/>
    <n v="11147"/>
    <m/>
    <n v="48021"/>
    <n v="88279"/>
    <m/>
  </r>
  <r>
    <x v="3"/>
    <n v="300"/>
    <x v="8"/>
    <n v="4"/>
    <s v="Dry breakbulk carriers"/>
    <n v="1.1465000000000001"/>
    <s v="Efficient"/>
    <s v="5"/>
    <n v="33"/>
    <s v="Old"/>
    <n v="2744"/>
    <n v="3828"/>
    <m/>
    <n v="41580"/>
    <n v="55802"/>
    <m/>
  </r>
  <r>
    <x v="3"/>
    <n v="300"/>
    <x v="8"/>
    <n v="6"/>
    <s v="Roll-on/ roll-off ships"/>
    <m/>
    <s v="Efficient"/>
    <s v="5"/>
    <n v="34"/>
    <s v="Old"/>
    <n v="15881"/>
    <n v="6664"/>
    <m/>
    <n v="76420"/>
    <n v="48988"/>
    <m/>
  </r>
  <r>
    <x v="3"/>
    <n v="300"/>
    <x v="8"/>
    <n v="3"/>
    <s v="Container ships"/>
    <n v="1.0465"/>
    <s v="Efficient"/>
    <s v="5"/>
    <n v="16"/>
    <s v="Old"/>
    <n v="45184"/>
    <m/>
    <n v="4235"/>
    <n v="219688"/>
    <m/>
    <n v="21413"/>
  </r>
  <r>
    <x v="3"/>
    <n v="300"/>
    <x v="8"/>
    <n v="1"/>
    <s v="Passenger ships"/>
    <m/>
    <s v="Efficient"/>
    <s v="5"/>
    <n v="21"/>
    <s v="Old"/>
    <n v="7507"/>
    <m/>
    <m/>
    <n v="226963"/>
    <m/>
    <m/>
  </r>
  <r>
    <x v="3"/>
    <n v="360"/>
    <x v="9"/>
    <n v="0"/>
    <s v="All ships"/>
    <n v="1.2896000000000001"/>
    <s v="Efficient"/>
    <s v="5"/>
    <n v="20"/>
    <s v="Old"/>
    <n v="7904"/>
    <n v="16989"/>
    <n v="1218"/>
    <n v="161833"/>
    <n v="320122"/>
    <n v="6921"/>
  </r>
  <r>
    <x v="3"/>
    <n v="360"/>
    <x v="9"/>
    <n v="2"/>
    <s v="Liquid bulk carriers"/>
    <n v="1.3042"/>
    <s v="Efficient"/>
    <s v="5"/>
    <n v="15"/>
    <s v="Old"/>
    <n v="9026"/>
    <n v="14221"/>
    <m/>
    <n v="161833"/>
    <n v="320122"/>
    <m/>
  </r>
  <r>
    <x v="3"/>
    <n v="360"/>
    <x v="9"/>
    <n v="7"/>
    <s v="Liquefied petroleum gas carriers"/>
    <n v="1.0770999999999999"/>
    <s v="Efficient"/>
    <s v="5"/>
    <n v="19"/>
    <s v="Old"/>
    <n v="9256"/>
    <n v="10091"/>
    <m/>
    <n v="51035"/>
    <n v="58899"/>
    <m/>
  </r>
  <r>
    <x v="3"/>
    <n v="360"/>
    <x v="9"/>
    <n v="8"/>
    <s v="Liquefied natural gas carriers"/>
    <n v="1.4229000000000001"/>
    <s v="Efficient"/>
    <s v="5"/>
    <n v="18"/>
    <s v="Old"/>
    <n v="88669"/>
    <n v="70289"/>
    <m/>
    <n v="136740"/>
    <n v="97730"/>
    <m/>
  </r>
  <r>
    <x v="3"/>
    <n v="360"/>
    <x v="9"/>
    <n v="5"/>
    <s v="Dry bulk carriers"/>
    <n v="2.8041999999999998"/>
    <s v="Efficient"/>
    <s v="4"/>
    <n v="17"/>
    <s v="Old"/>
    <n v="25551"/>
    <n v="44904"/>
    <m/>
    <n v="108100"/>
    <n v="209801"/>
    <m/>
  </r>
  <r>
    <x v="3"/>
    <n v="360"/>
    <x v="9"/>
    <n v="4"/>
    <s v="Dry breakbulk carriers"/>
    <n v="1.1826000000000001"/>
    <s v="Efficient"/>
    <s v="5"/>
    <n v="21"/>
    <s v="Old"/>
    <n v="5063"/>
    <n v="6759"/>
    <m/>
    <n v="57934"/>
    <n v="72562"/>
    <m/>
  </r>
  <r>
    <x v="3"/>
    <n v="360"/>
    <x v="9"/>
    <n v="6"/>
    <s v="Roll-on/ roll-off ships"/>
    <m/>
    <s v="Efficient"/>
    <s v="5"/>
    <n v="32"/>
    <s v="Old"/>
    <n v="9284"/>
    <n v="4194"/>
    <m/>
    <n v="75206"/>
    <n v="28061"/>
    <m/>
  </r>
  <r>
    <x v="3"/>
    <n v="360"/>
    <x v="9"/>
    <n v="3"/>
    <s v="Container ships"/>
    <n v="1.0639000000000001"/>
    <s v="Efficient"/>
    <s v="5"/>
    <n v="15"/>
    <s v="Old"/>
    <n v="13513"/>
    <m/>
    <n v="1218"/>
    <n v="76067"/>
    <m/>
    <n v="6921"/>
  </r>
  <r>
    <x v="3"/>
    <n v="360"/>
    <x v="9"/>
    <n v="1"/>
    <s v="Passenger ships"/>
    <m/>
    <s v="Efficient"/>
    <s v="5"/>
    <n v="22"/>
    <s v="Old"/>
    <n v="5175"/>
    <m/>
    <m/>
    <n v="20563"/>
    <m/>
    <m/>
  </r>
  <r>
    <x v="3"/>
    <n v="380"/>
    <x v="10"/>
    <n v="0"/>
    <s v="All ships"/>
    <n v="1.3444"/>
    <s v="Efficient"/>
    <s v="5"/>
    <n v="28"/>
    <s v="Old"/>
    <n v="9752"/>
    <n v="18804"/>
    <n v="3642"/>
    <n v="232618"/>
    <n v="211182"/>
    <n v="23964"/>
  </r>
  <r>
    <x v="3"/>
    <n v="380"/>
    <x v="10"/>
    <n v="2"/>
    <s v="Liquid bulk carriers"/>
    <n v="1.2847"/>
    <s v="Efficient"/>
    <s v="5"/>
    <n v="18"/>
    <s v="Old"/>
    <n v="16844"/>
    <n v="28530"/>
    <m/>
    <n v="87146"/>
    <n v="166092"/>
    <m/>
  </r>
  <r>
    <x v="3"/>
    <n v="380"/>
    <x v="10"/>
    <n v="7"/>
    <s v="Liquefied petroleum gas carriers"/>
    <n v="1.6403000000000001"/>
    <s v="Efficient"/>
    <s v="5"/>
    <n v="14"/>
    <s v="Old"/>
    <n v="8394"/>
    <n v="9543"/>
    <m/>
    <n v="44673"/>
    <n v="49996"/>
    <m/>
  </r>
  <r>
    <x v="3"/>
    <n v="380"/>
    <x v="10"/>
    <n v="5"/>
    <s v="Dry bulk carriers"/>
    <n v="3.4950999999999999"/>
    <s v="Inefficient"/>
    <s v="3"/>
    <n v="15"/>
    <s v="Old"/>
    <n v="22540"/>
    <n v="38524"/>
    <m/>
    <n v="109716"/>
    <n v="211182"/>
    <m/>
  </r>
  <r>
    <x v="3"/>
    <n v="380"/>
    <x v="10"/>
    <n v="4"/>
    <s v="Dry breakbulk carriers"/>
    <n v="1.9674"/>
    <s v="Efficient"/>
    <s v="5"/>
    <n v="20"/>
    <s v="Old"/>
    <n v="5985"/>
    <n v="8261"/>
    <m/>
    <n v="41416"/>
    <n v="62823"/>
    <m/>
  </r>
  <r>
    <x v="3"/>
    <n v="380"/>
    <x v="10"/>
    <n v="6"/>
    <s v="Roll-on/ roll-off ships"/>
    <m/>
    <s v="Efficient"/>
    <s v="5"/>
    <n v="13"/>
    <s v="Old"/>
    <n v="33606"/>
    <n v="13066"/>
    <m/>
    <n v="76420"/>
    <n v="45200"/>
    <m/>
  </r>
  <r>
    <x v="3"/>
    <n v="380"/>
    <x v="10"/>
    <n v="3"/>
    <s v="Container ships"/>
    <n v="0.96389999999999998"/>
    <s v="Efficient"/>
    <s v="5"/>
    <n v="16"/>
    <s v="Old"/>
    <n v="39638"/>
    <m/>
    <n v="3642"/>
    <n v="232618"/>
    <m/>
    <n v="23964"/>
  </r>
  <r>
    <x v="3"/>
    <n v="380"/>
    <x v="10"/>
    <n v="1"/>
    <s v="Passenger ships"/>
    <m/>
    <s v="Efficient"/>
    <s v="5"/>
    <n v="30"/>
    <s v="Old"/>
    <n v="7046"/>
    <m/>
    <m/>
    <n v="226963"/>
    <m/>
    <m/>
  </r>
  <r>
    <x v="3"/>
    <n v="392"/>
    <x v="11"/>
    <n v="0"/>
    <s v="All ships"/>
    <n v="0.41599999999999998"/>
    <s v="Efficient"/>
    <s v="5"/>
    <n v="14"/>
    <s v="Old"/>
    <n v="10420"/>
    <n v="14940"/>
    <n v="1541"/>
    <n v="228741"/>
    <n v="327017"/>
    <n v="21237"/>
  </r>
  <r>
    <x v="3"/>
    <n v="392"/>
    <x v="11"/>
    <n v="2"/>
    <s v="Liquid bulk carriers"/>
    <n v="0.31109999999999999"/>
    <s v="Efficient"/>
    <s v="5"/>
    <n v="12"/>
    <s v="Old"/>
    <n v="7881"/>
    <n v="13300"/>
    <m/>
    <n v="165571"/>
    <n v="322861"/>
    <m/>
  </r>
  <r>
    <x v="3"/>
    <n v="392"/>
    <x v="11"/>
    <n v="7"/>
    <s v="Liquefied petroleum gas carriers"/>
    <n v="0.31869999999999998"/>
    <s v="Efficient"/>
    <s v="5"/>
    <n v="13"/>
    <s v="Old"/>
    <n v="6375"/>
    <n v="6893"/>
    <m/>
    <n v="51035"/>
    <n v="58899"/>
    <m/>
  </r>
  <r>
    <x v="3"/>
    <n v="392"/>
    <x v="11"/>
    <n v="8"/>
    <s v="Liquefied natural gas carriers"/>
    <n v="1.0278"/>
    <s v="Efficient"/>
    <s v="5"/>
    <n v="13"/>
    <s v="Old"/>
    <n v="73660"/>
    <n v="53212"/>
    <m/>
    <n v="149367"/>
    <n v="122079"/>
    <m/>
  </r>
  <r>
    <x v="3"/>
    <n v="392"/>
    <x v="11"/>
    <n v="5"/>
    <s v="Dry bulk carriers"/>
    <n v="0.83330000000000004"/>
    <s v="Efficient"/>
    <s v="5"/>
    <n v="14"/>
    <s v="Old"/>
    <n v="16812"/>
    <n v="29068"/>
    <m/>
    <n v="161294"/>
    <n v="327017"/>
    <m/>
  </r>
  <r>
    <x v="3"/>
    <n v="392"/>
    <x v="11"/>
    <n v="4"/>
    <s v="Dry breakbulk carriers"/>
    <n v="1.1943999999999999"/>
    <s v="Efficient"/>
    <s v="5"/>
    <n v="15"/>
    <s v="Old"/>
    <n v="6712"/>
    <n v="8914"/>
    <m/>
    <n v="66870"/>
    <n v="80344"/>
    <m/>
  </r>
  <r>
    <x v="3"/>
    <n v="392"/>
    <x v="11"/>
    <n v="6"/>
    <s v="Roll-on/ roll-off ships"/>
    <m/>
    <s v="Efficient"/>
    <s v="5"/>
    <n v="11"/>
    <s v="Old"/>
    <n v="17558"/>
    <n v="7574"/>
    <m/>
    <n v="76420"/>
    <n v="43878"/>
    <m/>
  </r>
  <r>
    <x v="3"/>
    <n v="392"/>
    <x v="11"/>
    <n v="3"/>
    <s v="Container ships"/>
    <n v="0.36249999999999999"/>
    <s v="Efficient"/>
    <s v="5"/>
    <n v="13"/>
    <s v="Old"/>
    <n v="16069"/>
    <m/>
    <n v="1541"/>
    <n v="228741"/>
    <m/>
    <n v="21237"/>
  </r>
  <r>
    <x v="3"/>
    <n v="392"/>
    <x v="11"/>
    <n v="1"/>
    <s v="Passenger ships"/>
    <m/>
    <s v="Efficient"/>
    <s v="5"/>
    <n v="15"/>
    <s v="Old"/>
    <n v="4755"/>
    <m/>
    <m/>
    <n v="50444"/>
    <m/>
    <m/>
  </r>
  <r>
    <x v="3"/>
    <n v="410"/>
    <x v="12"/>
    <n v="0"/>
    <s v="All ships"/>
    <n v="0.89380000000000004"/>
    <s v="Efficient"/>
    <s v="5"/>
    <n v="15"/>
    <s v="Old"/>
    <n v="19381"/>
    <n v="21476"/>
    <n v="2958"/>
    <n v="237200"/>
    <n v="326932"/>
    <n v="23992"/>
  </r>
  <r>
    <x v="3"/>
    <n v="410"/>
    <x v="12"/>
    <n v="2"/>
    <s v="Liquid bulk carriers"/>
    <n v="0.75"/>
    <s v="Efficient"/>
    <s v="5"/>
    <n v="13"/>
    <s v="Old"/>
    <n v="13647"/>
    <n v="23515"/>
    <m/>
    <n v="170618"/>
    <n v="322861"/>
    <m/>
  </r>
  <r>
    <x v="3"/>
    <n v="410"/>
    <x v="12"/>
    <n v="7"/>
    <s v="Liquefied petroleum gas carriers"/>
    <n v="0.81879999999999997"/>
    <s v="Efficient"/>
    <s v="5"/>
    <n v="15"/>
    <s v="Old"/>
    <n v="7600"/>
    <n v="8325"/>
    <m/>
    <n v="60000"/>
    <n v="62500"/>
    <m/>
  </r>
  <r>
    <x v="3"/>
    <n v="410"/>
    <x v="12"/>
    <n v="8"/>
    <s v="Liquefied natural gas carriers"/>
    <n v="1.0458000000000001"/>
    <s v="Efficient"/>
    <s v="5"/>
    <n v="12"/>
    <s v="Old"/>
    <n v="107580"/>
    <n v="85047"/>
    <m/>
    <n v="168189"/>
    <n v="155159"/>
    <m/>
  </r>
  <r>
    <x v="3"/>
    <n v="410"/>
    <x v="12"/>
    <n v="5"/>
    <s v="Dry bulk carriers"/>
    <n v="2.1381999999999999"/>
    <s v="Efficient"/>
    <s v="4"/>
    <n v="14"/>
    <s v="Old"/>
    <n v="29341"/>
    <n v="52844"/>
    <m/>
    <n v="173756"/>
    <n v="326932"/>
    <m/>
  </r>
  <r>
    <x v="3"/>
    <n v="410"/>
    <x v="12"/>
    <n v="4"/>
    <s v="Dry breakbulk carriers"/>
    <n v="1.1860999999999999"/>
    <s v="Efficient"/>
    <s v="5"/>
    <n v="19"/>
    <s v="Old"/>
    <n v="5277"/>
    <n v="7514"/>
    <m/>
    <n v="91784"/>
    <n v="116173"/>
    <m/>
  </r>
  <r>
    <x v="3"/>
    <n v="410"/>
    <x v="12"/>
    <n v="6"/>
    <s v="Roll-on/ roll-off ships"/>
    <m/>
    <s v="Efficient"/>
    <s v="5"/>
    <n v="20"/>
    <s v="Old"/>
    <n v="26351"/>
    <n v="10862"/>
    <m/>
    <n v="76420"/>
    <n v="43878"/>
    <m/>
  </r>
  <r>
    <x v="3"/>
    <n v="410"/>
    <x v="12"/>
    <n v="3"/>
    <s v="Container ships"/>
    <n v="0.71530000000000005"/>
    <s v="Efficient"/>
    <s v="5"/>
    <n v="14"/>
    <s v="Old"/>
    <n v="31645"/>
    <m/>
    <n v="2958"/>
    <n v="237200"/>
    <m/>
    <n v="23992"/>
  </r>
  <r>
    <x v="3"/>
    <n v="410"/>
    <x v="12"/>
    <n v="1"/>
    <s v="Passenger ships"/>
    <m/>
    <s v="Efficient"/>
    <s v="5"/>
    <n v="12"/>
    <s v="Old"/>
    <n v="16901"/>
    <m/>
    <m/>
    <n v="35187"/>
    <m/>
    <m/>
  </r>
  <r>
    <x v="3"/>
    <n v="528"/>
    <x v="13"/>
    <n v="0"/>
    <s v="All ships"/>
    <n v="0.61870000000000003"/>
    <s v="Efficient"/>
    <s v="5"/>
    <n v="17"/>
    <s v="Old"/>
    <n v="12841"/>
    <n v="14119"/>
    <n v="2819"/>
    <n v="237200"/>
    <n v="324272"/>
    <n v="23992"/>
  </r>
  <r>
    <x v="3"/>
    <n v="528"/>
    <x v="13"/>
    <n v="2"/>
    <s v="Liquid bulk carriers"/>
    <n v="0.56879999999999997"/>
    <s v="Efficient"/>
    <s v="5"/>
    <n v="17"/>
    <s v="Old"/>
    <n v="9256"/>
    <n v="17036"/>
    <m/>
    <n v="166094"/>
    <n v="320106"/>
    <m/>
  </r>
  <r>
    <x v="3"/>
    <n v="528"/>
    <x v="13"/>
    <n v="7"/>
    <s v="Liquefied petroleum gas carriers"/>
    <n v="0.95099999999999996"/>
    <s v="Efficient"/>
    <s v="5"/>
    <n v="15"/>
    <s v="Old"/>
    <n v="6458"/>
    <n v="7114"/>
    <m/>
    <n v="48714"/>
    <n v="58691"/>
    <m/>
  </r>
  <r>
    <x v="3"/>
    <n v="528"/>
    <x v="13"/>
    <n v="8"/>
    <s v="Liquefied natural gas carriers"/>
    <n v="1.0127999999999999"/>
    <s v="Efficient"/>
    <s v="5"/>
    <n v="7"/>
    <s v="Modern"/>
    <n v="58538"/>
    <n v="45787"/>
    <m/>
    <n v="163922"/>
    <n v="130441"/>
    <m/>
  </r>
  <r>
    <x v="3"/>
    <n v="528"/>
    <x v="13"/>
    <n v="5"/>
    <s v="Dry bulk carriers"/>
    <n v="1.2201"/>
    <s v="Efficient"/>
    <s v="5"/>
    <n v="11"/>
    <s v="Old"/>
    <n v="37250"/>
    <n v="66566"/>
    <m/>
    <n v="173504"/>
    <n v="324272"/>
    <m/>
  </r>
  <r>
    <x v="3"/>
    <n v="528"/>
    <x v="13"/>
    <n v="4"/>
    <s v="Dry breakbulk carriers"/>
    <n v="0.42849999999999999"/>
    <s v="Efficient"/>
    <s v="5"/>
    <n v="20"/>
    <s v="Old"/>
    <n v="3944"/>
    <n v="5282"/>
    <m/>
    <n v="49091"/>
    <n v="88272"/>
    <m/>
  </r>
  <r>
    <x v="3"/>
    <n v="528"/>
    <x v="13"/>
    <n v="6"/>
    <s v="Roll-on/ roll-off ships"/>
    <m/>
    <s v="Efficient"/>
    <s v="5"/>
    <n v="22"/>
    <s v="Old"/>
    <n v="16749"/>
    <n v="6494"/>
    <m/>
    <n v="76420"/>
    <n v="48988"/>
    <m/>
  </r>
  <r>
    <x v="3"/>
    <n v="528"/>
    <x v="13"/>
    <n v="3"/>
    <s v="Container ships"/>
    <n v="0.88819999999999999"/>
    <s v="Efficient"/>
    <s v="5"/>
    <n v="15"/>
    <s v="Old"/>
    <n v="30474"/>
    <m/>
    <n v="2819"/>
    <n v="237200"/>
    <m/>
    <n v="23992"/>
  </r>
  <r>
    <x v="3"/>
    <n v="528"/>
    <x v="13"/>
    <n v="1"/>
    <s v="Passenger ships"/>
    <m/>
    <s v="Efficient"/>
    <s v="5"/>
    <n v="14"/>
    <s v="Old"/>
    <n v="14315"/>
    <m/>
    <m/>
    <n v="184089"/>
    <m/>
    <m/>
  </r>
  <r>
    <x v="3"/>
    <n v="579"/>
    <x v="14"/>
    <n v="0"/>
    <s v="All ships"/>
    <n v="0.41599999999999998"/>
    <s v="Efficient"/>
    <s v="5"/>
    <n v="13"/>
    <s v="Old"/>
    <n v="3906"/>
    <n v="7267"/>
    <n v="834"/>
    <n v="184089"/>
    <n v="323183"/>
    <n v="2668"/>
  </r>
  <r>
    <x v="3"/>
    <n v="579"/>
    <x v="14"/>
    <n v="2"/>
    <s v="Liquid bulk carriers"/>
    <n v="0.59860000000000002"/>
    <s v="Efficient"/>
    <s v="5"/>
    <n v="15"/>
    <s v="Old"/>
    <n v="11881"/>
    <n v="19263"/>
    <m/>
    <n v="170618"/>
    <n v="323183"/>
    <m/>
  </r>
  <r>
    <x v="3"/>
    <n v="579"/>
    <x v="14"/>
    <n v="7"/>
    <s v="Liquefied petroleum gas carriers"/>
    <n v="0.84550000000000003"/>
    <s v="Efficient"/>
    <s v="5"/>
    <n v="10"/>
    <s v="Old"/>
    <n v="10754"/>
    <n v="11890"/>
    <m/>
    <n v="47057"/>
    <n v="54901"/>
    <m/>
  </r>
  <r>
    <x v="3"/>
    <n v="579"/>
    <x v="14"/>
    <n v="8"/>
    <s v="Liquefied natural gas carriers"/>
    <n v="0.2903"/>
    <s v="Efficient"/>
    <s v="5"/>
    <n v="15"/>
    <s v="Old"/>
    <n v="5842"/>
    <n v="4682"/>
    <m/>
    <n v="128806"/>
    <n v="96844"/>
    <m/>
  </r>
  <r>
    <x v="3"/>
    <n v="579"/>
    <x v="14"/>
    <n v="5"/>
    <s v="Dry bulk carriers"/>
    <n v="0.81040000000000001"/>
    <s v="Efficient"/>
    <s v="5"/>
    <n v="16"/>
    <s v="Old"/>
    <n v="18320"/>
    <n v="30510"/>
    <m/>
    <n v="109716"/>
    <n v="211182"/>
    <m/>
  </r>
  <r>
    <x v="3"/>
    <n v="579"/>
    <x v="14"/>
    <n v="4"/>
    <s v="Dry breakbulk carriers"/>
    <n v="0.32569999999999999"/>
    <s v="Efficient"/>
    <s v="5"/>
    <n v="24"/>
    <s v="Old"/>
    <n v="2751"/>
    <n v="3294"/>
    <m/>
    <n v="49091"/>
    <n v="63581"/>
    <m/>
  </r>
  <r>
    <x v="3"/>
    <n v="579"/>
    <x v="14"/>
    <n v="6"/>
    <s v="Roll-on/ roll-off ships"/>
    <m/>
    <s v="Efficient"/>
    <s v="5"/>
    <n v="17"/>
    <s v="Old"/>
    <n v="11264"/>
    <n v="6984"/>
    <m/>
    <n v="70853"/>
    <n v="28092"/>
    <m/>
  </r>
  <r>
    <x v="3"/>
    <n v="579"/>
    <x v="14"/>
    <n v="3"/>
    <s v="Container ships"/>
    <n v="0.35070000000000001"/>
    <s v="Efficient"/>
    <s v="5"/>
    <n v="16"/>
    <s v="Old"/>
    <n v="8796"/>
    <m/>
    <n v="834"/>
    <n v="37071"/>
    <m/>
    <n v="2668"/>
  </r>
  <r>
    <x v="3"/>
    <n v="579"/>
    <x v="14"/>
    <n v="1"/>
    <s v="Passenger ships"/>
    <m/>
    <s v="Efficient"/>
    <s v="5"/>
    <n v="13"/>
    <s v="Old"/>
    <n v="3749"/>
    <m/>
    <m/>
    <n v="184089"/>
    <m/>
    <m/>
  </r>
  <r>
    <x v="3"/>
    <n v="608"/>
    <x v="15"/>
    <n v="0"/>
    <s v="All ships"/>
    <n v="0.97499999999999998"/>
    <s v="Efficient"/>
    <s v="5"/>
    <n v="19"/>
    <s v="Old"/>
    <n v="7631"/>
    <n v="11844"/>
    <n v="1673"/>
    <n v="172521"/>
    <n v="326964"/>
    <n v="6258"/>
  </r>
  <r>
    <x v="3"/>
    <n v="608"/>
    <x v="15"/>
    <n v="2"/>
    <s v="Liquid bulk carriers"/>
    <n v="0.86460000000000004"/>
    <s v="Efficient"/>
    <s v="5"/>
    <n v="12"/>
    <s v="Old"/>
    <n v="7393"/>
    <n v="11740"/>
    <m/>
    <n v="64000"/>
    <n v="110200"/>
    <m/>
  </r>
  <r>
    <x v="3"/>
    <n v="608"/>
    <x v="15"/>
    <n v="7"/>
    <s v="Liquefied petroleum gas carriers"/>
    <n v="0.89380000000000004"/>
    <s v="Efficient"/>
    <s v="5"/>
    <n v="13"/>
    <s v="Old"/>
    <n v="7424"/>
    <n v="8313"/>
    <m/>
    <n v="50174"/>
    <n v="58814"/>
    <m/>
  </r>
  <r>
    <x v="3"/>
    <n v="608"/>
    <x v="15"/>
    <n v="5"/>
    <s v="Dry bulk carriers"/>
    <n v="4.2979000000000003"/>
    <s v="Inefficient"/>
    <s v="2"/>
    <n v="13"/>
    <s v="Old"/>
    <n v="26935"/>
    <n v="47314"/>
    <m/>
    <n v="172521"/>
    <n v="326964"/>
    <m/>
  </r>
  <r>
    <x v="3"/>
    <n v="608"/>
    <x v="15"/>
    <n v="4"/>
    <s v="Dry breakbulk carriers"/>
    <n v="0.91459999999999997"/>
    <s v="Efficient"/>
    <s v="5"/>
    <n v="20"/>
    <s v="Old"/>
    <n v="4084"/>
    <n v="5386"/>
    <m/>
    <n v="38889"/>
    <n v="72562"/>
    <m/>
  </r>
  <r>
    <x v="3"/>
    <n v="608"/>
    <x v="15"/>
    <n v="6"/>
    <s v="Roll-on/ roll-off ships"/>
    <m/>
    <s v="Efficient"/>
    <s v="5"/>
    <n v="27"/>
    <s v="Old"/>
    <n v="18959"/>
    <n v="7799"/>
    <m/>
    <n v="72635"/>
    <n v="27200"/>
    <m/>
  </r>
  <r>
    <x v="3"/>
    <n v="608"/>
    <x v="15"/>
    <n v="3"/>
    <s v="Container ships"/>
    <n v="0.94030000000000002"/>
    <s v="Efficient"/>
    <s v="5"/>
    <n v="16"/>
    <s v="Old"/>
    <n v="17933"/>
    <m/>
    <n v="1673"/>
    <n v="71821"/>
    <m/>
    <n v="6258"/>
  </r>
  <r>
    <x v="3"/>
    <n v="608"/>
    <x v="15"/>
    <n v="1"/>
    <s v="Passenger ships"/>
    <m/>
    <s v="Efficient"/>
    <s v="5"/>
    <n v="21"/>
    <s v="Old"/>
    <n v="3597"/>
    <m/>
    <m/>
    <n v="169116"/>
    <m/>
    <m/>
  </r>
  <r>
    <x v="3"/>
    <n v="643"/>
    <x v="16"/>
    <n v="0"/>
    <s v="All ships"/>
    <n v="1.466"/>
    <s v="Efficient"/>
    <s v="5"/>
    <n v="25"/>
    <s v="Old"/>
    <n v="11522"/>
    <n v="16921"/>
    <n v="1500"/>
    <n v="136716"/>
    <n v="182820"/>
    <n v="7455"/>
  </r>
  <r>
    <x v="3"/>
    <n v="643"/>
    <x v="16"/>
    <n v="2"/>
    <s v="Liquid bulk carriers"/>
    <n v="1.1000000000000001"/>
    <s v="Efficient"/>
    <s v="5"/>
    <n v="23"/>
    <s v="Old"/>
    <n v="13136"/>
    <n v="22168"/>
    <m/>
    <n v="87146"/>
    <n v="167295"/>
    <m/>
  </r>
  <r>
    <x v="3"/>
    <n v="643"/>
    <x v="16"/>
    <n v="7"/>
    <s v="Liquefied petroleum gas carriers"/>
    <n v="1.5042"/>
    <s v="Efficient"/>
    <s v="5"/>
    <n v="17"/>
    <s v="Old"/>
    <n v="7944"/>
    <n v="9297"/>
    <m/>
    <n v="18425"/>
    <n v="22911"/>
    <m/>
  </r>
  <r>
    <x v="3"/>
    <n v="643"/>
    <x v="16"/>
    <n v="8"/>
    <s v="Liquefied natural gas carriers"/>
    <n v="1.1395999999999999"/>
    <s v="Efficient"/>
    <s v="5"/>
    <n v="10"/>
    <s v="Old"/>
    <n v="95689"/>
    <n v="70933"/>
    <m/>
    <n v="136716"/>
    <n v="97000"/>
    <m/>
  </r>
  <r>
    <x v="3"/>
    <n v="643"/>
    <x v="16"/>
    <n v="5"/>
    <s v="Dry bulk carriers"/>
    <n v="2.5062000000000002"/>
    <s v="Efficient"/>
    <s v="4"/>
    <n v="15"/>
    <s v="Old"/>
    <n v="26907"/>
    <n v="47052"/>
    <m/>
    <n v="94970"/>
    <n v="182820"/>
    <m/>
  </r>
  <r>
    <x v="3"/>
    <n v="643"/>
    <x v="16"/>
    <n v="4"/>
    <s v="Dry breakbulk carriers"/>
    <n v="1.7728999999999999"/>
    <s v="Efficient"/>
    <s v="5"/>
    <n v="31"/>
    <s v="Old"/>
    <n v="4210"/>
    <n v="5478"/>
    <m/>
    <n v="51821"/>
    <n v="80500"/>
    <m/>
  </r>
  <r>
    <x v="3"/>
    <n v="643"/>
    <x v="16"/>
    <n v="6"/>
    <s v="Roll-on/ roll-off ships"/>
    <m/>
    <s v="Efficient"/>
    <s v="5"/>
    <n v="30"/>
    <s v="Old"/>
    <n v="13685"/>
    <n v="6614"/>
    <m/>
    <n v="72705"/>
    <n v="22910"/>
    <m/>
  </r>
  <r>
    <x v="3"/>
    <n v="643"/>
    <x v="16"/>
    <n v="3"/>
    <s v="Container ships"/>
    <n v="1.5652999999999999"/>
    <s v="Efficient"/>
    <s v="5"/>
    <n v="16"/>
    <s v="Old"/>
    <n v="16620"/>
    <m/>
    <n v="1500"/>
    <n v="85676"/>
    <m/>
    <n v="7455"/>
  </r>
  <r>
    <x v="3"/>
    <n v="643"/>
    <x v="16"/>
    <n v="1"/>
    <s v="Passenger ships"/>
    <m/>
    <s v="Efficient"/>
    <s v="5"/>
    <n v="31"/>
    <s v="Old"/>
    <n v="7093"/>
    <m/>
    <m/>
    <n v="12288"/>
    <m/>
    <m/>
  </r>
  <r>
    <x v="3"/>
    <n v="702"/>
    <x v="17"/>
    <n v="0"/>
    <s v="All ships"/>
    <m/>
    <s v="Efficient"/>
    <s v="5"/>
    <m/>
    <s v="Modern"/>
    <m/>
    <m/>
    <m/>
    <m/>
    <m/>
    <m/>
  </r>
  <r>
    <x v="3"/>
    <n v="702"/>
    <x v="17"/>
    <n v="2"/>
    <s v="Liquid bulk carriers"/>
    <m/>
    <s v="Efficient"/>
    <s v="5"/>
    <m/>
    <s v="Modern"/>
    <m/>
    <m/>
    <m/>
    <m/>
    <m/>
    <m/>
  </r>
  <r>
    <x v="3"/>
    <n v="702"/>
    <x v="17"/>
    <n v="7"/>
    <s v="Liquefied petroleum gas carriers"/>
    <m/>
    <s v="Efficient"/>
    <s v="5"/>
    <m/>
    <s v="Modern"/>
    <m/>
    <m/>
    <m/>
    <m/>
    <m/>
    <m/>
  </r>
  <r>
    <x v="3"/>
    <n v="702"/>
    <x v="17"/>
    <n v="8"/>
    <s v="Liquefied natural gas carriers"/>
    <m/>
    <s v="Efficient"/>
    <s v="5"/>
    <m/>
    <s v="Modern"/>
    <m/>
    <m/>
    <m/>
    <m/>
    <m/>
    <m/>
  </r>
  <r>
    <x v="3"/>
    <n v="702"/>
    <x v="17"/>
    <n v="5"/>
    <s v="Dry bulk carriers"/>
    <m/>
    <s v="Efficient"/>
    <s v="5"/>
    <m/>
    <s v="Modern"/>
    <m/>
    <m/>
    <m/>
    <m/>
    <m/>
    <m/>
  </r>
  <r>
    <x v="3"/>
    <n v="702"/>
    <x v="17"/>
    <n v="4"/>
    <s v="Dry breakbulk carriers"/>
    <m/>
    <s v="Efficient"/>
    <s v="5"/>
    <m/>
    <s v="Modern"/>
    <m/>
    <m/>
    <m/>
    <m/>
    <m/>
    <m/>
  </r>
  <r>
    <x v="3"/>
    <n v="702"/>
    <x v="17"/>
    <n v="6"/>
    <s v="Roll-on/ roll-off ships"/>
    <m/>
    <s v="Efficient"/>
    <s v="5"/>
    <m/>
    <s v="Modern"/>
    <m/>
    <m/>
    <m/>
    <m/>
    <m/>
    <m/>
  </r>
  <r>
    <x v="3"/>
    <n v="702"/>
    <x v="17"/>
    <n v="3"/>
    <s v="Container ships"/>
    <m/>
    <s v="Efficient"/>
    <s v="5"/>
    <m/>
    <s v="Modern"/>
    <m/>
    <m/>
    <m/>
    <m/>
    <m/>
    <m/>
  </r>
  <r>
    <x v="3"/>
    <n v="702"/>
    <x v="17"/>
    <n v="1"/>
    <s v="Passenger ships"/>
    <m/>
    <s v="Efficient"/>
    <s v="5"/>
    <m/>
    <s v="Modern"/>
    <m/>
    <m/>
    <m/>
    <m/>
    <m/>
    <m/>
  </r>
  <r>
    <x v="3"/>
    <n v="724"/>
    <x v="18"/>
    <n v="0"/>
    <s v="All ships"/>
    <n v="0.90139999999999998"/>
    <s v="Efficient"/>
    <s v="5"/>
    <n v="17"/>
    <s v="Old"/>
    <n v="15962"/>
    <n v="15000"/>
    <n v="3029"/>
    <n v="237200"/>
    <n v="211182"/>
    <n v="23964"/>
  </r>
  <r>
    <x v="3"/>
    <n v="724"/>
    <x v="18"/>
    <n v="2"/>
    <s v="Liquid bulk carriers"/>
    <n v="0.90380000000000005"/>
    <s v="Efficient"/>
    <s v="5"/>
    <n v="13"/>
    <s v="Old"/>
    <n v="10917"/>
    <n v="17861"/>
    <m/>
    <n v="88704"/>
    <n v="165209"/>
    <m/>
  </r>
  <r>
    <x v="3"/>
    <n v="724"/>
    <x v="18"/>
    <n v="7"/>
    <s v="Liquefied petroleum gas carriers"/>
    <n v="1.0207999999999999"/>
    <s v="Efficient"/>
    <s v="5"/>
    <n v="12"/>
    <s v="Old"/>
    <n v="6724"/>
    <n v="7556"/>
    <m/>
    <n v="48060"/>
    <n v="58691"/>
    <m/>
  </r>
  <r>
    <x v="3"/>
    <n v="724"/>
    <x v="18"/>
    <n v="8"/>
    <s v="Liquefied natural gas carriers"/>
    <n v="1.0458000000000001"/>
    <s v="Efficient"/>
    <s v="5"/>
    <n v="11"/>
    <s v="Old"/>
    <n v="94636"/>
    <n v="74249"/>
    <m/>
    <n v="163922"/>
    <n v="130441"/>
    <m/>
  </r>
  <r>
    <x v="3"/>
    <n v="724"/>
    <x v="18"/>
    <n v="5"/>
    <s v="Dry bulk carriers"/>
    <n v="1.7819"/>
    <s v="Efficient"/>
    <s v="5"/>
    <n v="16"/>
    <s v="Old"/>
    <n v="23575"/>
    <n v="40995"/>
    <m/>
    <n v="109716"/>
    <n v="211182"/>
    <m/>
  </r>
  <r>
    <x v="3"/>
    <n v="724"/>
    <x v="18"/>
    <n v="4"/>
    <s v="Dry breakbulk carriers"/>
    <n v="1.1798999999999999"/>
    <s v="Efficient"/>
    <s v="5"/>
    <n v="17"/>
    <s v="Old"/>
    <n v="5059"/>
    <n v="7118"/>
    <m/>
    <n v="66870"/>
    <n v="72562"/>
    <m/>
  </r>
  <r>
    <x v="3"/>
    <n v="724"/>
    <x v="18"/>
    <n v="6"/>
    <s v="Roll-on/ roll-off ships"/>
    <m/>
    <s v="Efficient"/>
    <s v="5"/>
    <n v="15"/>
    <s v="Old"/>
    <n v="25481"/>
    <n v="9345"/>
    <m/>
    <n v="76420"/>
    <n v="48988"/>
    <m/>
  </r>
  <r>
    <x v="3"/>
    <n v="724"/>
    <x v="18"/>
    <n v="3"/>
    <s v="Container ships"/>
    <n v="0.65069999999999995"/>
    <s v="Efficient"/>
    <s v="5"/>
    <n v="15"/>
    <s v="Old"/>
    <n v="32737"/>
    <m/>
    <n v="3029"/>
    <n v="237200"/>
    <m/>
    <n v="23964"/>
  </r>
  <r>
    <x v="3"/>
    <n v="724"/>
    <x v="18"/>
    <n v="1"/>
    <s v="Passenger ships"/>
    <m/>
    <s v="Efficient"/>
    <s v="5"/>
    <n v="19"/>
    <s v="Old"/>
    <n v="13767"/>
    <m/>
    <m/>
    <n v="228081"/>
    <m/>
    <m/>
  </r>
  <r>
    <x v="3"/>
    <n v="752"/>
    <x v="19"/>
    <n v="0"/>
    <s v="All ships"/>
    <n v="0.77149999999999996"/>
    <s v="Efficient"/>
    <s v="5"/>
    <n v="23"/>
    <s v="Old"/>
    <n v="16366"/>
    <n v="8572"/>
    <n v="1579"/>
    <n v="214286"/>
    <n v="318227"/>
    <n v="19630"/>
  </r>
  <r>
    <x v="3"/>
    <n v="752"/>
    <x v="19"/>
    <n v="2"/>
    <s v="Liquid bulk carriers"/>
    <n v="0.65969999999999995"/>
    <s v="Efficient"/>
    <s v="5"/>
    <n v="15"/>
    <s v="Old"/>
    <n v="8247"/>
    <n v="12442"/>
    <m/>
    <n v="158536"/>
    <n v="318227"/>
    <m/>
  </r>
  <r>
    <x v="3"/>
    <n v="752"/>
    <x v="19"/>
    <n v="7"/>
    <s v="Liquefied petroleum gas carriers"/>
    <n v="0.80689999999999995"/>
    <s v="Efficient"/>
    <s v="5"/>
    <n v="15"/>
    <s v="Old"/>
    <n v="7451"/>
    <n v="8235"/>
    <m/>
    <n v="50468"/>
    <n v="55250"/>
    <m/>
  </r>
  <r>
    <x v="3"/>
    <n v="752"/>
    <x v="19"/>
    <n v="8"/>
    <s v="Liquefied natural gas carriers"/>
    <n v="0.70689999999999997"/>
    <s v="Efficient"/>
    <s v="5"/>
    <n v="7"/>
    <s v="Modern"/>
    <n v="13161"/>
    <n v="10073"/>
    <m/>
    <n v="22887"/>
    <n v="20916"/>
    <m/>
  </r>
  <r>
    <x v="3"/>
    <n v="752"/>
    <x v="19"/>
    <n v="5"/>
    <s v="Dry bulk carriers"/>
    <n v="0.45350000000000001"/>
    <s v="Efficient"/>
    <s v="5"/>
    <n v="26"/>
    <s v="Old"/>
    <n v="6370"/>
    <n v="9558"/>
    <m/>
    <n v="49445"/>
    <n v="87091"/>
    <m/>
  </r>
  <r>
    <x v="3"/>
    <n v="752"/>
    <x v="19"/>
    <n v="4"/>
    <s v="Dry breakbulk carriers"/>
    <n v="1.0083"/>
    <s v="Efficient"/>
    <s v="5"/>
    <n v="22"/>
    <s v="Old"/>
    <n v="3791"/>
    <n v="5350"/>
    <m/>
    <n v="37499"/>
    <n v="55807"/>
    <m/>
  </r>
  <r>
    <x v="3"/>
    <n v="752"/>
    <x v="19"/>
    <n v="6"/>
    <s v="Roll-on/ roll-off ships"/>
    <m/>
    <s v="Efficient"/>
    <s v="5"/>
    <n v="20"/>
    <s v="Old"/>
    <n v="27417"/>
    <n v="10298"/>
    <m/>
    <n v="76420"/>
    <n v="34960"/>
    <m/>
  </r>
  <r>
    <x v="3"/>
    <n v="752"/>
    <x v="19"/>
    <n v="3"/>
    <s v="Container ships"/>
    <n v="0.65900000000000003"/>
    <s v="Efficient"/>
    <s v="5"/>
    <n v="16"/>
    <s v="Old"/>
    <n v="17014"/>
    <m/>
    <n v="1579"/>
    <n v="214286"/>
    <m/>
    <n v="19630"/>
  </r>
  <r>
    <x v="3"/>
    <n v="752"/>
    <x v="19"/>
    <n v="1"/>
    <s v="Passenger ships"/>
    <m/>
    <s v="Efficient"/>
    <s v="5"/>
    <n v="26"/>
    <s v="Old"/>
    <n v="20351"/>
    <m/>
    <m/>
    <n v="153516"/>
    <m/>
    <m/>
  </r>
  <r>
    <x v="3"/>
    <n v="792"/>
    <x v="20"/>
    <n v="0"/>
    <s v="All ships"/>
    <n v="1.2139"/>
    <s v="Efficient"/>
    <s v="5"/>
    <n v="24"/>
    <s v="Old"/>
    <n v="5561"/>
    <n v="16857"/>
    <n v="2969"/>
    <n v="232618"/>
    <n v="318824"/>
    <n v="23756"/>
  </r>
  <r>
    <x v="3"/>
    <n v="792"/>
    <x v="20"/>
    <n v="2"/>
    <s v="Liquid bulk carriers"/>
    <n v="1.1653"/>
    <s v="Efficient"/>
    <s v="5"/>
    <n v="14"/>
    <s v="Old"/>
    <n v="18755"/>
    <n v="32460"/>
    <m/>
    <n v="161045"/>
    <n v="318824"/>
    <m/>
  </r>
  <r>
    <x v="3"/>
    <n v="792"/>
    <x v="20"/>
    <n v="7"/>
    <s v="Liquefied petroleum gas carriers"/>
    <n v="1.2069000000000001"/>
    <s v="Efficient"/>
    <s v="5"/>
    <n v="19"/>
    <s v="Old"/>
    <n v="16159"/>
    <n v="18663"/>
    <m/>
    <n v="48825"/>
    <n v="58691"/>
    <m/>
  </r>
  <r>
    <x v="3"/>
    <n v="792"/>
    <x v="20"/>
    <n v="8"/>
    <s v="Liquefied natural gas carriers"/>
    <n v="1.2278"/>
    <s v="Efficient"/>
    <s v="5"/>
    <n v="9"/>
    <s v="Modern"/>
    <n v="110745"/>
    <n v="88091"/>
    <m/>
    <n v="141671"/>
    <n v="121843"/>
    <m/>
  </r>
  <r>
    <x v="3"/>
    <n v="792"/>
    <x v="20"/>
    <n v="5"/>
    <s v="Dry bulk carriers"/>
    <n v="3.8965000000000001"/>
    <s v="Inefficient"/>
    <s v="3"/>
    <n v="16"/>
    <s v="Old"/>
    <n v="24835"/>
    <n v="42733"/>
    <m/>
    <n v="109716"/>
    <n v="211182"/>
    <m/>
  </r>
  <r>
    <x v="3"/>
    <n v="792"/>
    <x v="20"/>
    <n v="4"/>
    <s v="Dry breakbulk carriers"/>
    <n v="1.5375000000000001"/>
    <s v="Efficient"/>
    <s v="5"/>
    <n v="29"/>
    <s v="Old"/>
    <n v="4135"/>
    <n v="5775"/>
    <m/>
    <n v="51065"/>
    <n v="72148"/>
    <m/>
  </r>
  <r>
    <x v="3"/>
    <n v="792"/>
    <x v="20"/>
    <n v="6"/>
    <s v="Roll-on/ roll-off ships"/>
    <m/>
    <s v="Efficient"/>
    <s v="5"/>
    <n v="24"/>
    <s v="Old"/>
    <n v="26995"/>
    <n v="10578"/>
    <m/>
    <n v="76420"/>
    <n v="45200"/>
    <m/>
  </r>
  <r>
    <x v="3"/>
    <n v="792"/>
    <x v="20"/>
    <n v="3"/>
    <s v="Container ships"/>
    <n v="0.63260000000000005"/>
    <s v="Efficient"/>
    <s v="5"/>
    <n v="17"/>
    <s v="Old"/>
    <n v="32607"/>
    <m/>
    <n v="2969"/>
    <n v="232618"/>
    <m/>
    <n v="23756"/>
  </r>
  <r>
    <x v="3"/>
    <n v="792"/>
    <x v="20"/>
    <n v="1"/>
    <s v="Passenger ships"/>
    <m/>
    <s v="Efficient"/>
    <s v="5"/>
    <n v="25"/>
    <s v="Old"/>
    <n v="1638"/>
    <m/>
    <m/>
    <n v="153516"/>
    <m/>
    <m/>
  </r>
  <r>
    <x v="3"/>
    <n v="926"/>
    <x v="21"/>
    <n v="0"/>
    <s v="All ships"/>
    <n v="1.1632"/>
    <s v="Efficient"/>
    <s v="5"/>
    <n v="18"/>
    <s v="Old"/>
    <n v="14293"/>
    <n v="12125"/>
    <n v="3114"/>
    <n v="236583"/>
    <n v="321300"/>
    <n v="23992"/>
  </r>
  <r>
    <x v="3"/>
    <n v="926"/>
    <x v="21"/>
    <n v="2"/>
    <s v="Liquid bulk carriers"/>
    <n v="1.0471999999999999"/>
    <s v="Efficient"/>
    <s v="5"/>
    <n v="15"/>
    <s v="Old"/>
    <n v="12314"/>
    <n v="20577"/>
    <m/>
    <n v="166094"/>
    <n v="321300"/>
    <m/>
  </r>
  <r>
    <x v="3"/>
    <n v="926"/>
    <x v="21"/>
    <n v="7"/>
    <s v="Liquefied petroleum gas carriers"/>
    <n v="1.0528"/>
    <s v="Efficient"/>
    <s v="5"/>
    <n v="12"/>
    <s v="Old"/>
    <n v="6629"/>
    <n v="7117"/>
    <m/>
    <n v="47072"/>
    <n v="54517"/>
    <m/>
  </r>
  <r>
    <x v="3"/>
    <n v="926"/>
    <x v="21"/>
    <n v="8"/>
    <s v="Liquefied natural gas carriers"/>
    <n v="1.2271000000000001"/>
    <s v="Efficient"/>
    <s v="5"/>
    <n v="8"/>
    <s v="Modern"/>
    <n v="96285"/>
    <n v="77849"/>
    <m/>
    <n v="168189"/>
    <n v="155159"/>
    <m/>
  </r>
  <r>
    <x v="3"/>
    <n v="926"/>
    <x v="21"/>
    <n v="5"/>
    <s v="Dry bulk carriers"/>
    <n v="3.0042"/>
    <s v="Inefficient"/>
    <s v="3"/>
    <n v="13"/>
    <s v="Old"/>
    <n v="25844"/>
    <n v="44194"/>
    <m/>
    <n v="94970"/>
    <n v="182983"/>
    <m/>
  </r>
  <r>
    <x v="3"/>
    <n v="926"/>
    <x v="21"/>
    <n v="4"/>
    <s v="Dry breakbulk carriers"/>
    <n v="1.5236000000000001"/>
    <s v="Efficient"/>
    <s v="5"/>
    <n v="19"/>
    <s v="Old"/>
    <n v="3386"/>
    <n v="4699"/>
    <m/>
    <n v="48292"/>
    <n v="62074"/>
    <m/>
  </r>
  <r>
    <x v="3"/>
    <n v="926"/>
    <x v="21"/>
    <n v="6"/>
    <s v="Roll-on/ roll-off ships"/>
    <m/>
    <s v="Efficient"/>
    <s v="5"/>
    <n v="15"/>
    <s v="Old"/>
    <n v="24916"/>
    <n v="9852"/>
    <m/>
    <n v="100430"/>
    <n v="55828"/>
    <m/>
  </r>
  <r>
    <x v="3"/>
    <n v="926"/>
    <x v="21"/>
    <n v="3"/>
    <s v="Container ships"/>
    <n v="0.82709999999999995"/>
    <s v="Efficient"/>
    <s v="5"/>
    <n v="16"/>
    <s v="Old"/>
    <n v="33874"/>
    <m/>
    <n v="3114"/>
    <n v="236583"/>
    <m/>
    <n v="23992"/>
  </r>
  <r>
    <x v="3"/>
    <n v="926"/>
    <x v="21"/>
    <n v="1"/>
    <s v="Passenger ships"/>
    <m/>
    <s v="Efficient"/>
    <s v="5"/>
    <n v="19"/>
    <s v="Old"/>
    <n v="13100"/>
    <m/>
    <m/>
    <n v="184089"/>
    <m/>
    <m/>
  </r>
  <r>
    <x v="3"/>
    <n v="842"/>
    <x v="22"/>
    <n v="0"/>
    <s v="All ships"/>
    <n v="1.5743"/>
    <s v="Efficient"/>
    <s v="5"/>
    <n v="26"/>
    <s v="Old"/>
    <n v="15546"/>
    <n v="47736"/>
    <n v="5417"/>
    <n v="228741"/>
    <n v="322829"/>
    <n v="21237"/>
  </r>
  <r>
    <x v="3"/>
    <n v="842"/>
    <x v="22"/>
    <n v="2"/>
    <s v="Liquid bulk carriers"/>
    <n v="1.5944"/>
    <s v="Efficient"/>
    <s v="5"/>
    <n v="11"/>
    <s v="Old"/>
    <n v="34735"/>
    <n v="60081"/>
    <m/>
    <n v="170611"/>
    <n v="322829"/>
    <m/>
  </r>
  <r>
    <x v="3"/>
    <n v="842"/>
    <x v="22"/>
    <n v="7"/>
    <s v="Liquefied petroleum gas carriers"/>
    <n v="1.8288"/>
    <s v="Efficient"/>
    <s v="5"/>
    <n v="9"/>
    <s v="Modern"/>
    <n v="30329"/>
    <n v="34475"/>
    <m/>
    <n v="61000"/>
    <n v="63770"/>
    <m/>
  </r>
  <r>
    <x v="3"/>
    <n v="842"/>
    <x v="22"/>
    <n v="8"/>
    <s v="Liquefied natural gas carriers"/>
    <n v="1.2681"/>
    <s v="Efficient"/>
    <s v="5"/>
    <n v="6"/>
    <s v="Modern"/>
    <n v="105208"/>
    <n v="83898"/>
    <m/>
    <n v="149367"/>
    <n v="121946"/>
    <m/>
  </r>
  <r>
    <x v="3"/>
    <n v="842"/>
    <x v="22"/>
    <n v="5"/>
    <s v="Dry bulk carriers"/>
    <n v="2.2097000000000002"/>
    <s v="Efficient"/>
    <s v="4"/>
    <n v="19"/>
    <s v="Old"/>
    <n v="29718"/>
    <n v="53227"/>
    <m/>
    <n v="108237"/>
    <n v="208775"/>
    <m/>
  </r>
  <r>
    <x v="3"/>
    <n v="842"/>
    <x v="22"/>
    <n v="4"/>
    <s v="Dry breakbulk carriers"/>
    <n v="2.0285000000000002"/>
    <s v="Efficient"/>
    <s v="4"/>
    <n v="17"/>
    <s v="Old"/>
    <n v="12703"/>
    <n v="17358"/>
    <m/>
    <n v="91784"/>
    <n v="116173"/>
    <m/>
  </r>
  <r>
    <x v="3"/>
    <n v="842"/>
    <x v="22"/>
    <n v="6"/>
    <s v="Roll-on/ roll-off ships"/>
    <m/>
    <s v="Efficient"/>
    <s v="5"/>
    <n v="13"/>
    <s v="Old"/>
    <n v="58940"/>
    <n v="21558"/>
    <m/>
    <n v="100430"/>
    <n v="55828"/>
    <m/>
  </r>
  <r>
    <x v="3"/>
    <n v="842"/>
    <x v="22"/>
    <n v="3"/>
    <s v="Container ships"/>
    <n v="1.2485999999999999"/>
    <s v="Efficient"/>
    <s v="5"/>
    <n v="15"/>
    <s v="Old"/>
    <n v="60554"/>
    <m/>
    <n v="5417"/>
    <n v="228741"/>
    <m/>
    <n v="21237"/>
  </r>
  <r>
    <x v="3"/>
    <n v="842"/>
    <x v="22"/>
    <n v="1"/>
    <s v="Passenger ships"/>
    <m/>
    <s v="Efficient"/>
    <s v="5"/>
    <n v="30"/>
    <s v="Old"/>
    <n v="5968"/>
    <m/>
    <m/>
    <n v="228081"/>
    <m/>
    <m/>
  </r>
  <r>
    <x v="4"/>
    <n v="0"/>
    <x v="0"/>
    <n v="0"/>
    <s v="All ships"/>
    <n v="1.0430999999999999"/>
    <s v="Efficient"/>
    <s v="5"/>
    <n v="18"/>
    <s v="Old"/>
    <n v="14168"/>
    <n v="25666"/>
    <n v="3420"/>
    <n v="236673"/>
    <n v="404389"/>
    <n v="24004"/>
  </r>
  <r>
    <x v="4"/>
    <n v="0"/>
    <x v="0"/>
    <n v="2"/>
    <s v="Liquid bulk carriers"/>
    <n v="0.9889"/>
    <s v="Efficient"/>
    <s v="5"/>
    <n v="15"/>
    <s v="Old"/>
    <n v="16202"/>
    <n v="28313"/>
    <m/>
    <n v="170618"/>
    <n v="323514"/>
    <m/>
  </r>
  <r>
    <x v="4"/>
    <n v="0"/>
    <x v="0"/>
    <n v="7"/>
    <s v="Liquefied petroleum gas carriers"/>
    <n v="1.0326"/>
    <s v="Efficient"/>
    <s v="5"/>
    <n v="16"/>
    <s v="Old"/>
    <n v="10811"/>
    <n v="12097"/>
    <m/>
    <n v="60784"/>
    <n v="64220"/>
    <m/>
  </r>
  <r>
    <x v="4"/>
    <n v="0"/>
    <x v="0"/>
    <n v="8"/>
    <s v="Liquefied natural gas carriers"/>
    <n v="1.1187"/>
    <s v="Efficient"/>
    <s v="5"/>
    <n v="12"/>
    <s v="Old"/>
    <n v="96487"/>
    <n v="75432"/>
    <m/>
    <n v="168189"/>
    <n v="155159"/>
    <m/>
  </r>
  <r>
    <x v="4"/>
    <n v="0"/>
    <x v="0"/>
    <n v="5"/>
    <s v="Dry bulk carriers"/>
    <n v="2.1846999999999999"/>
    <s v="Efficient"/>
    <s v="4"/>
    <n v="14"/>
    <s v="Old"/>
    <n v="32590"/>
    <n v="58378"/>
    <m/>
    <n v="204014"/>
    <n v="404389"/>
    <m/>
  </r>
  <r>
    <x v="4"/>
    <n v="0"/>
    <x v="0"/>
    <n v="4"/>
    <s v="Dry breakbulk carriers"/>
    <n v="1.1382000000000001"/>
    <s v="Efficient"/>
    <s v="5"/>
    <n v="21"/>
    <s v="Old"/>
    <n v="5550"/>
    <n v="7628"/>
    <m/>
    <n v="91784"/>
    <n v="138743"/>
    <m/>
  </r>
  <r>
    <x v="4"/>
    <n v="0"/>
    <x v="0"/>
    <n v="6"/>
    <s v="Roll-on/ roll-off ships"/>
    <m/>
    <s v="Efficient"/>
    <s v="5"/>
    <n v="17"/>
    <s v="Old"/>
    <n v="26062"/>
    <n v="10447"/>
    <m/>
    <n v="100430"/>
    <n v="55828"/>
    <m/>
  </r>
  <r>
    <x v="4"/>
    <n v="0"/>
    <x v="0"/>
    <n v="3"/>
    <s v="Container ships"/>
    <n v="0.80420000000000003"/>
    <s v="Efficient"/>
    <s v="5"/>
    <n v="15"/>
    <s v="Old"/>
    <n v="37005"/>
    <m/>
    <n v="3420"/>
    <n v="236673"/>
    <m/>
    <n v="24004"/>
  </r>
  <r>
    <x v="4"/>
    <n v="0"/>
    <x v="0"/>
    <n v="1"/>
    <s v="Passenger ships"/>
    <m/>
    <s v="Efficient"/>
    <s v="5"/>
    <n v="20"/>
    <s v="Old"/>
    <n v="8192"/>
    <m/>
    <m/>
    <n v="235600"/>
    <m/>
    <m/>
  </r>
  <r>
    <x v="4"/>
    <n v="36"/>
    <x v="1"/>
    <n v="0"/>
    <s v="All ships"/>
    <n v="1.5847"/>
    <s v="Efficient"/>
    <s v="5"/>
    <n v="17"/>
    <s v="Old"/>
    <n v="32787"/>
    <n v="82328"/>
    <n v="4540"/>
    <n v="168666"/>
    <n v="297902"/>
    <n v="9578"/>
  </r>
  <r>
    <x v="4"/>
    <n v="36"/>
    <x v="1"/>
    <n v="2"/>
    <s v="Liquid bulk carriers"/>
    <n v="1.3236000000000001"/>
    <s v="Efficient"/>
    <s v="5"/>
    <n v="9"/>
    <s v="Modern"/>
    <n v="24166"/>
    <n v="40959"/>
    <m/>
    <n v="90000"/>
    <n v="158694"/>
    <m/>
  </r>
  <r>
    <x v="4"/>
    <n v="36"/>
    <x v="1"/>
    <n v="7"/>
    <s v="Liquefied petroleum gas carriers"/>
    <n v="0.84830000000000005"/>
    <s v="Efficient"/>
    <s v="5"/>
    <n v="8"/>
    <s v="Modern"/>
    <n v="13355"/>
    <n v="14380"/>
    <m/>
    <n v="53471"/>
    <n v="58814"/>
    <m/>
  </r>
  <r>
    <x v="4"/>
    <n v="36"/>
    <x v="1"/>
    <n v="8"/>
    <s v="Liquefied natural gas carriers"/>
    <n v="1.2330000000000001"/>
    <s v="Efficient"/>
    <s v="5"/>
    <n v="10"/>
    <s v="Old"/>
    <n v="111849"/>
    <n v="86181"/>
    <m/>
    <n v="149367"/>
    <n v="97975"/>
    <m/>
  </r>
  <r>
    <x v="4"/>
    <n v="36"/>
    <x v="1"/>
    <n v="5"/>
    <s v="Dry bulk carriers"/>
    <n v="1.6729000000000001"/>
    <s v="Efficient"/>
    <s v="5"/>
    <n v="11"/>
    <s v="Old"/>
    <n v="59696"/>
    <n v="111681"/>
    <m/>
    <n v="152311"/>
    <n v="297902"/>
    <m/>
  </r>
  <r>
    <x v="4"/>
    <n v="36"/>
    <x v="1"/>
    <n v="4"/>
    <s v="Dry breakbulk carriers"/>
    <n v="2.1937000000000002"/>
    <s v="Efficient"/>
    <s v="4"/>
    <n v="12"/>
    <s v="Old"/>
    <n v="17941"/>
    <n v="26955"/>
    <m/>
    <n v="57934"/>
    <n v="80500"/>
    <m/>
  </r>
  <r>
    <x v="4"/>
    <n v="36"/>
    <x v="1"/>
    <n v="6"/>
    <s v="Roll-on/ roll-off ships"/>
    <m/>
    <s v="Efficient"/>
    <s v="5"/>
    <n v="11"/>
    <s v="Old"/>
    <n v="42380"/>
    <n v="15416"/>
    <m/>
    <n v="76420"/>
    <n v="43878"/>
    <m/>
  </r>
  <r>
    <x v="4"/>
    <n v="36"/>
    <x v="1"/>
    <n v="3"/>
    <s v="Container ships"/>
    <n v="1.6395999999999999"/>
    <s v="Efficient"/>
    <s v="5"/>
    <n v="14"/>
    <s v="Old"/>
    <n v="49542"/>
    <m/>
    <n v="4540"/>
    <n v="109712"/>
    <m/>
    <n v="9578"/>
  </r>
  <r>
    <x v="4"/>
    <n v="36"/>
    <x v="1"/>
    <n v="1"/>
    <s v="Passenger ships"/>
    <m/>
    <s v="Efficient"/>
    <s v="5"/>
    <n v="26"/>
    <s v="Old"/>
    <n v="5016"/>
    <m/>
    <m/>
    <n v="168666"/>
    <m/>
    <m/>
  </r>
  <r>
    <x v="4"/>
    <n v="124"/>
    <x v="2"/>
    <n v="0"/>
    <s v="All ships"/>
    <n v="0.64649999999999996"/>
    <s v="Efficient"/>
    <s v="5"/>
    <n v="26"/>
    <s v="Old"/>
    <n v="11562"/>
    <n v="33569"/>
    <n v="4812"/>
    <n v="225282"/>
    <n v="321300"/>
    <n v="16000"/>
  </r>
  <r>
    <x v="4"/>
    <n v="124"/>
    <x v="2"/>
    <n v="2"/>
    <s v="Liquid bulk carriers"/>
    <n v="1.0604"/>
    <s v="Efficient"/>
    <s v="5"/>
    <n v="13"/>
    <s v="Old"/>
    <n v="23699"/>
    <n v="39500"/>
    <m/>
    <n v="162706"/>
    <n v="321300"/>
    <m/>
  </r>
  <r>
    <x v="4"/>
    <n v="124"/>
    <x v="2"/>
    <n v="7"/>
    <s v="Liquefied petroleum gas carriers"/>
    <n v="1.4058999999999999"/>
    <s v="Efficient"/>
    <s v="5"/>
    <n v="9"/>
    <s v="Modern"/>
    <n v="47807"/>
    <n v="54440"/>
    <m/>
    <n v="51035"/>
    <n v="58757"/>
    <m/>
  </r>
  <r>
    <x v="4"/>
    <n v="124"/>
    <x v="2"/>
    <n v="5"/>
    <s v="Dry bulk carriers"/>
    <n v="0.3639"/>
    <s v="Efficient"/>
    <s v="5"/>
    <n v="21"/>
    <s v="Old"/>
    <n v="27476"/>
    <n v="47076"/>
    <m/>
    <n v="109731"/>
    <n v="210898"/>
    <m/>
  </r>
  <r>
    <x v="4"/>
    <n v="124"/>
    <x v="2"/>
    <n v="4"/>
    <s v="Dry breakbulk carriers"/>
    <n v="0.28749999999999998"/>
    <s v="Efficient"/>
    <s v="5"/>
    <n v="10"/>
    <s v="Old"/>
    <n v="10006"/>
    <n v="12736"/>
    <m/>
    <n v="40328"/>
    <n v="61670"/>
    <m/>
  </r>
  <r>
    <x v="4"/>
    <n v="124"/>
    <x v="2"/>
    <n v="6"/>
    <s v="Roll-on/ roll-off ships"/>
    <m/>
    <s v="Efficient"/>
    <s v="5"/>
    <n v="14"/>
    <s v="Old"/>
    <n v="11249"/>
    <n v="5690"/>
    <m/>
    <n v="100430"/>
    <n v="55828"/>
    <m/>
  </r>
  <r>
    <x v="4"/>
    <n v="124"/>
    <x v="2"/>
    <n v="3"/>
    <s v="Container ships"/>
    <n v="1.8048999999999999"/>
    <s v="Efficient"/>
    <s v="5"/>
    <n v="15"/>
    <s v="Old"/>
    <n v="53512"/>
    <m/>
    <n v="4812"/>
    <n v="176546"/>
    <m/>
    <n v="16000"/>
  </r>
  <r>
    <x v="4"/>
    <n v="124"/>
    <x v="2"/>
    <n v="1"/>
    <s v="Passenger ships"/>
    <m/>
    <s v="Efficient"/>
    <s v="5"/>
    <n v="28"/>
    <s v="Old"/>
    <n v="7682"/>
    <m/>
    <m/>
    <n v="225282"/>
    <m/>
    <m/>
  </r>
  <r>
    <x v="4"/>
    <n v="156"/>
    <x v="3"/>
    <n v="0"/>
    <s v="All ships"/>
    <n v="1.1326000000000001"/>
    <s v="Efficient"/>
    <s v="5"/>
    <n v="13"/>
    <s v="Old"/>
    <n v="33353"/>
    <n v="46196"/>
    <n v="4482"/>
    <n v="236673"/>
    <n v="404389"/>
    <n v="24004"/>
  </r>
  <r>
    <x v="4"/>
    <n v="156"/>
    <x v="3"/>
    <n v="2"/>
    <s v="Liquid bulk carriers"/>
    <n v="1.1424000000000001"/>
    <s v="Efficient"/>
    <s v="5"/>
    <n v="12"/>
    <s v="Old"/>
    <n v="20028"/>
    <n v="34873"/>
    <m/>
    <n v="170618"/>
    <n v="323514"/>
    <m/>
  </r>
  <r>
    <x v="4"/>
    <n v="156"/>
    <x v="3"/>
    <n v="7"/>
    <s v="Liquefied petroleum gas carriers"/>
    <n v="1.0367999999999999"/>
    <s v="Efficient"/>
    <s v="5"/>
    <n v="14"/>
    <s v="Old"/>
    <n v="9933"/>
    <n v="10782"/>
    <m/>
    <n v="60784"/>
    <n v="64220"/>
    <m/>
  </r>
  <r>
    <x v="4"/>
    <n v="156"/>
    <x v="3"/>
    <n v="8"/>
    <s v="Liquefied natural gas carriers"/>
    <n v="1.2229000000000001"/>
    <s v="Efficient"/>
    <s v="5"/>
    <n v="11"/>
    <s v="Old"/>
    <n v="101181"/>
    <n v="81446"/>
    <m/>
    <n v="168189"/>
    <n v="155159"/>
    <m/>
  </r>
  <r>
    <x v="4"/>
    <n v="156"/>
    <x v="3"/>
    <n v="5"/>
    <s v="Dry bulk carriers"/>
    <n v="2.0708000000000002"/>
    <s v="Efficient"/>
    <s v="4"/>
    <n v="14"/>
    <s v="Old"/>
    <n v="42843"/>
    <n v="78283"/>
    <m/>
    <n v="204014"/>
    <n v="404389"/>
    <m/>
  </r>
  <r>
    <x v="4"/>
    <n v="156"/>
    <x v="3"/>
    <n v="4"/>
    <s v="Dry breakbulk carriers"/>
    <n v="1.5736000000000001"/>
    <s v="Efficient"/>
    <s v="5"/>
    <n v="17"/>
    <s v="Old"/>
    <n v="10696"/>
    <n v="14947"/>
    <m/>
    <n v="91649"/>
    <n v="103652"/>
    <m/>
  </r>
  <r>
    <x v="4"/>
    <n v="156"/>
    <x v="3"/>
    <n v="6"/>
    <s v="Roll-on/ roll-off ships"/>
    <m/>
    <s v="Efficient"/>
    <s v="5"/>
    <n v="13"/>
    <s v="Old"/>
    <n v="29355"/>
    <n v="10285"/>
    <m/>
    <n v="76420"/>
    <n v="43878"/>
    <m/>
  </r>
  <r>
    <x v="4"/>
    <n v="156"/>
    <x v="3"/>
    <n v="3"/>
    <s v="Container ships"/>
    <n v="0.73609999999999998"/>
    <s v="Efficient"/>
    <s v="5"/>
    <n v="13"/>
    <s v="Old"/>
    <n v="47751"/>
    <m/>
    <n v="4482"/>
    <n v="236673"/>
    <m/>
    <n v="24004"/>
  </r>
  <r>
    <x v="4"/>
    <n v="156"/>
    <x v="3"/>
    <n v="1"/>
    <s v="Passenger ships"/>
    <m/>
    <s v="Efficient"/>
    <s v="5"/>
    <n v="12"/>
    <s v="Old"/>
    <n v="21416"/>
    <m/>
    <m/>
    <n v="77499"/>
    <m/>
    <m/>
  </r>
  <r>
    <x v="4"/>
    <n v="191"/>
    <x v="4"/>
    <n v="0"/>
    <s v="All ships"/>
    <n v="1.3555999999999999"/>
    <s v="Efficient"/>
    <s v="5"/>
    <n v="18"/>
    <s v="Old"/>
    <n v="3849"/>
    <n v="19533"/>
    <n v="3843"/>
    <n v="164998"/>
    <n v="179276"/>
    <n v="15413"/>
  </r>
  <r>
    <x v="4"/>
    <n v="191"/>
    <x v="4"/>
    <n v="2"/>
    <s v="Liquid bulk carriers"/>
    <n v="1.0089999999999999"/>
    <s v="Efficient"/>
    <s v="5"/>
    <n v="16"/>
    <s v="Old"/>
    <n v="15962"/>
    <n v="27077"/>
    <m/>
    <n v="84029"/>
    <n v="159855"/>
    <m/>
  </r>
  <r>
    <x v="4"/>
    <n v="191"/>
    <x v="4"/>
    <n v="8"/>
    <s v="Liquefied natural gas carriers"/>
    <n v="2.1743000000000001"/>
    <s v="Efficient"/>
    <s v="4"/>
    <n v="6"/>
    <s v="Modern"/>
    <n v="109959"/>
    <n v="88111"/>
    <m/>
    <n v="136980"/>
    <n v="121946"/>
    <m/>
  </r>
  <r>
    <x v="4"/>
    <n v="191"/>
    <x v="4"/>
    <n v="5"/>
    <s v="Dry bulk carriers"/>
    <n v="3.0802"/>
    <s v="Inefficient"/>
    <s v="3"/>
    <n v="25"/>
    <s v="Old"/>
    <n v="18404"/>
    <n v="32323"/>
    <m/>
    <n v="93274"/>
    <n v="179276"/>
    <m/>
  </r>
  <r>
    <x v="4"/>
    <n v="191"/>
    <x v="4"/>
    <n v="4"/>
    <s v="Dry breakbulk carriers"/>
    <n v="2.4340000000000002"/>
    <s v="Efficient"/>
    <s v="4"/>
    <n v="25"/>
    <s v="Old"/>
    <n v="4303"/>
    <n v="5876"/>
    <m/>
    <n v="66870"/>
    <n v="71955"/>
    <m/>
  </r>
  <r>
    <x v="4"/>
    <n v="191"/>
    <x v="4"/>
    <n v="3"/>
    <s v="Container ships"/>
    <n v="0.72050000000000003"/>
    <s v="Efficient"/>
    <s v="5"/>
    <n v="16"/>
    <s v="Old"/>
    <n v="41224"/>
    <m/>
    <n v="3843"/>
    <n v="153773"/>
    <m/>
    <n v="15413"/>
  </r>
  <r>
    <x v="4"/>
    <n v="191"/>
    <x v="4"/>
    <n v="1"/>
    <s v="Passenger ships"/>
    <m/>
    <s v="Efficient"/>
    <s v="5"/>
    <n v="18"/>
    <s v="Old"/>
    <n v="3462"/>
    <m/>
    <m/>
    <n v="164998"/>
    <m/>
    <m/>
  </r>
  <r>
    <x v="4"/>
    <n v="208"/>
    <x v="5"/>
    <n v="0"/>
    <s v="All ships"/>
    <n v="0.75209999999999999"/>
    <s v="Efficient"/>
    <s v="5"/>
    <n v="21"/>
    <s v="Old"/>
    <n v="10025"/>
    <n v="7454"/>
    <n v="2007"/>
    <n v="214286"/>
    <n v="182983"/>
    <n v="19630"/>
  </r>
  <r>
    <x v="4"/>
    <n v="208"/>
    <x v="5"/>
    <n v="2"/>
    <s v="Liquid bulk carriers"/>
    <n v="0.68120000000000003"/>
    <s v="Efficient"/>
    <s v="5"/>
    <n v="17"/>
    <s v="Old"/>
    <n v="7653"/>
    <n v="12192"/>
    <m/>
    <n v="86990"/>
    <n v="164028"/>
    <m/>
  </r>
  <r>
    <x v="4"/>
    <n v="208"/>
    <x v="5"/>
    <n v="7"/>
    <s v="Liquefied petroleum gas carriers"/>
    <n v="1.2023999999999999"/>
    <s v="Efficient"/>
    <s v="5"/>
    <n v="11"/>
    <s v="Old"/>
    <n v="4091"/>
    <n v="4384"/>
    <m/>
    <n v="17840"/>
    <n v="23484"/>
    <m/>
  </r>
  <r>
    <x v="4"/>
    <n v="208"/>
    <x v="5"/>
    <n v="5"/>
    <s v="Dry bulk carriers"/>
    <n v="0.82289999999999996"/>
    <s v="Efficient"/>
    <s v="5"/>
    <n v="14"/>
    <s v="Old"/>
    <n v="9309"/>
    <n v="15319"/>
    <m/>
    <n v="94090"/>
    <n v="182983"/>
    <m/>
  </r>
  <r>
    <x v="4"/>
    <n v="208"/>
    <x v="5"/>
    <n v="4"/>
    <s v="Dry breakbulk carriers"/>
    <n v="0.81740000000000002"/>
    <s v="Efficient"/>
    <s v="5"/>
    <n v="24"/>
    <s v="Old"/>
    <n v="3134"/>
    <n v="4357"/>
    <m/>
    <n v="30351"/>
    <n v="50640"/>
    <m/>
  </r>
  <r>
    <x v="4"/>
    <n v="208"/>
    <x v="5"/>
    <n v="6"/>
    <s v="Roll-on/ roll-off ships"/>
    <m/>
    <s v="Efficient"/>
    <s v="5"/>
    <n v="18"/>
    <s v="Old"/>
    <n v="24680"/>
    <n v="12493"/>
    <m/>
    <n v="72708"/>
    <n v="48988"/>
    <m/>
  </r>
  <r>
    <x v="4"/>
    <n v="208"/>
    <x v="5"/>
    <n v="3"/>
    <s v="Container ships"/>
    <n v="0.5958"/>
    <s v="Efficient"/>
    <s v="5"/>
    <n v="15"/>
    <s v="Old"/>
    <n v="22103"/>
    <m/>
    <n v="2007"/>
    <n v="214286"/>
    <m/>
    <n v="19630"/>
  </r>
  <r>
    <x v="4"/>
    <n v="208"/>
    <x v="5"/>
    <n v="1"/>
    <s v="Passenger ships"/>
    <m/>
    <s v="Efficient"/>
    <s v="5"/>
    <n v="21"/>
    <s v="Old"/>
    <n v="10430"/>
    <m/>
    <m/>
    <n v="183200"/>
    <m/>
    <m/>
  </r>
  <r>
    <x v="4"/>
    <n v="251"/>
    <x v="6"/>
    <n v="0"/>
    <s v="All ships"/>
    <n v="1.1958"/>
    <s v="Efficient"/>
    <s v="5"/>
    <n v="18"/>
    <s v="Old"/>
    <n v="21641"/>
    <n v="18567"/>
    <n v="5024"/>
    <n v="236583"/>
    <n v="320780"/>
    <n v="23964"/>
  </r>
  <r>
    <x v="4"/>
    <n v="251"/>
    <x v="6"/>
    <n v="2"/>
    <s v="Liquid bulk carriers"/>
    <n v="1.0354000000000001"/>
    <s v="Efficient"/>
    <s v="5"/>
    <n v="13"/>
    <s v="Old"/>
    <n v="13039"/>
    <n v="22154"/>
    <m/>
    <n v="170611"/>
    <n v="320780"/>
    <m/>
  </r>
  <r>
    <x v="4"/>
    <n v="251"/>
    <x v="6"/>
    <n v="7"/>
    <s v="Liquefied petroleum gas carriers"/>
    <n v="1.1457999999999999"/>
    <s v="Efficient"/>
    <s v="5"/>
    <n v="12"/>
    <s v="Old"/>
    <n v="9284"/>
    <n v="10416"/>
    <m/>
    <n v="49567"/>
    <n v="55316"/>
    <m/>
  </r>
  <r>
    <x v="4"/>
    <n v="251"/>
    <x v="6"/>
    <n v="8"/>
    <s v="Liquefied natural gas carriers"/>
    <n v="1.1281000000000001"/>
    <s v="Efficient"/>
    <s v="5"/>
    <n v="9"/>
    <s v="Modern"/>
    <n v="106891"/>
    <n v="83134"/>
    <m/>
    <n v="163922"/>
    <n v="130171"/>
    <m/>
  </r>
  <r>
    <x v="4"/>
    <n v="251"/>
    <x v="6"/>
    <n v="5"/>
    <s v="Dry bulk carriers"/>
    <n v="3.024"/>
    <s v="Inefficient"/>
    <s v="3"/>
    <n v="14"/>
    <s v="Old"/>
    <n v="25606"/>
    <n v="44769"/>
    <m/>
    <n v="107526"/>
    <n v="208521"/>
    <m/>
  </r>
  <r>
    <x v="4"/>
    <n v="251"/>
    <x v="6"/>
    <n v="4"/>
    <s v="Dry breakbulk carriers"/>
    <n v="1.5291999999999999"/>
    <s v="Efficient"/>
    <s v="5"/>
    <n v="19"/>
    <s v="Old"/>
    <n v="4503"/>
    <n v="6454"/>
    <m/>
    <n v="46295"/>
    <n v="72871"/>
    <m/>
  </r>
  <r>
    <x v="4"/>
    <n v="251"/>
    <x v="6"/>
    <n v="6"/>
    <s v="Roll-on/ roll-off ships"/>
    <m/>
    <s v="Efficient"/>
    <s v="5"/>
    <n v="18"/>
    <s v="Old"/>
    <n v="26700"/>
    <n v="11390"/>
    <m/>
    <n v="76420"/>
    <n v="45200"/>
    <m/>
  </r>
  <r>
    <x v="4"/>
    <n v="251"/>
    <x v="6"/>
    <n v="3"/>
    <s v="Container ships"/>
    <n v="1.0618000000000001"/>
    <s v="Efficient"/>
    <s v="5"/>
    <n v="14"/>
    <s v="Old"/>
    <n v="54900"/>
    <m/>
    <n v="5024"/>
    <n v="236583"/>
    <m/>
    <n v="23964"/>
  </r>
  <r>
    <x v="4"/>
    <n v="251"/>
    <x v="6"/>
    <n v="1"/>
    <s v="Passenger ships"/>
    <m/>
    <s v="Efficient"/>
    <s v="5"/>
    <n v="20"/>
    <s v="Old"/>
    <n v="22262"/>
    <m/>
    <m/>
    <n v="235600"/>
    <m/>
    <m/>
  </r>
  <r>
    <x v="4"/>
    <n v="276"/>
    <x v="7"/>
    <n v="0"/>
    <s v="All ships"/>
    <n v="0.73960000000000004"/>
    <s v="Efficient"/>
    <s v="5"/>
    <n v="21"/>
    <s v="Old"/>
    <n v="13145"/>
    <n v="9858"/>
    <n v="4587"/>
    <n v="236583"/>
    <n v="319911"/>
    <n v="24004"/>
  </r>
  <r>
    <x v="4"/>
    <n v="276"/>
    <x v="7"/>
    <n v="2"/>
    <s v="Liquid bulk carriers"/>
    <n v="0.47289999999999999"/>
    <s v="Efficient"/>
    <s v="5"/>
    <n v="19"/>
    <s v="Old"/>
    <n v="5007"/>
    <n v="8754"/>
    <m/>
    <n v="164680"/>
    <n v="319911"/>
    <m/>
  </r>
  <r>
    <x v="4"/>
    <n v="276"/>
    <x v="7"/>
    <n v="7"/>
    <s v="Liquefied petroleum gas carriers"/>
    <n v="0.78610000000000002"/>
    <s v="Efficient"/>
    <s v="5"/>
    <n v="14"/>
    <s v="Old"/>
    <n v="5907"/>
    <n v="6511"/>
    <m/>
    <n v="48060"/>
    <n v="54543"/>
    <m/>
  </r>
  <r>
    <x v="4"/>
    <n v="276"/>
    <x v="7"/>
    <n v="5"/>
    <s v="Dry bulk carriers"/>
    <n v="2.7528000000000001"/>
    <s v="Efficient"/>
    <s v="4"/>
    <n v="12"/>
    <s v="Old"/>
    <n v="31131"/>
    <n v="54374"/>
    <m/>
    <n v="108828"/>
    <n v="210898"/>
    <m/>
  </r>
  <r>
    <x v="4"/>
    <n v="276"/>
    <x v="7"/>
    <n v="4"/>
    <s v="Dry breakbulk carriers"/>
    <n v="0.69440000000000002"/>
    <s v="Efficient"/>
    <s v="5"/>
    <n v="25"/>
    <s v="Old"/>
    <n v="3712"/>
    <n v="5036"/>
    <m/>
    <n v="54732"/>
    <n v="72927"/>
    <m/>
  </r>
  <r>
    <x v="4"/>
    <n v="276"/>
    <x v="7"/>
    <n v="6"/>
    <s v="Roll-on/ roll-off ships"/>
    <m/>
    <s v="Efficient"/>
    <s v="5"/>
    <n v="17"/>
    <s v="Old"/>
    <n v="30475"/>
    <n v="12774"/>
    <m/>
    <n v="100430"/>
    <n v="55828"/>
    <m/>
  </r>
  <r>
    <x v="4"/>
    <n v="276"/>
    <x v="7"/>
    <n v="3"/>
    <s v="Container ships"/>
    <n v="1.2111000000000001"/>
    <s v="Efficient"/>
    <s v="5"/>
    <n v="14"/>
    <s v="Old"/>
    <n v="49851"/>
    <m/>
    <n v="4587"/>
    <n v="236583"/>
    <m/>
    <n v="24004"/>
  </r>
  <r>
    <x v="4"/>
    <n v="276"/>
    <x v="7"/>
    <n v="1"/>
    <s v="Passenger ships"/>
    <m/>
    <s v="Efficient"/>
    <s v="5"/>
    <n v="22"/>
    <s v="Old"/>
    <n v="11805"/>
    <m/>
    <m/>
    <n v="185206"/>
    <m/>
    <m/>
  </r>
  <r>
    <x v="4"/>
    <n v="300"/>
    <x v="8"/>
    <n v="0"/>
    <s v="All ships"/>
    <n v="0.80759999999999998"/>
    <s v="Efficient"/>
    <s v="5"/>
    <n v="23"/>
    <s v="Old"/>
    <n v="8250"/>
    <n v="7886"/>
    <n v="4318"/>
    <n v="235579"/>
    <n v="320000"/>
    <n v="23992"/>
  </r>
  <r>
    <x v="4"/>
    <n v="300"/>
    <x v="8"/>
    <n v="2"/>
    <s v="Liquid bulk carriers"/>
    <n v="0.58399999999999996"/>
    <s v="Efficient"/>
    <s v="5"/>
    <n v="22"/>
    <s v="Old"/>
    <n v="5364"/>
    <n v="8449"/>
    <m/>
    <n v="160000"/>
    <n v="320000"/>
    <m/>
  </r>
  <r>
    <x v="4"/>
    <n v="300"/>
    <x v="8"/>
    <n v="7"/>
    <s v="Liquefied petroleum gas carriers"/>
    <n v="0.91810000000000003"/>
    <s v="Efficient"/>
    <s v="5"/>
    <n v="26"/>
    <s v="Old"/>
    <n v="5123"/>
    <n v="6029"/>
    <m/>
    <n v="44673"/>
    <n v="49996"/>
    <m/>
  </r>
  <r>
    <x v="4"/>
    <n v="300"/>
    <x v="8"/>
    <n v="8"/>
    <s v="Liquefied natural gas carriers"/>
    <n v="1.0347"/>
    <s v="Efficient"/>
    <s v="5"/>
    <n v="8"/>
    <s v="Modern"/>
    <n v="105089"/>
    <n v="83065"/>
    <m/>
    <n v="135951"/>
    <n v="99025"/>
    <m/>
  </r>
  <r>
    <x v="4"/>
    <n v="300"/>
    <x v="8"/>
    <n v="5"/>
    <s v="Dry bulk carriers"/>
    <n v="0.54930000000000001"/>
    <s v="Efficient"/>
    <s v="5"/>
    <n v="26"/>
    <s v="Old"/>
    <n v="7995"/>
    <n v="13511"/>
    <m/>
    <n v="47051"/>
    <n v="87144"/>
    <m/>
  </r>
  <r>
    <x v="4"/>
    <n v="300"/>
    <x v="8"/>
    <n v="4"/>
    <s v="Dry breakbulk carriers"/>
    <n v="1.1465000000000001"/>
    <s v="Efficient"/>
    <s v="5"/>
    <n v="33"/>
    <s v="Old"/>
    <n v="2912"/>
    <n v="4043"/>
    <m/>
    <n v="40350"/>
    <n v="61537"/>
    <m/>
  </r>
  <r>
    <x v="4"/>
    <n v="300"/>
    <x v="8"/>
    <n v="6"/>
    <s v="Roll-on/ roll-off ships"/>
    <m/>
    <s v="Efficient"/>
    <s v="5"/>
    <n v="35"/>
    <s v="Old"/>
    <n v="15523"/>
    <n v="6603"/>
    <m/>
    <n v="76420"/>
    <n v="48988"/>
    <m/>
  </r>
  <r>
    <x v="4"/>
    <n v="300"/>
    <x v="8"/>
    <n v="3"/>
    <s v="Container ships"/>
    <n v="1.0228999999999999"/>
    <s v="Efficient"/>
    <s v="5"/>
    <n v="16"/>
    <s v="Old"/>
    <n v="46048"/>
    <m/>
    <n v="4318"/>
    <n v="235579"/>
    <m/>
    <n v="23992"/>
  </r>
  <r>
    <x v="4"/>
    <n v="300"/>
    <x v="8"/>
    <n v="1"/>
    <s v="Passenger ships"/>
    <m/>
    <s v="Efficient"/>
    <s v="5"/>
    <n v="22"/>
    <s v="Old"/>
    <n v="7612"/>
    <m/>
    <m/>
    <n v="181541"/>
    <m/>
    <m/>
  </r>
  <r>
    <x v="4"/>
    <n v="360"/>
    <x v="9"/>
    <n v="0"/>
    <s v="All ships"/>
    <n v="1.2639"/>
    <s v="Efficient"/>
    <s v="5"/>
    <n v="21"/>
    <s v="Old"/>
    <n v="7851"/>
    <n v="17143"/>
    <n v="1168"/>
    <n v="176546"/>
    <n v="308491"/>
    <n v="16000"/>
  </r>
  <r>
    <x v="4"/>
    <n v="360"/>
    <x v="9"/>
    <n v="2"/>
    <s v="Liquid bulk carriers"/>
    <n v="1.3391999999999999"/>
    <s v="Efficient"/>
    <s v="5"/>
    <n v="16"/>
    <s v="Old"/>
    <n v="8855"/>
    <n v="13862"/>
    <m/>
    <n v="159187"/>
    <n v="308491"/>
    <m/>
  </r>
  <r>
    <x v="4"/>
    <n v="360"/>
    <x v="9"/>
    <n v="7"/>
    <s v="Liquefied petroleum gas carriers"/>
    <n v="1.0785"/>
    <s v="Efficient"/>
    <s v="5"/>
    <n v="21"/>
    <s v="Old"/>
    <n v="8260"/>
    <n v="8946"/>
    <m/>
    <n v="53573"/>
    <n v="59479"/>
    <m/>
  </r>
  <r>
    <x v="4"/>
    <n v="360"/>
    <x v="9"/>
    <n v="8"/>
    <s v="Liquefied natural gas carriers"/>
    <n v="1.4295"/>
    <s v="Efficient"/>
    <s v="5"/>
    <n v="17"/>
    <s v="Old"/>
    <n v="97152"/>
    <n v="73875"/>
    <m/>
    <n v="136740"/>
    <n v="97730"/>
    <m/>
  </r>
  <r>
    <x v="4"/>
    <n v="360"/>
    <x v="9"/>
    <n v="5"/>
    <s v="Dry bulk carriers"/>
    <n v="2.8153000000000001"/>
    <s v="Efficient"/>
    <s v="4"/>
    <n v="18"/>
    <s v="Old"/>
    <n v="26023"/>
    <n v="45918"/>
    <m/>
    <n v="113628"/>
    <n v="230000"/>
    <m/>
  </r>
  <r>
    <x v="4"/>
    <n v="360"/>
    <x v="9"/>
    <n v="4"/>
    <s v="Dry breakbulk carriers"/>
    <n v="1.1569"/>
    <s v="Efficient"/>
    <s v="5"/>
    <n v="21"/>
    <s v="Old"/>
    <n v="5112"/>
    <n v="6892"/>
    <m/>
    <n v="57934"/>
    <n v="138743"/>
    <m/>
  </r>
  <r>
    <x v="4"/>
    <n v="360"/>
    <x v="9"/>
    <n v="6"/>
    <s v="Roll-on/ roll-off ships"/>
    <m/>
    <s v="Efficient"/>
    <s v="5"/>
    <n v="29"/>
    <s v="Old"/>
    <n v="10827"/>
    <n v="4946"/>
    <m/>
    <n v="76299"/>
    <n v="31801"/>
    <m/>
  </r>
  <r>
    <x v="4"/>
    <n v="360"/>
    <x v="9"/>
    <n v="3"/>
    <s v="Container ships"/>
    <n v="1.0006999999999999"/>
    <s v="Efficient"/>
    <s v="5"/>
    <n v="16"/>
    <s v="Old"/>
    <n v="13226"/>
    <m/>
    <n v="1168"/>
    <n v="176546"/>
    <m/>
    <n v="16000"/>
  </r>
  <r>
    <x v="4"/>
    <n v="360"/>
    <x v="9"/>
    <n v="1"/>
    <s v="Passenger ships"/>
    <m/>
    <s v="Efficient"/>
    <s v="5"/>
    <n v="22"/>
    <s v="Old"/>
    <n v="5211"/>
    <m/>
    <m/>
    <n v="150695"/>
    <m/>
    <m/>
  </r>
  <r>
    <x v="4"/>
    <n v="380"/>
    <x v="10"/>
    <n v="0"/>
    <s v="All ships"/>
    <n v="1.3458000000000001"/>
    <s v="Efficient"/>
    <s v="5"/>
    <n v="27"/>
    <s v="Old"/>
    <n v="10399"/>
    <n v="20287"/>
    <n v="3531"/>
    <n v="235600"/>
    <n v="313049"/>
    <n v="23964"/>
  </r>
  <r>
    <x v="4"/>
    <n v="380"/>
    <x v="10"/>
    <n v="2"/>
    <s v="Liquid bulk carriers"/>
    <n v="1.2618"/>
    <s v="Efficient"/>
    <s v="5"/>
    <n v="19"/>
    <s v="Old"/>
    <n v="17398"/>
    <n v="29567"/>
    <m/>
    <n v="157477"/>
    <n v="299999"/>
    <m/>
  </r>
  <r>
    <x v="4"/>
    <n v="380"/>
    <x v="10"/>
    <n v="7"/>
    <s v="Liquefied petroleum gas carriers"/>
    <n v="1.5417000000000001"/>
    <s v="Efficient"/>
    <s v="5"/>
    <n v="16"/>
    <s v="Old"/>
    <n v="8447"/>
    <n v="9614"/>
    <m/>
    <n v="48051"/>
    <n v="55047"/>
    <m/>
  </r>
  <r>
    <x v="4"/>
    <n v="380"/>
    <x v="10"/>
    <n v="8"/>
    <s v="Liquefied natural gas carriers"/>
    <n v="2.3653"/>
    <s v="Efficient"/>
    <s v="4"/>
    <n v="19"/>
    <s v="Old"/>
    <n v="44039"/>
    <n v="31811"/>
    <m/>
    <n v="66174"/>
    <n v="48817"/>
    <m/>
  </r>
  <r>
    <x v="4"/>
    <n v="380"/>
    <x v="10"/>
    <n v="5"/>
    <s v="Dry bulk carriers"/>
    <n v="4.2708000000000004"/>
    <s v="Inefficient"/>
    <s v="2"/>
    <n v="15"/>
    <s v="Old"/>
    <n v="26572"/>
    <n v="46139"/>
    <m/>
    <n v="151915"/>
    <n v="313049"/>
    <m/>
  </r>
  <r>
    <x v="4"/>
    <n v="380"/>
    <x v="10"/>
    <n v="4"/>
    <s v="Dry breakbulk carriers"/>
    <n v="1.9319"/>
    <s v="Efficient"/>
    <s v="5"/>
    <n v="20"/>
    <s v="Old"/>
    <n v="6323"/>
    <n v="8834"/>
    <m/>
    <n v="66870"/>
    <n v="73296"/>
    <m/>
  </r>
  <r>
    <x v="4"/>
    <n v="380"/>
    <x v="10"/>
    <n v="6"/>
    <s v="Roll-on/ roll-off ships"/>
    <m/>
    <s v="Efficient"/>
    <s v="5"/>
    <n v="13"/>
    <s v="Old"/>
    <n v="35355"/>
    <n v="13692"/>
    <m/>
    <n v="76420"/>
    <n v="46634"/>
    <m/>
  </r>
  <r>
    <x v="4"/>
    <n v="380"/>
    <x v="10"/>
    <n v="3"/>
    <s v="Container ships"/>
    <n v="0.99170000000000003"/>
    <s v="Efficient"/>
    <s v="5"/>
    <n v="17"/>
    <s v="Old"/>
    <n v="38781"/>
    <m/>
    <n v="3531"/>
    <n v="232618"/>
    <m/>
    <n v="23964"/>
  </r>
  <r>
    <x v="4"/>
    <n v="380"/>
    <x v="10"/>
    <n v="1"/>
    <s v="Passenger ships"/>
    <m/>
    <s v="Efficient"/>
    <s v="5"/>
    <n v="29"/>
    <s v="Old"/>
    <n v="7828"/>
    <m/>
    <m/>
    <n v="235600"/>
    <m/>
    <m/>
  </r>
  <r>
    <x v="4"/>
    <n v="392"/>
    <x v="11"/>
    <n v="0"/>
    <s v="All ships"/>
    <n v="0.42009999999999997"/>
    <s v="Efficient"/>
    <s v="5"/>
    <n v="14"/>
    <s v="Old"/>
    <n v="10092"/>
    <n v="15461"/>
    <n v="1539"/>
    <n v="194308"/>
    <n v="327017"/>
    <n v="19224"/>
  </r>
  <r>
    <x v="4"/>
    <n v="392"/>
    <x v="11"/>
    <n v="2"/>
    <s v="Liquid bulk carriers"/>
    <n v="0.30830000000000002"/>
    <s v="Efficient"/>
    <s v="5"/>
    <n v="12"/>
    <s v="Old"/>
    <n v="8621"/>
    <n v="14683"/>
    <m/>
    <n v="166094"/>
    <n v="322861"/>
    <m/>
  </r>
  <r>
    <x v="4"/>
    <n v="392"/>
    <x v="11"/>
    <n v="7"/>
    <s v="Liquefied petroleum gas carriers"/>
    <n v="0.34029999999999999"/>
    <s v="Efficient"/>
    <s v="5"/>
    <n v="13"/>
    <s v="Old"/>
    <n v="6646"/>
    <n v="7254"/>
    <m/>
    <n v="52868"/>
    <n v="58899"/>
    <m/>
  </r>
  <r>
    <x v="4"/>
    <n v="392"/>
    <x v="11"/>
    <n v="8"/>
    <s v="Liquefied natural gas carriers"/>
    <n v="1.0125"/>
    <s v="Efficient"/>
    <s v="5"/>
    <n v="14"/>
    <s v="Old"/>
    <n v="68051"/>
    <n v="49432"/>
    <m/>
    <n v="149367"/>
    <n v="122079"/>
    <m/>
  </r>
  <r>
    <x v="4"/>
    <n v="392"/>
    <x v="11"/>
    <n v="5"/>
    <s v="Dry bulk carriers"/>
    <n v="0.78820000000000001"/>
    <s v="Efficient"/>
    <s v="5"/>
    <n v="14"/>
    <s v="Old"/>
    <n v="16996"/>
    <n v="29422"/>
    <m/>
    <n v="161294"/>
    <n v="327017"/>
    <m/>
  </r>
  <r>
    <x v="4"/>
    <n v="392"/>
    <x v="11"/>
    <n v="4"/>
    <s v="Dry breakbulk carriers"/>
    <n v="1.1759999999999999"/>
    <s v="Efficient"/>
    <s v="5"/>
    <n v="15"/>
    <s v="Old"/>
    <n v="6888"/>
    <n v="9254"/>
    <m/>
    <n v="66870"/>
    <n v="138743"/>
    <m/>
  </r>
  <r>
    <x v="4"/>
    <n v="392"/>
    <x v="11"/>
    <n v="6"/>
    <s v="Roll-on/ roll-off ships"/>
    <m/>
    <s v="Efficient"/>
    <s v="5"/>
    <n v="12"/>
    <s v="Old"/>
    <n v="16949"/>
    <n v="7411"/>
    <m/>
    <n v="76420"/>
    <n v="46634"/>
    <m/>
  </r>
  <r>
    <x v="4"/>
    <n v="392"/>
    <x v="11"/>
    <n v="3"/>
    <s v="Container ships"/>
    <n v="0.3785"/>
    <s v="Efficient"/>
    <s v="5"/>
    <n v="13"/>
    <s v="Old"/>
    <n v="15966"/>
    <m/>
    <n v="1539"/>
    <n v="194308"/>
    <m/>
    <n v="19224"/>
  </r>
  <r>
    <x v="4"/>
    <n v="392"/>
    <x v="11"/>
    <n v="1"/>
    <s v="Passenger ships"/>
    <m/>
    <s v="Efficient"/>
    <s v="5"/>
    <n v="16"/>
    <s v="Old"/>
    <n v="4572"/>
    <m/>
    <m/>
    <n v="50444"/>
    <m/>
    <m/>
  </r>
  <r>
    <x v="4"/>
    <n v="410"/>
    <x v="12"/>
    <n v="0"/>
    <s v="All ships"/>
    <n v="0.86809999999999998"/>
    <s v="Efficient"/>
    <s v="5"/>
    <n v="15"/>
    <s v="Old"/>
    <n v="19016"/>
    <n v="21635"/>
    <n v="2907"/>
    <n v="236583"/>
    <n v="326932"/>
    <n v="23992"/>
  </r>
  <r>
    <x v="4"/>
    <n v="410"/>
    <x v="12"/>
    <n v="2"/>
    <s v="Liquid bulk carriers"/>
    <n v="0.7319"/>
    <s v="Efficient"/>
    <s v="5"/>
    <n v="13"/>
    <s v="Old"/>
    <n v="14236"/>
    <n v="24623"/>
    <m/>
    <n v="170618"/>
    <n v="323514"/>
    <m/>
  </r>
  <r>
    <x v="4"/>
    <n v="410"/>
    <x v="12"/>
    <n v="7"/>
    <s v="Liquefied petroleum gas carriers"/>
    <n v="0.79579999999999995"/>
    <s v="Efficient"/>
    <s v="5"/>
    <n v="14"/>
    <s v="Old"/>
    <n v="7825"/>
    <n v="8545"/>
    <m/>
    <n v="60783"/>
    <n v="64012"/>
    <m/>
  </r>
  <r>
    <x v="4"/>
    <n v="410"/>
    <x v="12"/>
    <n v="8"/>
    <s v="Liquefied natural gas carriers"/>
    <n v="1.0388999999999999"/>
    <s v="Efficient"/>
    <s v="5"/>
    <n v="12"/>
    <s v="Old"/>
    <n v="109497"/>
    <n v="86920"/>
    <m/>
    <n v="168189"/>
    <n v="155159"/>
    <m/>
  </r>
  <r>
    <x v="4"/>
    <n v="410"/>
    <x v="12"/>
    <n v="5"/>
    <s v="Dry bulk carriers"/>
    <n v="2.3792"/>
    <s v="Efficient"/>
    <s v="4"/>
    <n v="14"/>
    <s v="Old"/>
    <n v="29770"/>
    <n v="53411"/>
    <m/>
    <n v="173756"/>
    <n v="326932"/>
    <m/>
  </r>
  <r>
    <x v="4"/>
    <n v="410"/>
    <x v="12"/>
    <n v="4"/>
    <s v="Dry breakbulk carriers"/>
    <n v="1.1528"/>
    <s v="Efficient"/>
    <s v="5"/>
    <n v="19"/>
    <s v="Old"/>
    <n v="5386"/>
    <n v="7817"/>
    <m/>
    <n v="91784"/>
    <n v="138743"/>
    <m/>
  </r>
  <r>
    <x v="4"/>
    <n v="410"/>
    <x v="12"/>
    <n v="6"/>
    <s v="Roll-on/ roll-off ships"/>
    <m/>
    <s v="Efficient"/>
    <s v="5"/>
    <n v="20"/>
    <s v="Old"/>
    <n v="26736"/>
    <n v="10967"/>
    <m/>
    <n v="76420"/>
    <n v="46634"/>
    <m/>
  </r>
  <r>
    <x v="4"/>
    <n v="410"/>
    <x v="12"/>
    <n v="3"/>
    <s v="Container ships"/>
    <n v="0.71250000000000002"/>
    <s v="Efficient"/>
    <s v="5"/>
    <n v="14"/>
    <s v="Old"/>
    <n v="31158"/>
    <m/>
    <n v="2907"/>
    <n v="236583"/>
    <m/>
    <n v="23992"/>
  </r>
  <r>
    <x v="4"/>
    <n v="410"/>
    <x v="12"/>
    <n v="1"/>
    <s v="Passenger ships"/>
    <m/>
    <s v="Efficient"/>
    <s v="5"/>
    <n v="12"/>
    <s v="Old"/>
    <n v="16477"/>
    <m/>
    <m/>
    <n v="48035"/>
    <m/>
    <m/>
  </r>
  <r>
    <x v="4"/>
    <n v="528"/>
    <x v="13"/>
    <n v="0"/>
    <s v="All ships"/>
    <n v="0.59030000000000005"/>
    <s v="Efficient"/>
    <s v="5"/>
    <n v="18"/>
    <s v="Old"/>
    <n v="12835"/>
    <n v="15591"/>
    <n v="2832"/>
    <n v="236583"/>
    <n v="399821"/>
    <n v="24004"/>
  </r>
  <r>
    <x v="4"/>
    <n v="528"/>
    <x v="13"/>
    <n v="2"/>
    <s v="Liquid bulk carriers"/>
    <n v="0.56810000000000005"/>
    <s v="Efficient"/>
    <s v="5"/>
    <n v="17"/>
    <s v="Old"/>
    <n v="9576"/>
    <n v="18223"/>
    <m/>
    <n v="170611"/>
    <n v="321300"/>
    <m/>
  </r>
  <r>
    <x v="4"/>
    <n v="528"/>
    <x v="13"/>
    <n v="7"/>
    <s v="Liquefied petroleum gas carriers"/>
    <n v="0.98540000000000005"/>
    <s v="Efficient"/>
    <s v="5"/>
    <n v="15"/>
    <s v="Old"/>
    <n v="7069"/>
    <n v="7817"/>
    <m/>
    <n v="50400"/>
    <n v="58811"/>
    <m/>
  </r>
  <r>
    <x v="4"/>
    <n v="528"/>
    <x v="13"/>
    <n v="8"/>
    <s v="Liquefied natural gas carriers"/>
    <n v="1.0524"/>
    <s v="Efficient"/>
    <s v="5"/>
    <n v="7"/>
    <s v="Modern"/>
    <n v="81777"/>
    <n v="64302"/>
    <m/>
    <n v="141671"/>
    <n v="104561"/>
    <m/>
  </r>
  <r>
    <x v="4"/>
    <n v="528"/>
    <x v="13"/>
    <n v="5"/>
    <s v="Dry bulk carriers"/>
    <n v="1.2559"/>
    <s v="Efficient"/>
    <s v="5"/>
    <n v="11"/>
    <s v="Old"/>
    <n v="38719"/>
    <n v="69585"/>
    <m/>
    <n v="197453"/>
    <n v="399821"/>
    <m/>
  </r>
  <r>
    <x v="4"/>
    <n v="528"/>
    <x v="13"/>
    <n v="4"/>
    <s v="Dry breakbulk carriers"/>
    <n v="0.40350000000000003"/>
    <s v="Efficient"/>
    <s v="5"/>
    <n v="23"/>
    <s v="Old"/>
    <n v="3803"/>
    <n v="5310"/>
    <m/>
    <n v="91784"/>
    <n v="116173"/>
    <m/>
  </r>
  <r>
    <x v="4"/>
    <n v="528"/>
    <x v="13"/>
    <n v="6"/>
    <s v="Roll-on/ roll-off ships"/>
    <m/>
    <s v="Efficient"/>
    <s v="5"/>
    <n v="23"/>
    <s v="Old"/>
    <n v="18503"/>
    <n v="7228"/>
    <m/>
    <n v="76420"/>
    <n v="48988"/>
    <m/>
  </r>
  <r>
    <x v="4"/>
    <n v="528"/>
    <x v="13"/>
    <n v="3"/>
    <s v="Container ships"/>
    <n v="0.87080000000000002"/>
    <s v="Efficient"/>
    <s v="5"/>
    <n v="16"/>
    <s v="Old"/>
    <n v="30500"/>
    <m/>
    <n v="2832"/>
    <n v="236583"/>
    <m/>
    <n v="24004"/>
  </r>
  <r>
    <x v="4"/>
    <n v="528"/>
    <x v="13"/>
    <n v="1"/>
    <s v="Passenger ships"/>
    <m/>
    <s v="Efficient"/>
    <s v="5"/>
    <n v="15"/>
    <s v="Old"/>
    <n v="14088"/>
    <m/>
    <m/>
    <n v="185206"/>
    <m/>
    <m/>
  </r>
  <r>
    <x v="4"/>
    <n v="579"/>
    <x v="14"/>
    <n v="0"/>
    <s v="All ships"/>
    <n v="0.4264"/>
    <s v="Efficient"/>
    <s v="5"/>
    <n v="13"/>
    <s v="Old"/>
    <n v="4036"/>
    <n v="7348"/>
    <n v="794"/>
    <n v="184089"/>
    <n v="320926"/>
    <n v="1875"/>
  </r>
  <r>
    <x v="4"/>
    <n v="579"/>
    <x v="14"/>
    <n v="2"/>
    <s v="Liquid bulk carriers"/>
    <n v="0.61150000000000004"/>
    <s v="Efficient"/>
    <s v="5"/>
    <n v="15"/>
    <s v="Old"/>
    <n v="10888"/>
    <n v="17569"/>
    <m/>
    <n v="166308"/>
    <n v="320926"/>
    <m/>
  </r>
  <r>
    <x v="4"/>
    <n v="579"/>
    <x v="14"/>
    <n v="7"/>
    <s v="Liquefied petroleum gas carriers"/>
    <n v="0.83819999999999995"/>
    <s v="Efficient"/>
    <s v="5"/>
    <n v="11"/>
    <s v="Old"/>
    <n v="8643"/>
    <n v="9386"/>
    <m/>
    <n v="47500"/>
    <n v="54650"/>
    <m/>
  </r>
  <r>
    <x v="4"/>
    <n v="579"/>
    <x v="14"/>
    <n v="8"/>
    <s v="Liquefied natural gas carriers"/>
    <n v="0.31669999999999998"/>
    <s v="Efficient"/>
    <s v="5"/>
    <n v="16"/>
    <s v="Old"/>
    <n v="18139"/>
    <n v="13205"/>
    <m/>
    <n v="121597"/>
    <n v="96811"/>
    <m/>
  </r>
  <r>
    <x v="4"/>
    <n v="579"/>
    <x v="14"/>
    <n v="5"/>
    <s v="Dry bulk carriers"/>
    <n v="0.8347"/>
    <s v="Efficient"/>
    <s v="5"/>
    <n v="16"/>
    <s v="Old"/>
    <n v="18920"/>
    <n v="31738"/>
    <m/>
    <n v="108151"/>
    <n v="209177"/>
    <m/>
  </r>
  <r>
    <x v="4"/>
    <n v="579"/>
    <x v="14"/>
    <n v="4"/>
    <s v="Dry breakbulk carriers"/>
    <n v="0.33889999999999998"/>
    <s v="Efficient"/>
    <s v="5"/>
    <n v="24"/>
    <s v="Old"/>
    <n v="2818"/>
    <n v="3406"/>
    <m/>
    <n v="42515"/>
    <n v="62000"/>
    <m/>
  </r>
  <r>
    <x v="4"/>
    <n v="579"/>
    <x v="14"/>
    <n v="6"/>
    <s v="Roll-on/ roll-off ships"/>
    <m/>
    <s v="Efficient"/>
    <s v="5"/>
    <n v="18"/>
    <s v="Old"/>
    <n v="11027"/>
    <n v="6792"/>
    <m/>
    <n v="70853"/>
    <n v="28092"/>
    <m/>
  </r>
  <r>
    <x v="4"/>
    <n v="579"/>
    <x v="14"/>
    <n v="3"/>
    <s v="Container ships"/>
    <n v="0.35"/>
    <s v="Efficient"/>
    <s v="5"/>
    <n v="18"/>
    <s v="Old"/>
    <n v="8464"/>
    <m/>
    <n v="794"/>
    <n v="17488"/>
    <m/>
    <n v="1875"/>
  </r>
  <r>
    <x v="4"/>
    <n v="579"/>
    <x v="14"/>
    <n v="1"/>
    <s v="Passenger ships"/>
    <m/>
    <s v="Efficient"/>
    <s v="5"/>
    <n v="12"/>
    <s v="Old"/>
    <n v="3914"/>
    <m/>
    <m/>
    <n v="184089"/>
    <m/>
    <m/>
  </r>
  <r>
    <x v="4"/>
    <n v="608"/>
    <x v="15"/>
    <n v="0"/>
    <s v="All ships"/>
    <n v="0.97850000000000004"/>
    <s v="Efficient"/>
    <s v="5"/>
    <n v="19"/>
    <s v="Old"/>
    <n v="7253"/>
    <n v="11699"/>
    <n v="1606"/>
    <n v="151094"/>
    <n v="297442"/>
    <n v="6570"/>
  </r>
  <r>
    <x v="4"/>
    <n v="608"/>
    <x v="15"/>
    <n v="2"/>
    <s v="Liquid bulk carriers"/>
    <n v="0.85209999999999997"/>
    <s v="Efficient"/>
    <s v="5"/>
    <n v="13"/>
    <s v="Old"/>
    <n v="6830"/>
    <n v="10883"/>
    <m/>
    <n v="65696"/>
    <n v="115024"/>
    <m/>
  </r>
  <r>
    <x v="4"/>
    <n v="608"/>
    <x v="15"/>
    <n v="7"/>
    <s v="Liquefied petroleum gas carriers"/>
    <n v="0.72740000000000005"/>
    <s v="Efficient"/>
    <s v="5"/>
    <n v="16"/>
    <s v="Old"/>
    <n v="7348"/>
    <n v="8361"/>
    <m/>
    <n v="50174"/>
    <n v="58814"/>
    <m/>
  </r>
  <r>
    <x v="4"/>
    <n v="608"/>
    <x v="15"/>
    <n v="5"/>
    <s v="Dry bulk carriers"/>
    <n v="4.9009999999999998"/>
    <s v="Inefficient"/>
    <s v="2"/>
    <n v="14"/>
    <s v="Old"/>
    <n v="26655"/>
    <n v="47068"/>
    <m/>
    <n v="151094"/>
    <n v="297442"/>
    <m/>
  </r>
  <r>
    <x v="4"/>
    <n v="608"/>
    <x v="15"/>
    <n v="4"/>
    <s v="Dry breakbulk carriers"/>
    <n v="0.92810000000000004"/>
    <s v="Efficient"/>
    <s v="5"/>
    <n v="21"/>
    <s v="Old"/>
    <n v="4088"/>
    <n v="5423"/>
    <m/>
    <n v="66870"/>
    <n v="71691"/>
    <m/>
  </r>
  <r>
    <x v="4"/>
    <n v="608"/>
    <x v="15"/>
    <n v="6"/>
    <s v="Roll-on/ roll-off ships"/>
    <m/>
    <s v="Efficient"/>
    <s v="5"/>
    <n v="27"/>
    <s v="Old"/>
    <n v="18239"/>
    <n v="7956"/>
    <m/>
    <n v="76299"/>
    <n v="31801"/>
    <m/>
  </r>
  <r>
    <x v="4"/>
    <n v="608"/>
    <x v="15"/>
    <n v="3"/>
    <s v="Container ships"/>
    <n v="0.97150000000000003"/>
    <s v="Efficient"/>
    <s v="5"/>
    <n v="17"/>
    <s v="Old"/>
    <n v="17421"/>
    <m/>
    <n v="1606"/>
    <n v="72884"/>
    <m/>
    <n v="6570"/>
  </r>
  <r>
    <x v="4"/>
    <n v="608"/>
    <x v="15"/>
    <n v="1"/>
    <s v="Passenger ships"/>
    <m/>
    <s v="Efficient"/>
    <s v="5"/>
    <n v="19"/>
    <s v="Old"/>
    <n v="3755"/>
    <m/>
    <m/>
    <n v="75904"/>
    <m/>
    <m/>
  </r>
  <r>
    <x v="4"/>
    <n v="643"/>
    <x v="16"/>
    <n v="0"/>
    <s v="All ships"/>
    <n v="1.5361"/>
    <s v="Efficient"/>
    <s v="5"/>
    <n v="26"/>
    <s v="Old"/>
    <n v="12006"/>
    <n v="18399"/>
    <n v="1293"/>
    <n v="136716"/>
    <n v="181458"/>
    <n v="8600"/>
  </r>
  <r>
    <x v="4"/>
    <n v="643"/>
    <x v="16"/>
    <n v="2"/>
    <s v="Liquid bulk carriers"/>
    <n v="1.1757"/>
    <s v="Efficient"/>
    <s v="5"/>
    <n v="22"/>
    <s v="Old"/>
    <n v="15738"/>
    <n v="26968"/>
    <m/>
    <n v="87146"/>
    <n v="167282"/>
    <m/>
  </r>
  <r>
    <x v="4"/>
    <n v="643"/>
    <x v="16"/>
    <n v="7"/>
    <s v="Liquefied petroleum gas carriers"/>
    <n v="1.8924000000000001"/>
    <s v="Efficient"/>
    <s v="5"/>
    <n v="20"/>
    <s v="Old"/>
    <n v="10249"/>
    <n v="12295"/>
    <m/>
    <n v="18425"/>
    <n v="23273"/>
    <m/>
  </r>
  <r>
    <x v="4"/>
    <n v="643"/>
    <x v="16"/>
    <n v="8"/>
    <s v="Liquefied natural gas carriers"/>
    <n v="1.0791999999999999"/>
    <s v="Efficient"/>
    <s v="5"/>
    <n v="10"/>
    <s v="Old"/>
    <n v="100089"/>
    <n v="73155"/>
    <m/>
    <n v="136716"/>
    <n v="97000"/>
    <m/>
  </r>
  <r>
    <x v="4"/>
    <n v="643"/>
    <x v="16"/>
    <n v="5"/>
    <s v="Dry bulk carriers"/>
    <n v="2.7073"/>
    <s v="Efficient"/>
    <s v="4"/>
    <n v="17"/>
    <s v="Old"/>
    <n v="27275"/>
    <n v="47973"/>
    <m/>
    <n v="94970"/>
    <n v="181458"/>
    <m/>
  </r>
  <r>
    <x v="4"/>
    <n v="643"/>
    <x v="16"/>
    <n v="4"/>
    <s v="Dry breakbulk carriers"/>
    <n v="1.8083"/>
    <s v="Efficient"/>
    <s v="5"/>
    <n v="30"/>
    <s v="Old"/>
    <n v="4341"/>
    <n v="5755"/>
    <m/>
    <n v="84503"/>
    <n v="138743"/>
    <m/>
  </r>
  <r>
    <x v="4"/>
    <n v="643"/>
    <x v="16"/>
    <n v="6"/>
    <s v="Roll-on/ roll-off ships"/>
    <m/>
    <s v="Efficient"/>
    <s v="5"/>
    <n v="32"/>
    <s v="Old"/>
    <n v="10432"/>
    <n v="5583"/>
    <m/>
    <n v="58250"/>
    <n v="22910"/>
    <m/>
  </r>
  <r>
    <x v="4"/>
    <n v="643"/>
    <x v="16"/>
    <n v="3"/>
    <s v="Container ships"/>
    <n v="1.7201"/>
    <s v="Efficient"/>
    <s v="5"/>
    <n v="18"/>
    <s v="Old"/>
    <n v="14428"/>
    <m/>
    <n v="1293"/>
    <n v="96628"/>
    <m/>
    <n v="8600"/>
  </r>
  <r>
    <x v="4"/>
    <n v="643"/>
    <x v="16"/>
    <n v="1"/>
    <s v="Passenger ships"/>
    <m/>
    <s v="Efficient"/>
    <s v="5"/>
    <n v="28"/>
    <s v="Old"/>
    <n v="7239"/>
    <m/>
    <m/>
    <n v="38557"/>
    <m/>
    <m/>
  </r>
  <r>
    <x v="4"/>
    <n v="702"/>
    <x v="17"/>
    <n v="0"/>
    <s v="All ships"/>
    <n v="0.75690000000000002"/>
    <s v="Efficient"/>
    <s v="5"/>
    <n v="12"/>
    <s v="Old"/>
    <n v="25668"/>
    <n v="19252"/>
    <n v="5212"/>
    <n v="236583"/>
    <n v="323183"/>
    <n v="23964"/>
  </r>
  <r>
    <x v="4"/>
    <n v="702"/>
    <x v="17"/>
    <n v="2"/>
    <s v="Liquid bulk carriers"/>
    <n v="0.64510000000000001"/>
    <s v="Efficient"/>
    <s v="5"/>
    <n v="11"/>
    <s v="Old"/>
    <n v="11494"/>
    <n v="19283"/>
    <m/>
    <n v="170611"/>
    <n v="323183"/>
    <m/>
  </r>
  <r>
    <x v="4"/>
    <n v="702"/>
    <x v="17"/>
    <n v="7"/>
    <s v="Liquefied petroleum gas carriers"/>
    <n v="1.1395999999999999"/>
    <s v="Efficient"/>
    <s v="5"/>
    <n v="14"/>
    <s v="Old"/>
    <n v="8221"/>
    <n v="9302"/>
    <m/>
    <n v="51035"/>
    <n v="58448"/>
    <m/>
  </r>
  <r>
    <x v="4"/>
    <n v="702"/>
    <x v="17"/>
    <n v="8"/>
    <s v="Liquefied natural gas carriers"/>
    <n v="1.2785"/>
    <s v="Efficient"/>
    <s v="5"/>
    <n v="10"/>
    <s v="Old"/>
    <n v="104038"/>
    <n v="82195"/>
    <m/>
    <n v="144978"/>
    <n v="121946"/>
    <m/>
  </r>
  <r>
    <x v="4"/>
    <n v="702"/>
    <x v="17"/>
    <n v="5"/>
    <s v="Dry bulk carriers"/>
    <n v="0.41839999999999999"/>
    <s v="Efficient"/>
    <s v="5"/>
    <n v="10"/>
    <s v="Old"/>
    <n v="17532"/>
    <n v="28435"/>
    <m/>
    <n v="151307"/>
    <n v="298172"/>
    <m/>
  </r>
  <r>
    <x v="4"/>
    <n v="702"/>
    <x v="17"/>
    <n v="4"/>
    <s v="Dry breakbulk carriers"/>
    <n v="0.8458"/>
    <s v="Efficient"/>
    <s v="5"/>
    <n v="16"/>
    <s v="Old"/>
    <n v="9240"/>
    <n v="13034"/>
    <m/>
    <n v="91649"/>
    <n v="138743"/>
    <m/>
  </r>
  <r>
    <x v="4"/>
    <n v="702"/>
    <x v="17"/>
    <n v="6"/>
    <s v="Roll-on/ roll-off ships"/>
    <m/>
    <s v="Efficient"/>
    <s v="5"/>
    <n v="15"/>
    <s v="Old"/>
    <n v="54248"/>
    <n v="17894"/>
    <m/>
    <n v="76420"/>
    <n v="43878"/>
    <m/>
  </r>
  <r>
    <x v="4"/>
    <n v="702"/>
    <x v="17"/>
    <n v="3"/>
    <s v="Container ships"/>
    <n v="0.91039999999999999"/>
    <s v="Efficient"/>
    <s v="5"/>
    <n v="14"/>
    <s v="Old"/>
    <n v="55780"/>
    <m/>
    <n v="5212"/>
    <n v="236583"/>
    <m/>
    <n v="23964"/>
  </r>
  <r>
    <x v="4"/>
    <n v="702"/>
    <x v="17"/>
    <n v="1"/>
    <s v="Passenger ships"/>
    <m/>
    <s v="Efficient"/>
    <s v="5"/>
    <n v="8"/>
    <s v="Modern"/>
    <n v="99491"/>
    <m/>
    <m/>
    <n v="169379"/>
    <m/>
    <m/>
  </r>
  <r>
    <x v="4"/>
    <n v="724"/>
    <x v="18"/>
    <n v="0"/>
    <s v="All ships"/>
    <n v="0.90690000000000004"/>
    <s v="Efficient"/>
    <s v="5"/>
    <n v="18"/>
    <s v="Old"/>
    <n v="16898"/>
    <n v="16572"/>
    <n v="3100"/>
    <n v="236583"/>
    <n v="318953"/>
    <n v="23964"/>
  </r>
  <r>
    <x v="4"/>
    <n v="724"/>
    <x v="18"/>
    <n v="2"/>
    <s v="Liquid bulk carriers"/>
    <n v="0.875"/>
    <s v="Efficient"/>
    <s v="5"/>
    <n v="13"/>
    <s v="Old"/>
    <n v="11506"/>
    <n v="19000"/>
    <m/>
    <n v="165571"/>
    <n v="318953"/>
    <m/>
  </r>
  <r>
    <x v="4"/>
    <n v="724"/>
    <x v="18"/>
    <n v="7"/>
    <s v="Liquefied petroleum gas carriers"/>
    <n v="1.0486"/>
    <s v="Efficient"/>
    <s v="5"/>
    <n v="12"/>
    <s v="Old"/>
    <n v="8008"/>
    <n v="9043"/>
    <m/>
    <n v="50468"/>
    <n v="55432"/>
    <m/>
  </r>
  <r>
    <x v="4"/>
    <n v="724"/>
    <x v="18"/>
    <n v="8"/>
    <s v="Liquefied natural gas carriers"/>
    <n v="1.0497000000000001"/>
    <s v="Efficient"/>
    <s v="5"/>
    <n v="10"/>
    <s v="Old"/>
    <n v="97485"/>
    <n v="76320"/>
    <m/>
    <n v="163922"/>
    <n v="130441"/>
    <m/>
  </r>
  <r>
    <x v="4"/>
    <n v="724"/>
    <x v="18"/>
    <n v="5"/>
    <s v="Dry bulk carriers"/>
    <n v="2.0381999999999998"/>
    <s v="Efficient"/>
    <s v="4"/>
    <n v="14"/>
    <s v="Old"/>
    <n v="26164"/>
    <n v="45568"/>
    <m/>
    <n v="107879"/>
    <n v="209472"/>
    <m/>
  </r>
  <r>
    <x v="4"/>
    <n v="724"/>
    <x v="18"/>
    <n v="4"/>
    <s v="Dry breakbulk carriers"/>
    <n v="1.2208000000000001"/>
    <s v="Efficient"/>
    <s v="5"/>
    <n v="17"/>
    <s v="Old"/>
    <n v="5145"/>
    <n v="7234"/>
    <m/>
    <n v="91784"/>
    <n v="116173"/>
    <m/>
  </r>
  <r>
    <x v="4"/>
    <n v="724"/>
    <x v="18"/>
    <n v="6"/>
    <s v="Roll-on/ roll-off ships"/>
    <m/>
    <s v="Efficient"/>
    <s v="5"/>
    <n v="13"/>
    <s v="Old"/>
    <n v="24999"/>
    <n v="8691"/>
    <m/>
    <n v="76420"/>
    <n v="46634"/>
    <m/>
  </r>
  <r>
    <x v="4"/>
    <n v="724"/>
    <x v="18"/>
    <n v="3"/>
    <s v="Container ships"/>
    <n v="0.67010000000000003"/>
    <s v="Efficient"/>
    <s v="5"/>
    <n v="16"/>
    <s v="Old"/>
    <n v="33592"/>
    <m/>
    <n v="3100"/>
    <n v="236583"/>
    <m/>
    <n v="23964"/>
  </r>
  <r>
    <x v="4"/>
    <n v="724"/>
    <x v="18"/>
    <n v="1"/>
    <s v="Passenger ships"/>
    <m/>
    <s v="Efficient"/>
    <s v="5"/>
    <n v="19"/>
    <s v="Old"/>
    <n v="15227"/>
    <m/>
    <m/>
    <n v="235600"/>
    <m/>
    <m/>
  </r>
  <r>
    <x v="4"/>
    <n v="752"/>
    <x v="19"/>
    <n v="0"/>
    <s v="All ships"/>
    <n v="0.81940000000000002"/>
    <s v="Efficient"/>
    <s v="5"/>
    <n v="24"/>
    <s v="Old"/>
    <n v="17025"/>
    <n v="8967"/>
    <n v="1626"/>
    <n v="214286"/>
    <n v="320780"/>
    <n v="19630"/>
  </r>
  <r>
    <x v="4"/>
    <n v="752"/>
    <x v="19"/>
    <n v="2"/>
    <s v="Liquid bulk carriers"/>
    <n v="0.67220000000000002"/>
    <s v="Efficient"/>
    <s v="5"/>
    <n v="15"/>
    <s v="Old"/>
    <n v="8611"/>
    <n v="12994"/>
    <m/>
    <n v="166223"/>
    <n v="320780"/>
    <m/>
  </r>
  <r>
    <x v="4"/>
    <n v="752"/>
    <x v="19"/>
    <n v="7"/>
    <s v="Liquefied petroleum gas carriers"/>
    <n v="0.96560000000000001"/>
    <s v="Efficient"/>
    <s v="5"/>
    <n v="14"/>
    <s v="Old"/>
    <n v="8720"/>
    <n v="9585"/>
    <m/>
    <n v="50468"/>
    <n v="55115"/>
    <m/>
  </r>
  <r>
    <x v="4"/>
    <n v="752"/>
    <x v="19"/>
    <n v="8"/>
    <s v="Liquefied natural gas carriers"/>
    <n v="0.78749999999999998"/>
    <s v="Efficient"/>
    <s v="5"/>
    <n v="7"/>
    <s v="Modern"/>
    <n v="12278"/>
    <n v="8585"/>
    <m/>
    <n v="16100"/>
    <n v="12268"/>
    <m/>
  </r>
  <r>
    <x v="4"/>
    <n v="752"/>
    <x v="19"/>
    <n v="5"/>
    <s v="Dry bulk carriers"/>
    <n v="0.54269999999999996"/>
    <s v="Efficient"/>
    <s v="5"/>
    <n v="28"/>
    <s v="Old"/>
    <n v="7543"/>
    <n v="11438"/>
    <m/>
    <n v="49445"/>
    <n v="85206"/>
    <m/>
  </r>
  <r>
    <x v="4"/>
    <n v="752"/>
    <x v="19"/>
    <n v="4"/>
    <s v="Dry breakbulk carriers"/>
    <n v="1.0388999999999999"/>
    <s v="Efficient"/>
    <s v="5"/>
    <n v="22"/>
    <s v="Old"/>
    <n v="3816"/>
    <n v="5403"/>
    <m/>
    <n v="39433"/>
    <n v="61250"/>
    <m/>
  </r>
  <r>
    <x v="4"/>
    <n v="752"/>
    <x v="19"/>
    <n v="6"/>
    <s v="Roll-on/ roll-off ships"/>
    <m/>
    <s v="Efficient"/>
    <s v="5"/>
    <n v="19"/>
    <s v="Old"/>
    <n v="28854"/>
    <n v="12024"/>
    <m/>
    <n v="76420"/>
    <n v="34960"/>
    <m/>
  </r>
  <r>
    <x v="4"/>
    <n v="752"/>
    <x v="19"/>
    <n v="3"/>
    <s v="Container ships"/>
    <n v="0.75209999999999999"/>
    <s v="Efficient"/>
    <s v="5"/>
    <n v="17"/>
    <s v="Old"/>
    <n v="17352"/>
    <m/>
    <n v="1626"/>
    <n v="214286"/>
    <m/>
    <n v="19630"/>
  </r>
  <r>
    <x v="4"/>
    <n v="752"/>
    <x v="19"/>
    <n v="1"/>
    <s v="Passenger ships"/>
    <m/>
    <s v="Efficient"/>
    <s v="5"/>
    <n v="26"/>
    <s v="Old"/>
    <n v="21023"/>
    <m/>
    <m/>
    <n v="181541"/>
    <m/>
    <m/>
  </r>
  <r>
    <x v="4"/>
    <n v="792"/>
    <x v="20"/>
    <n v="0"/>
    <s v="All ships"/>
    <n v="1.2576000000000001"/>
    <s v="Efficient"/>
    <s v="5"/>
    <n v="25"/>
    <s v="Old"/>
    <n v="5548"/>
    <n v="17379"/>
    <n v="2784"/>
    <n v="232618"/>
    <n v="305749"/>
    <n v="22000"/>
  </r>
  <r>
    <x v="4"/>
    <n v="792"/>
    <x v="20"/>
    <n v="2"/>
    <s v="Liquid bulk carriers"/>
    <n v="1.2372000000000001"/>
    <s v="Efficient"/>
    <s v="5"/>
    <n v="14"/>
    <s v="Old"/>
    <n v="18725"/>
    <n v="32215"/>
    <m/>
    <n v="159566"/>
    <n v="305749"/>
    <m/>
  </r>
  <r>
    <x v="4"/>
    <n v="792"/>
    <x v="20"/>
    <n v="7"/>
    <s v="Liquefied petroleum gas carriers"/>
    <n v="1.1979"/>
    <s v="Efficient"/>
    <s v="5"/>
    <n v="19"/>
    <s v="Old"/>
    <n v="16550"/>
    <n v="19317"/>
    <m/>
    <n v="49231"/>
    <n v="55432"/>
    <m/>
  </r>
  <r>
    <x v="4"/>
    <n v="792"/>
    <x v="20"/>
    <n v="8"/>
    <s v="Liquefied natural gas carriers"/>
    <n v="1.2337"/>
    <s v="Efficient"/>
    <s v="5"/>
    <n v="8"/>
    <s v="Modern"/>
    <n v="112056"/>
    <n v="89405"/>
    <m/>
    <n v="141671"/>
    <n v="105602"/>
    <m/>
  </r>
  <r>
    <x v="4"/>
    <n v="792"/>
    <x v="20"/>
    <n v="5"/>
    <s v="Dry bulk carriers"/>
    <n v="3.9211999999999998"/>
    <s v="Inefficient"/>
    <s v="3"/>
    <n v="16"/>
    <s v="Old"/>
    <n v="24998"/>
    <n v="43155"/>
    <m/>
    <n v="109716"/>
    <n v="211182"/>
    <m/>
  </r>
  <r>
    <x v="4"/>
    <n v="792"/>
    <x v="20"/>
    <n v="4"/>
    <s v="Dry breakbulk carriers"/>
    <n v="1.4854000000000001"/>
    <s v="Efficient"/>
    <s v="5"/>
    <n v="28"/>
    <s v="Old"/>
    <n v="4281"/>
    <n v="6005"/>
    <m/>
    <n v="74226"/>
    <n v="80067"/>
    <m/>
  </r>
  <r>
    <x v="4"/>
    <n v="792"/>
    <x v="20"/>
    <n v="6"/>
    <s v="Roll-on/ roll-off ships"/>
    <m/>
    <s v="Efficient"/>
    <s v="5"/>
    <n v="27"/>
    <s v="Old"/>
    <n v="23654"/>
    <n v="9660"/>
    <m/>
    <n v="76420"/>
    <n v="46634"/>
    <m/>
  </r>
  <r>
    <x v="4"/>
    <n v="792"/>
    <x v="20"/>
    <n v="3"/>
    <s v="Container ships"/>
    <n v="0.66390000000000005"/>
    <s v="Efficient"/>
    <s v="5"/>
    <n v="18"/>
    <s v="Old"/>
    <n v="30287"/>
    <m/>
    <n v="2784"/>
    <n v="232618"/>
    <m/>
    <n v="22000"/>
  </r>
  <r>
    <x v="4"/>
    <n v="792"/>
    <x v="20"/>
    <n v="1"/>
    <s v="Passenger ships"/>
    <m/>
    <s v="Efficient"/>
    <s v="5"/>
    <n v="26"/>
    <s v="Old"/>
    <n v="1839"/>
    <m/>
    <m/>
    <n v="167704"/>
    <m/>
    <m/>
  </r>
  <r>
    <x v="4"/>
    <n v="926"/>
    <x v="21"/>
    <n v="0"/>
    <s v="All ships"/>
    <n v="1.1798999999999999"/>
    <s v="Efficient"/>
    <s v="5"/>
    <n v="19"/>
    <s v="Old"/>
    <n v="14137"/>
    <n v="13053"/>
    <n v="3252"/>
    <n v="236228"/>
    <n v="319896"/>
    <n v="24004"/>
  </r>
  <r>
    <x v="4"/>
    <n v="926"/>
    <x v="21"/>
    <n v="2"/>
    <s v="Liquid bulk carriers"/>
    <n v="1.0681"/>
    <s v="Efficient"/>
    <s v="5"/>
    <n v="15"/>
    <s v="Old"/>
    <n v="13158"/>
    <n v="21900"/>
    <m/>
    <n v="166178"/>
    <n v="319896"/>
    <m/>
  </r>
  <r>
    <x v="4"/>
    <n v="926"/>
    <x v="21"/>
    <n v="7"/>
    <s v="Liquefied petroleum gas carriers"/>
    <n v="1.099"/>
    <s v="Efficient"/>
    <s v="5"/>
    <n v="11"/>
    <s v="Old"/>
    <n v="6902"/>
    <n v="7485"/>
    <m/>
    <n v="59226"/>
    <n v="53999"/>
    <m/>
  </r>
  <r>
    <x v="4"/>
    <n v="926"/>
    <x v="21"/>
    <n v="8"/>
    <s v="Liquefied natural gas carriers"/>
    <n v="1.2242999999999999"/>
    <s v="Efficient"/>
    <s v="5"/>
    <n v="8"/>
    <s v="Modern"/>
    <n v="97353"/>
    <n v="78702"/>
    <m/>
    <n v="168189"/>
    <n v="154940"/>
    <m/>
  </r>
  <r>
    <x v="4"/>
    <n v="926"/>
    <x v="21"/>
    <n v="5"/>
    <s v="Dry bulk carriers"/>
    <n v="2.8153000000000001"/>
    <s v="Efficient"/>
    <s v="4"/>
    <n v="14"/>
    <s v="Old"/>
    <n v="26076"/>
    <n v="44653"/>
    <m/>
    <n v="107879"/>
    <n v="208445"/>
    <m/>
  </r>
  <r>
    <x v="4"/>
    <n v="926"/>
    <x v="21"/>
    <n v="4"/>
    <s v="Dry breakbulk carriers"/>
    <n v="1.5278"/>
    <s v="Efficient"/>
    <s v="5"/>
    <n v="20"/>
    <s v="Old"/>
    <n v="3585"/>
    <n v="4971"/>
    <m/>
    <n v="72275"/>
    <n v="81798"/>
    <m/>
  </r>
  <r>
    <x v="4"/>
    <n v="926"/>
    <x v="21"/>
    <n v="6"/>
    <s v="Roll-on/ roll-off ships"/>
    <m/>
    <s v="Efficient"/>
    <s v="5"/>
    <n v="15"/>
    <s v="Old"/>
    <n v="24096"/>
    <n v="9733"/>
    <m/>
    <n v="100430"/>
    <n v="55828"/>
    <m/>
  </r>
  <r>
    <x v="4"/>
    <n v="926"/>
    <x v="21"/>
    <n v="3"/>
    <s v="Container ships"/>
    <n v="0.82289999999999996"/>
    <s v="Efficient"/>
    <s v="5"/>
    <n v="17"/>
    <s v="Old"/>
    <n v="35218"/>
    <m/>
    <n v="3252"/>
    <n v="236228"/>
    <m/>
    <n v="24004"/>
  </r>
  <r>
    <x v="4"/>
    <n v="926"/>
    <x v="21"/>
    <n v="1"/>
    <s v="Passenger ships"/>
    <m/>
    <s v="Efficient"/>
    <s v="5"/>
    <n v="20"/>
    <s v="Old"/>
    <n v="12799"/>
    <m/>
    <m/>
    <n v="204400"/>
    <m/>
    <m/>
  </r>
  <r>
    <x v="4"/>
    <n v="842"/>
    <x v="22"/>
    <n v="0"/>
    <s v="All ships"/>
    <n v="1.6715"/>
    <s v="Efficient"/>
    <s v="5"/>
    <n v="26"/>
    <s v="Old"/>
    <n v="17984"/>
    <n v="48760"/>
    <n v="5345"/>
    <n v="235600"/>
    <n v="322829"/>
    <n v="19273"/>
  </r>
  <r>
    <x v="4"/>
    <n v="842"/>
    <x v="22"/>
    <n v="2"/>
    <s v="Liquid bulk carriers"/>
    <n v="1.6431"/>
    <s v="Efficient"/>
    <s v="5"/>
    <n v="11"/>
    <s v="Old"/>
    <n v="36144"/>
    <n v="62773"/>
    <m/>
    <n v="170611"/>
    <n v="322829"/>
    <m/>
  </r>
  <r>
    <x v="4"/>
    <n v="842"/>
    <x v="22"/>
    <n v="7"/>
    <s v="Liquefied petroleum gas carriers"/>
    <n v="1.7938000000000001"/>
    <s v="Efficient"/>
    <s v="5"/>
    <n v="9"/>
    <s v="Modern"/>
    <n v="30695"/>
    <n v="34820"/>
    <m/>
    <n v="60784"/>
    <n v="64012"/>
    <m/>
  </r>
  <r>
    <x v="4"/>
    <n v="842"/>
    <x v="22"/>
    <n v="8"/>
    <s v="Liquefied natural gas carriers"/>
    <n v="1.3492999999999999"/>
    <s v="Efficient"/>
    <s v="5"/>
    <n v="6"/>
    <s v="Modern"/>
    <n v="107196"/>
    <n v="85337"/>
    <m/>
    <n v="149367"/>
    <n v="121946"/>
    <m/>
  </r>
  <r>
    <x v="4"/>
    <n v="842"/>
    <x v="22"/>
    <n v="5"/>
    <s v="Dry bulk carriers"/>
    <n v="2.4556"/>
    <s v="Efficient"/>
    <s v="4"/>
    <n v="18"/>
    <s v="Old"/>
    <n v="29800"/>
    <n v="53141"/>
    <m/>
    <n v="109716"/>
    <n v="210000"/>
    <m/>
  </r>
  <r>
    <x v="4"/>
    <n v="842"/>
    <x v="22"/>
    <n v="4"/>
    <s v="Dry breakbulk carriers"/>
    <n v="2.0131999999999999"/>
    <s v="Efficient"/>
    <s v="4"/>
    <n v="18"/>
    <s v="Old"/>
    <n v="12510"/>
    <n v="16684"/>
    <m/>
    <n v="91784"/>
    <n v="116173"/>
    <m/>
  </r>
  <r>
    <x v="4"/>
    <n v="842"/>
    <x v="22"/>
    <n v="6"/>
    <s v="Roll-on/ roll-off ships"/>
    <m/>
    <s v="Efficient"/>
    <s v="5"/>
    <n v="14"/>
    <s v="Old"/>
    <n v="59757"/>
    <n v="21853"/>
    <m/>
    <n v="100430"/>
    <n v="55828"/>
    <m/>
  </r>
  <r>
    <x v="4"/>
    <n v="842"/>
    <x v="22"/>
    <n v="3"/>
    <s v="Container ships"/>
    <n v="1.4014"/>
    <s v="Efficient"/>
    <s v="5"/>
    <n v="15"/>
    <s v="Old"/>
    <n v="59849"/>
    <m/>
    <n v="5345"/>
    <n v="196670"/>
    <m/>
    <n v="19273"/>
  </r>
  <r>
    <x v="4"/>
    <n v="842"/>
    <x v="22"/>
    <n v="1"/>
    <s v="Passenger ships"/>
    <m/>
    <s v="Efficient"/>
    <s v="5"/>
    <n v="31"/>
    <s v="Old"/>
    <n v="9380"/>
    <m/>
    <m/>
    <n v="235600"/>
    <m/>
    <m/>
  </r>
  <r>
    <x v="5"/>
    <n v="0"/>
    <x v="0"/>
    <n v="0"/>
    <s v="All ships"/>
    <n v="0.99439999999999995"/>
    <s v="Efficient"/>
    <s v="5"/>
    <n v="18"/>
    <s v="Old"/>
    <n v="14475"/>
    <n v="25662"/>
    <n v="3576"/>
    <n v="237000"/>
    <n v="404389"/>
    <n v="24116"/>
  </r>
  <r>
    <x v="5"/>
    <n v="0"/>
    <x v="0"/>
    <n v="2"/>
    <s v="Liquid bulk carriers"/>
    <n v="0.98750000000000004"/>
    <s v="Efficient"/>
    <s v="5"/>
    <n v="15"/>
    <s v="Old"/>
    <n v="16122"/>
    <n v="28406"/>
    <m/>
    <n v="170618"/>
    <n v="323514"/>
    <m/>
  </r>
  <r>
    <x v="5"/>
    <n v="0"/>
    <x v="0"/>
    <n v="7"/>
    <s v="Liquefied petroleum gas carriers"/>
    <n v="1.0361"/>
    <s v="Efficient"/>
    <s v="5"/>
    <n v="16"/>
    <s v="Old"/>
    <n v="11002"/>
    <n v="12303"/>
    <m/>
    <n v="60784"/>
    <n v="64220"/>
    <m/>
  </r>
  <r>
    <x v="5"/>
    <n v="0"/>
    <x v="0"/>
    <n v="8"/>
    <s v="Liquefied natural gas carriers"/>
    <n v="1.1173999999999999"/>
    <s v="Efficient"/>
    <s v="5"/>
    <n v="12"/>
    <s v="Old"/>
    <n v="93190"/>
    <n v="72828"/>
    <m/>
    <n v="168189"/>
    <n v="155159"/>
    <m/>
  </r>
  <r>
    <x v="5"/>
    <n v="0"/>
    <x v="0"/>
    <n v="5"/>
    <s v="Dry bulk carriers"/>
    <n v="2.1326000000000001"/>
    <s v="Efficient"/>
    <s v="4"/>
    <n v="15"/>
    <s v="Old"/>
    <n v="32746"/>
    <n v="58623"/>
    <m/>
    <n v="204014"/>
    <n v="404389"/>
    <m/>
  </r>
  <r>
    <x v="5"/>
    <n v="0"/>
    <x v="0"/>
    <n v="4"/>
    <s v="Dry breakbulk carriers"/>
    <n v="1.0770999999999999"/>
    <s v="Efficient"/>
    <s v="5"/>
    <n v="21"/>
    <s v="Old"/>
    <n v="5610"/>
    <n v="7799"/>
    <m/>
    <n v="149944"/>
    <n v="175897"/>
    <m/>
  </r>
  <r>
    <x v="5"/>
    <n v="0"/>
    <x v="0"/>
    <n v="6"/>
    <s v="Roll-on/ roll-off ships"/>
    <m/>
    <s v="Efficient"/>
    <s v="5"/>
    <n v="18"/>
    <s v="Old"/>
    <n v="26257"/>
    <n v="10443"/>
    <m/>
    <n v="100430"/>
    <n v="55828"/>
    <m/>
  </r>
  <r>
    <x v="5"/>
    <n v="0"/>
    <x v="0"/>
    <n v="3"/>
    <s v="Container ships"/>
    <n v="0.70830000000000004"/>
    <s v="Efficient"/>
    <s v="5"/>
    <n v="15"/>
    <s v="Old"/>
    <n v="38683"/>
    <m/>
    <n v="3576"/>
    <n v="237000"/>
    <m/>
    <n v="24116"/>
  </r>
  <r>
    <x v="5"/>
    <n v="0"/>
    <x v="0"/>
    <n v="1"/>
    <s v="Passenger ships"/>
    <m/>
    <s v="Efficient"/>
    <s v="5"/>
    <n v="20"/>
    <s v="Old"/>
    <n v="8377"/>
    <m/>
    <m/>
    <n v="235600"/>
    <m/>
    <m/>
  </r>
  <r>
    <x v="5"/>
    <n v="36"/>
    <x v="1"/>
    <n v="0"/>
    <s v="All ships"/>
    <n v="1.5424"/>
    <s v="Efficient"/>
    <s v="5"/>
    <n v="17"/>
    <s v="Old"/>
    <n v="34502"/>
    <n v="82240"/>
    <n v="4334"/>
    <n v="168666"/>
    <n v="297902"/>
    <n v="9661"/>
  </r>
  <r>
    <x v="5"/>
    <n v="36"/>
    <x v="1"/>
    <n v="2"/>
    <s v="Liquid bulk carriers"/>
    <n v="1.3038000000000001"/>
    <s v="Efficient"/>
    <s v="5"/>
    <n v="9"/>
    <s v="Modern"/>
    <n v="24799"/>
    <n v="42043"/>
    <m/>
    <n v="85496"/>
    <n v="162342"/>
    <m/>
  </r>
  <r>
    <x v="5"/>
    <n v="36"/>
    <x v="1"/>
    <n v="7"/>
    <s v="Liquefied petroleum gas carriers"/>
    <n v="0.83330000000000004"/>
    <s v="Efficient"/>
    <s v="5"/>
    <n v="8"/>
    <s v="Modern"/>
    <n v="12940"/>
    <n v="13820"/>
    <m/>
    <n v="53573"/>
    <n v="58811"/>
    <m/>
  </r>
  <r>
    <x v="5"/>
    <n v="36"/>
    <x v="1"/>
    <n v="8"/>
    <s v="Liquefied natural gas carriers"/>
    <n v="1.1902999999999999"/>
    <s v="Efficient"/>
    <s v="5"/>
    <n v="11"/>
    <s v="Old"/>
    <n v="112020"/>
    <n v="85667"/>
    <m/>
    <n v="149367"/>
    <n v="97955"/>
    <m/>
  </r>
  <r>
    <x v="5"/>
    <n v="36"/>
    <x v="1"/>
    <n v="5"/>
    <s v="Dry bulk carriers"/>
    <n v="1.6736"/>
    <s v="Efficient"/>
    <s v="5"/>
    <n v="11"/>
    <s v="Old"/>
    <n v="60018"/>
    <n v="112233"/>
    <m/>
    <n v="152311"/>
    <n v="297902"/>
    <m/>
  </r>
  <r>
    <x v="5"/>
    <n v="36"/>
    <x v="1"/>
    <n v="4"/>
    <s v="Dry breakbulk carriers"/>
    <n v="1.9360999999999999"/>
    <s v="Efficient"/>
    <s v="5"/>
    <n v="13"/>
    <s v="Old"/>
    <n v="17202"/>
    <n v="25894"/>
    <m/>
    <n v="66870"/>
    <n v="80500"/>
    <m/>
  </r>
  <r>
    <x v="5"/>
    <n v="36"/>
    <x v="1"/>
    <n v="6"/>
    <s v="Roll-on/ roll-off ships"/>
    <m/>
    <s v="Efficient"/>
    <s v="5"/>
    <n v="11"/>
    <s v="Old"/>
    <n v="40129"/>
    <n v="14833"/>
    <m/>
    <n v="76420"/>
    <n v="43878"/>
    <m/>
  </r>
  <r>
    <x v="5"/>
    <n v="36"/>
    <x v="1"/>
    <n v="3"/>
    <s v="Container ships"/>
    <n v="1.4417"/>
    <s v="Efficient"/>
    <s v="5"/>
    <n v="15"/>
    <s v="Old"/>
    <n v="47224"/>
    <m/>
    <n v="4334"/>
    <n v="111249"/>
    <m/>
    <n v="9661"/>
  </r>
  <r>
    <x v="5"/>
    <n v="36"/>
    <x v="1"/>
    <n v="1"/>
    <s v="Passenger ships"/>
    <m/>
    <s v="Efficient"/>
    <s v="5"/>
    <n v="27"/>
    <s v="Old"/>
    <n v="8167"/>
    <m/>
    <m/>
    <n v="168666"/>
    <m/>
    <m/>
  </r>
  <r>
    <x v="5"/>
    <n v="124"/>
    <x v="2"/>
    <n v="0"/>
    <s v="All ships"/>
    <n v="0.57079999999999997"/>
    <s v="Efficient"/>
    <s v="5"/>
    <n v="25"/>
    <s v="Old"/>
    <n v="11545"/>
    <n v="33981"/>
    <n v="5469"/>
    <n v="225282"/>
    <n v="318918"/>
    <n v="16000"/>
  </r>
  <r>
    <x v="5"/>
    <n v="124"/>
    <x v="2"/>
    <n v="2"/>
    <s v="Liquid bulk carriers"/>
    <n v="1.0708"/>
    <s v="Efficient"/>
    <s v="5"/>
    <n v="13"/>
    <s v="Old"/>
    <n v="23240"/>
    <n v="38649"/>
    <m/>
    <n v="161593"/>
    <n v="318918"/>
    <m/>
  </r>
  <r>
    <x v="5"/>
    <n v="124"/>
    <x v="2"/>
    <n v="7"/>
    <s v="Liquefied petroleum gas carriers"/>
    <n v="1.5562"/>
    <s v="Efficient"/>
    <s v="5"/>
    <n v="9"/>
    <s v="Modern"/>
    <n v="45810"/>
    <n v="52447"/>
    <m/>
    <n v="50174"/>
    <n v="58899"/>
    <m/>
  </r>
  <r>
    <x v="5"/>
    <n v="124"/>
    <x v="2"/>
    <n v="5"/>
    <s v="Dry bulk carriers"/>
    <n v="0.36320000000000002"/>
    <s v="Efficient"/>
    <s v="5"/>
    <n v="22"/>
    <s v="Old"/>
    <n v="28039"/>
    <n v="48148"/>
    <m/>
    <n v="109982"/>
    <n v="210963"/>
    <m/>
  </r>
  <r>
    <x v="5"/>
    <n v="124"/>
    <x v="2"/>
    <n v="4"/>
    <s v="Dry breakbulk carriers"/>
    <n v="0.1368"/>
    <s v="Efficient"/>
    <s v="5"/>
    <n v="9"/>
    <s v="Modern"/>
    <n v="9255"/>
    <n v="11016"/>
    <m/>
    <n v="49091"/>
    <n v="81279"/>
    <m/>
  </r>
  <r>
    <x v="5"/>
    <n v="124"/>
    <x v="2"/>
    <n v="6"/>
    <s v="Roll-on/ roll-off ships"/>
    <m/>
    <s v="Efficient"/>
    <s v="5"/>
    <n v="15"/>
    <s v="Old"/>
    <n v="14330"/>
    <n v="6859"/>
    <m/>
    <n v="100430"/>
    <n v="55828"/>
    <m/>
  </r>
  <r>
    <x v="5"/>
    <n v="124"/>
    <x v="2"/>
    <n v="3"/>
    <s v="Container ships"/>
    <n v="1.4569000000000001"/>
    <s v="Efficient"/>
    <s v="5"/>
    <n v="15"/>
    <s v="Old"/>
    <n v="59803"/>
    <m/>
    <n v="5469"/>
    <n v="176546"/>
    <m/>
    <n v="16000"/>
  </r>
  <r>
    <x v="5"/>
    <n v="124"/>
    <x v="2"/>
    <n v="1"/>
    <s v="Passenger ships"/>
    <m/>
    <s v="Efficient"/>
    <s v="5"/>
    <n v="28"/>
    <s v="Old"/>
    <n v="7640"/>
    <m/>
    <m/>
    <n v="225282"/>
    <m/>
    <m/>
  </r>
  <r>
    <x v="5"/>
    <n v="156"/>
    <x v="3"/>
    <n v="0"/>
    <s v="All ships"/>
    <n v="1.0528"/>
    <s v="Efficient"/>
    <s v="5"/>
    <n v="14"/>
    <s v="Old"/>
    <n v="33683"/>
    <n v="46551"/>
    <n v="4561"/>
    <n v="237000"/>
    <n v="404389"/>
    <n v="24116"/>
  </r>
  <r>
    <x v="5"/>
    <n v="156"/>
    <x v="3"/>
    <n v="2"/>
    <s v="Liquid bulk carriers"/>
    <n v="1.1069"/>
    <s v="Efficient"/>
    <s v="5"/>
    <n v="13"/>
    <s v="Old"/>
    <n v="21119"/>
    <n v="37036"/>
    <m/>
    <n v="170618"/>
    <n v="323514"/>
    <m/>
  </r>
  <r>
    <x v="5"/>
    <n v="156"/>
    <x v="3"/>
    <n v="7"/>
    <s v="Liquefied petroleum gas carriers"/>
    <n v="1.0201"/>
    <s v="Efficient"/>
    <s v="5"/>
    <n v="14"/>
    <s v="Old"/>
    <n v="10025"/>
    <n v="10878"/>
    <m/>
    <n v="60784"/>
    <n v="64220"/>
    <m/>
  </r>
  <r>
    <x v="5"/>
    <n v="156"/>
    <x v="3"/>
    <n v="8"/>
    <s v="Liquefied natural gas carriers"/>
    <n v="1.1594"/>
    <s v="Efficient"/>
    <s v="5"/>
    <n v="10"/>
    <s v="Old"/>
    <n v="96307"/>
    <n v="76569"/>
    <m/>
    <n v="168189"/>
    <n v="155159"/>
    <m/>
  </r>
  <r>
    <x v="5"/>
    <n v="156"/>
    <x v="3"/>
    <n v="5"/>
    <s v="Dry bulk carriers"/>
    <n v="2.0118"/>
    <s v="Efficient"/>
    <s v="4"/>
    <n v="14"/>
    <s v="Old"/>
    <n v="43030"/>
    <n v="78610"/>
    <m/>
    <n v="204014"/>
    <n v="404389"/>
    <m/>
  </r>
  <r>
    <x v="5"/>
    <n v="156"/>
    <x v="3"/>
    <n v="4"/>
    <s v="Dry breakbulk carriers"/>
    <n v="1.3236000000000001"/>
    <s v="Efficient"/>
    <s v="5"/>
    <n v="17"/>
    <s v="Old"/>
    <n v="11160"/>
    <n v="15617"/>
    <m/>
    <n v="149944"/>
    <n v="175897"/>
    <m/>
  </r>
  <r>
    <x v="5"/>
    <n v="156"/>
    <x v="3"/>
    <n v="6"/>
    <s v="Roll-on/ roll-off ships"/>
    <m/>
    <s v="Efficient"/>
    <s v="5"/>
    <n v="14"/>
    <s v="Old"/>
    <n v="27181"/>
    <n v="9672"/>
    <m/>
    <n v="89797"/>
    <n v="47528"/>
    <m/>
  </r>
  <r>
    <x v="5"/>
    <n v="156"/>
    <x v="3"/>
    <n v="3"/>
    <s v="Container ships"/>
    <n v="0.60489999999999999"/>
    <s v="Efficient"/>
    <s v="5"/>
    <n v="13"/>
    <s v="Old"/>
    <n v="48856"/>
    <m/>
    <n v="4561"/>
    <n v="237000"/>
    <m/>
    <n v="24116"/>
  </r>
  <r>
    <x v="5"/>
    <n v="156"/>
    <x v="3"/>
    <n v="1"/>
    <s v="Passenger ships"/>
    <m/>
    <s v="Efficient"/>
    <s v="5"/>
    <n v="13"/>
    <s v="Old"/>
    <n v="19392"/>
    <m/>
    <m/>
    <n v="171598"/>
    <m/>
    <m/>
  </r>
  <r>
    <x v="5"/>
    <n v="191"/>
    <x v="4"/>
    <n v="0"/>
    <s v="All ships"/>
    <n v="1.3131999999999999"/>
    <s v="Efficient"/>
    <s v="5"/>
    <n v="18"/>
    <s v="Old"/>
    <n v="3901"/>
    <n v="21393"/>
    <n v="4277"/>
    <n v="157844"/>
    <n v="306506"/>
    <n v="15500"/>
  </r>
  <r>
    <x v="5"/>
    <n v="191"/>
    <x v="4"/>
    <n v="2"/>
    <s v="Liquid bulk carriers"/>
    <n v="1.0299"/>
    <s v="Efficient"/>
    <s v="5"/>
    <n v="16"/>
    <s v="Old"/>
    <n v="17197"/>
    <n v="29495"/>
    <m/>
    <n v="157844"/>
    <n v="306506"/>
    <m/>
  </r>
  <r>
    <x v="5"/>
    <n v="191"/>
    <x v="4"/>
    <n v="8"/>
    <s v="Liquefied natural gas carriers"/>
    <n v="2.4458000000000002"/>
    <s v="Efficient"/>
    <s v="4"/>
    <n v="7"/>
    <s v="Modern"/>
    <n v="112138"/>
    <n v="91365"/>
    <m/>
    <n v="120709"/>
    <n v="95788"/>
    <m/>
  </r>
  <r>
    <x v="5"/>
    <n v="191"/>
    <x v="4"/>
    <n v="5"/>
    <s v="Dry bulk carriers"/>
    <n v="2.2444000000000002"/>
    <s v="Efficient"/>
    <s v="4"/>
    <n v="22"/>
    <s v="Old"/>
    <n v="17579"/>
    <n v="30032"/>
    <m/>
    <n v="94090"/>
    <n v="182820"/>
    <m/>
  </r>
  <r>
    <x v="5"/>
    <n v="191"/>
    <x v="4"/>
    <n v="4"/>
    <s v="Dry breakbulk carriers"/>
    <n v="2.8115000000000001"/>
    <s v="Efficient"/>
    <s v="4"/>
    <n v="23"/>
    <s v="Old"/>
    <n v="5141"/>
    <n v="7022"/>
    <m/>
    <n v="149944"/>
    <n v="175897"/>
    <m/>
  </r>
  <r>
    <x v="5"/>
    <n v="191"/>
    <x v="4"/>
    <n v="3"/>
    <s v="Container ships"/>
    <n v="0.67010000000000003"/>
    <s v="Efficient"/>
    <s v="5"/>
    <n v="17"/>
    <s v="Old"/>
    <n v="46467"/>
    <m/>
    <n v="4277"/>
    <n v="153774"/>
    <m/>
    <n v="15500"/>
  </r>
  <r>
    <x v="5"/>
    <n v="191"/>
    <x v="4"/>
    <n v="1"/>
    <s v="Passenger ships"/>
    <m/>
    <s v="Efficient"/>
    <s v="5"/>
    <n v="18"/>
    <s v="Old"/>
    <n v="3511"/>
    <m/>
    <m/>
    <n v="155873"/>
    <m/>
    <m/>
  </r>
  <r>
    <x v="5"/>
    <n v="208"/>
    <x v="5"/>
    <n v="0"/>
    <s v="All ships"/>
    <n v="0.73680000000000001"/>
    <s v="Efficient"/>
    <s v="5"/>
    <n v="22"/>
    <s v="Old"/>
    <n v="9990"/>
    <n v="7491"/>
    <n v="1978"/>
    <n v="214286"/>
    <n v="180086"/>
    <n v="19630"/>
  </r>
  <r>
    <x v="5"/>
    <n v="208"/>
    <x v="5"/>
    <n v="2"/>
    <s v="Liquid bulk carriers"/>
    <n v="0.67290000000000005"/>
    <s v="Efficient"/>
    <s v="5"/>
    <n v="18"/>
    <s v="Old"/>
    <n v="7685"/>
    <n v="12229"/>
    <m/>
    <n v="93759"/>
    <n v="164787"/>
    <m/>
  </r>
  <r>
    <x v="5"/>
    <n v="208"/>
    <x v="5"/>
    <n v="7"/>
    <s v="Liquefied petroleum gas carriers"/>
    <n v="1.2666999999999999"/>
    <s v="Efficient"/>
    <s v="5"/>
    <n v="13"/>
    <s v="Old"/>
    <n v="3844"/>
    <n v="4240"/>
    <m/>
    <n v="13549"/>
    <n v="15070"/>
    <m/>
  </r>
  <r>
    <x v="5"/>
    <n v="208"/>
    <x v="5"/>
    <n v="5"/>
    <s v="Dry bulk carriers"/>
    <n v="0.80689999999999995"/>
    <s v="Efficient"/>
    <s v="5"/>
    <n v="12"/>
    <s v="Old"/>
    <n v="10069"/>
    <n v="16442"/>
    <m/>
    <n v="94863"/>
    <n v="180086"/>
    <m/>
  </r>
  <r>
    <x v="5"/>
    <n v="208"/>
    <x v="5"/>
    <n v="4"/>
    <s v="Dry breakbulk carriers"/>
    <n v="0.80489999999999995"/>
    <s v="Efficient"/>
    <s v="5"/>
    <n v="24"/>
    <s v="Old"/>
    <n v="3104"/>
    <n v="4313"/>
    <m/>
    <n v="49091"/>
    <n v="63581"/>
    <m/>
  </r>
  <r>
    <x v="5"/>
    <n v="208"/>
    <x v="5"/>
    <n v="6"/>
    <s v="Roll-on/ roll-off ships"/>
    <m/>
    <s v="Efficient"/>
    <s v="5"/>
    <n v="18"/>
    <s v="Old"/>
    <n v="23619"/>
    <n v="12755"/>
    <m/>
    <n v="72708"/>
    <n v="48988"/>
    <m/>
  </r>
  <r>
    <x v="5"/>
    <n v="208"/>
    <x v="5"/>
    <n v="3"/>
    <s v="Container ships"/>
    <n v="0.57010000000000005"/>
    <s v="Efficient"/>
    <s v="5"/>
    <n v="17"/>
    <s v="Old"/>
    <n v="21745"/>
    <m/>
    <n v="1978"/>
    <n v="214286"/>
    <m/>
    <n v="19630"/>
  </r>
  <r>
    <x v="5"/>
    <n v="208"/>
    <x v="5"/>
    <n v="1"/>
    <s v="Passenger ships"/>
    <m/>
    <s v="Efficient"/>
    <s v="5"/>
    <n v="22"/>
    <s v="Old"/>
    <n v="10400"/>
    <m/>
    <m/>
    <n v="183200"/>
    <m/>
    <m/>
  </r>
  <r>
    <x v="5"/>
    <n v="251"/>
    <x v="6"/>
    <n v="0"/>
    <s v="All ships"/>
    <n v="1.1444000000000001"/>
    <s v="Efficient"/>
    <s v="5"/>
    <n v="18"/>
    <s v="Old"/>
    <n v="23198"/>
    <n v="18991"/>
    <n v="5579"/>
    <n v="236583"/>
    <n v="320916"/>
    <n v="24116"/>
  </r>
  <r>
    <x v="5"/>
    <n v="251"/>
    <x v="6"/>
    <n v="2"/>
    <s v="Liquid bulk carriers"/>
    <n v="1.0486"/>
    <s v="Efficient"/>
    <s v="5"/>
    <n v="13"/>
    <s v="Old"/>
    <n v="13965"/>
    <n v="24091"/>
    <m/>
    <n v="166639"/>
    <n v="320916"/>
    <m/>
  </r>
  <r>
    <x v="5"/>
    <n v="251"/>
    <x v="6"/>
    <n v="7"/>
    <s v="Liquefied petroleum gas carriers"/>
    <n v="1.2229000000000001"/>
    <s v="Efficient"/>
    <s v="5"/>
    <n v="13"/>
    <s v="Old"/>
    <n v="8973"/>
    <n v="9993"/>
    <m/>
    <n v="53573"/>
    <n v="58312"/>
    <m/>
  </r>
  <r>
    <x v="5"/>
    <n v="251"/>
    <x v="6"/>
    <n v="8"/>
    <s v="Liquefied natural gas carriers"/>
    <n v="1.141"/>
    <s v="Efficient"/>
    <s v="5"/>
    <n v="9"/>
    <s v="Modern"/>
    <n v="105836"/>
    <n v="82753"/>
    <m/>
    <n v="163922"/>
    <n v="130442"/>
    <m/>
  </r>
  <r>
    <x v="5"/>
    <n v="251"/>
    <x v="6"/>
    <n v="5"/>
    <s v="Dry bulk carriers"/>
    <n v="3.25"/>
    <s v="Inefficient"/>
    <s v="3"/>
    <n v="15"/>
    <s v="Old"/>
    <n v="24441"/>
    <n v="42694"/>
    <m/>
    <n v="106251"/>
    <n v="207867"/>
    <m/>
  </r>
  <r>
    <x v="5"/>
    <n v="251"/>
    <x v="6"/>
    <n v="4"/>
    <s v="Dry breakbulk carriers"/>
    <n v="1.5287999999999999"/>
    <s v="Efficient"/>
    <s v="5"/>
    <n v="20"/>
    <s v="Old"/>
    <n v="4508"/>
    <n v="6514"/>
    <m/>
    <n v="149944"/>
    <n v="175897"/>
    <m/>
  </r>
  <r>
    <x v="5"/>
    <n v="251"/>
    <x v="6"/>
    <n v="6"/>
    <s v="Roll-on/ roll-off ships"/>
    <m/>
    <s v="Efficient"/>
    <s v="5"/>
    <n v="19"/>
    <s v="Old"/>
    <n v="27389"/>
    <n v="11440"/>
    <m/>
    <n v="76420"/>
    <n v="45200"/>
    <m/>
  </r>
  <r>
    <x v="5"/>
    <n v="251"/>
    <x v="6"/>
    <n v="3"/>
    <s v="Container ships"/>
    <n v="0.85350000000000004"/>
    <s v="Efficient"/>
    <s v="5"/>
    <n v="14"/>
    <s v="Old"/>
    <n v="61200"/>
    <m/>
    <n v="5579"/>
    <n v="236583"/>
    <m/>
    <n v="24116"/>
  </r>
  <r>
    <x v="5"/>
    <n v="251"/>
    <x v="6"/>
    <n v="1"/>
    <s v="Passenger ships"/>
    <m/>
    <s v="Efficient"/>
    <s v="5"/>
    <n v="19"/>
    <s v="Old"/>
    <n v="24031"/>
    <m/>
    <m/>
    <n v="228081"/>
    <m/>
    <m/>
  </r>
  <r>
    <x v="5"/>
    <n v="276"/>
    <x v="7"/>
    <n v="0"/>
    <s v="All ships"/>
    <n v="0.64439999999999997"/>
    <s v="Efficient"/>
    <s v="5"/>
    <n v="22"/>
    <s v="Old"/>
    <n v="13133"/>
    <n v="9747"/>
    <n v="5015"/>
    <n v="237000"/>
    <n v="321300"/>
    <n v="24004"/>
  </r>
  <r>
    <x v="5"/>
    <n v="276"/>
    <x v="7"/>
    <n v="2"/>
    <s v="Liquid bulk carriers"/>
    <n v="0.43509999999999999"/>
    <s v="Efficient"/>
    <s v="5"/>
    <n v="19"/>
    <s v="Old"/>
    <n v="4738"/>
    <n v="8675"/>
    <m/>
    <n v="170611"/>
    <n v="321300"/>
    <m/>
  </r>
  <r>
    <x v="5"/>
    <n v="276"/>
    <x v="7"/>
    <n v="7"/>
    <s v="Liquefied petroleum gas carriers"/>
    <n v="0.86739999999999995"/>
    <s v="Efficient"/>
    <s v="5"/>
    <n v="16"/>
    <s v="Old"/>
    <n v="5300"/>
    <n v="5950"/>
    <m/>
    <n v="47789"/>
    <n v="54650"/>
    <m/>
  </r>
  <r>
    <x v="5"/>
    <n v="276"/>
    <x v="7"/>
    <n v="8"/>
    <s v="Liquefied natural gas carriers"/>
    <n v="1.2069000000000001"/>
    <s v="Efficient"/>
    <s v="5"/>
    <n v="11"/>
    <s v="Old"/>
    <n v="33988"/>
    <n v="28691"/>
    <m/>
    <n v="135977"/>
    <n v="98936"/>
    <m/>
  </r>
  <r>
    <x v="5"/>
    <n v="276"/>
    <x v="7"/>
    <n v="5"/>
    <s v="Dry bulk carriers"/>
    <n v="2.516"/>
    <s v="Efficient"/>
    <s v="4"/>
    <n v="13"/>
    <s v="Old"/>
    <n v="28955"/>
    <n v="49766"/>
    <m/>
    <n v="109768"/>
    <n v="209338"/>
    <m/>
  </r>
  <r>
    <x v="5"/>
    <n v="276"/>
    <x v="7"/>
    <n v="4"/>
    <s v="Dry breakbulk carriers"/>
    <n v="0.60140000000000005"/>
    <s v="Efficient"/>
    <s v="5"/>
    <n v="28"/>
    <s v="Old"/>
    <n v="3621"/>
    <n v="5087"/>
    <m/>
    <n v="149944"/>
    <n v="175897"/>
    <m/>
  </r>
  <r>
    <x v="5"/>
    <n v="276"/>
    <x v="7"/>
    <n v="6"/>
    <s v="Roll-on/ roll-off ships"/>
    <m/>
    <s v="Efficient"/>
    <s v="5"/>
    <n v="17"/>
    <s v="Old"/>
    <n v="32947"/>
    <n v="13411"/>
    <m/>
    <n v="100430"/>
    <n v="55828"/>
    <m/>
  </r>
  <r>
    <x v="5"/>
    <n v="276"/>
    <x v="7"/>
    <n v="3"/>
    <s v="Container ships"/>
    <n v="1.0174000000000001"/>
    <s v="Efficient"/>
    <s v="5"/>
    <n v="15"/>
    <s v="Old"/>
    <n v="54461"/>
    <m/>
    <n v="5015"/>
    <n v="237000"/>
    <m/>
    <n v="24004"/>
  </r>
  <r>
    <x v="5"/>
    <n v="276"/>
    <x v="7"/>
    <n v="1"/>
    <s v="Passenger ships"/>
    <m/>
    <s v="Efficient"/>
    <s v="5"/>
    <n v="22"/>
    <s v="Old"/>
    <n v="11990"/>
    <m/>
    <m/>
    <n v="206285"/>
    <m/>
    <m/>
  </r>
  <r>
    <x v="5"/>
    <n v="300"/>
    <x v="8"/>
    <n v="0"/>
    <s v="All ships"/>
    <n v="0.83330000000000004"/>
    <s v="Efficient"/>
    <s v="5"/>
    <n v="24"/>
    <s v="Old"/>
    <n v="8681"/>
    <n v="7421"/>
    <n v="4376"/>
    <n v="237000"/>
    <n v="319359"/>
    <n v="24004"/>
  </r>
  <r>
    <x v="5"/>
    <n v="300"/>
    <x v="8"/>
    <n v="2"/>
    <s v="Liquid bulk carriers"/>
    <n v="0.61250000000000004"/>
    <s v="Efficient"/>
    <s v="5"/>
    <n v="23"/>
    <s v="Old"/>
    <n v="5153"/>
    <n v="8069"/>
    <m/>
    <n v="161692"/>
    <n v="319359"/>
    <m/>
  </r>
  <r>
    <x v="5"/>
    <n v="300"/>
    <x v="8"/>
    <n v="7"/>
    <s v="Liquefied petroleum gas carriers"/>
    <n v="0.97430000000000005"/>
    <s v="Efficient"/>
    <s v="5"/>
    <n v="26"/>
    <s v="Old"/>
    <n v="5165"/>
    <n v="6189"/>
    <m/>
    <n v="25004"/>
    <n v="28702"/>
    <m/>
  </r>
  <r>
    <x v="5"/>
    <n v="300"/>
    <x v="8"/>
    <n v="8"/>
    <s v="Liquefied natural gas carriers"/>
    <n v="1.1659999999999999"/>
    <s v="Efficient"/>
    <s v="5"/>
    <n v="11"/>
    <s v="Old"/>
    <n v="104182"/>
    <n v="83840"/>
    <m/>
    <n v="144828"/>
    <n v="98954"/>
    <m/>
  </r>
  <r>
    <x v="5"/>
    <n v="300"/>
    <x v="8"/>
    <n v="5"/>
    <s v="Dry bulk carriers"/>
    <n v="0.68920000000000003"/>
    <s v="Efficient"/>
    <s v="5"/>
    <n v="28"/>
    <s v="Old"/>
    <n v="7119"/>
    <n v="12011"/>
    <m/>
    <n v="94232"/>
    <n v="182511"/>
    <m/>
  </r>
  <r>
    <x v="5"/>
    <n v="300"/>
    <x v="8"/>
    <n v="4"/>
    <s v="Dry breakbulk carriers"/>
    <n v="1.1413"/>
    <s v="Efficient"/>
    <s v="5"/>
    <n v="34"/>
    <s v="Old"/>
    <n v="2968"/>
    <n v="4154"/>
    <m/>
    <n v="40350"/>
    <n v="64942"/>
    <m/>
  </r>
  <r>
    <x v="5"/>
    <n v="300"/>
    <x v="8"/>
    <n v="6"/>
    <s v="Roll-on/ roll-off ships"/>
    <m/>
    <s v="Efficient"/>
    <s v="5"/>
    <n v="35"/>
    <s v="Old"/>
    <n v="15791"/>
    <n v="6470"/>
    <m/>
    <n v="76420"/>
    <n v="48988"/>
    <m/>
  </r>
  <r>
    <x v="5"/>
    <n v="300"/>
    <x v="8"/>
    <n v="3"/>
    <s v="Container ships"/>
    <n v="1.034"/>
    <s v="Efficient"/>
    <s v="5"/>
    <n v="17"/>
    <s v="Old"/>
    <n v="46846"/>
    <m/>
    <n v="4376"/>
    <n v="237000"/>
    <m/>
    <n v="24004"/>
  </r>
  <r>
    <x v="5"/>
    <n v="300"/>
    <x v="8"/>
    <n v="1"/>
    <s v="Passenger ships"/>
    <m/>
    <s v="Efficient"/>
    <s v="5"/>
    <n v="23"/>
    <s v="Old"/>
    <n v="8123"/>
    <m/>
    <m/>
    <n v="186364"/>
    <m/>
    <m/>
  </r>
  <r>
    <x v="5"/>
    <n v="360"/>
    <x v="9"/>
    <n v="0"/>
    <s v="All ships"/>
    <n v="1.2625"/>
    <s v="Efficient"/>
    <s v="5"/>
    <n v="20"/>
    <s v="Old"/>
    <n v="7833"/>
    <n v="16885"/>
    <n v="1280"/>
    <n v="176435"/>
    <n v="319247"/>
    <n v="16000"/>
  </r>
  <r>
    <x v="5"/>
    <n v="360"/>
    <x v="9"/>
    <n v="2"/>
    <s v="Liquid bulk carriers"/>
    <n v="1.3243"/>
    <s v="Efficient"/>
    <s v="5"/>
    <n v="16"/>
    <s v="Old"/>
    <n v="8589"/>
    <n v="13471"/>
    <m/>
    <n v="161175"/>
    <n v="319247"/>
    <m/>
  </r>
  <r>
    <x v="5"/>
    <n v="360"/>
    <x v="9"/>
    <n v="7"/>
    <s v="Liquefied petroleum gas carriers"/>
    <n v="1.0785"/>
    <s v="Efficient"/>
    <s v="5"/>
    <n v="21"/>
    <s v="Old"/>
    <n v="8254"/>
    <n v="9047"/>
    <m/>
    <n v="53573"/>
    <n v="59479"/>
    <m/>
  </r>
  <r>
    <x v="5"/>
    <n v="360"/>
    <x v="9"/>
    <n v="8"/>
    <s v="Liquefied natural gas carriers"/>
    <n v="1.4188000000000001"/>
    <s v="Efficient"/>
    <s v="5"/>
    <n v="17"/>
    <s v="Old"/>
    <n v="94456"/>
    <n v="72581"/>
    <m/>
    <n v="136739"/>
    <n v="98954"/>
    <m/>
  </r>
  <r>
    <x v="5"/>
    <n v="360"/>
    <x v="9"/>
    <n v="5"/>
    <s v="Dry bulk carriers"/>
    <n v="2.6930999999999998"/>
    <s v="Efficient"/>
    <s v="4"/>
    <n v="18"/>
    <s v="Old"/>
    <n v="25723"/>
    <n v="45358"/>
    <m/>
    <n v="109716"/>
    <n v="211135"/>
    <m/>
  </r>
  <r>
    <x v="5"/>
    <n v="360"/>
    <x v="9"/>
    <n v="4"/>
    <s v="Dry breakbulk carriers"/>
    <n v="1.1563000000000001"/>
    <s v="Efficient"/>
    <s v="5"/>
    <n v="21"/>
    <s v="Old"/>
    <n v="5134"/>
    <n v="6915"/>
    <m/>
    <n v="57934"/>
    <n v="72562"/>
    <m/>
  </r>
  <r>
    <x v="5"/>
    <n v="360"/>
    <x v="9"/>
    <n v="6"/>
    <s v="Roll-on/ roll-off ships"/>
    <m/>
    <s v="Efficient"/>
    <s v="5"/>
    <n v="29"/>
    <s v="Old"/>
    <n v="10291"/>
    <n v="4874"/>
    <m/>
    <n v="75528"/>
    <n v="32956"/>
    <m/>
  </r>
  <r>
    <x v="5"/>
    <n v="360"/>
    <x v="9"/>
    <n v="3"/>
    <s v="Container ships"/>
    <n v="0.96530000000000005"/>
    <s v="Efficient"/>
    <s v="5"/>
    <n v="16"/>
    <s v="Old"/>
    <n v="14237"/>
    <m/>
    <n v="1280"/>
    <n v="176435"/>
    <m/>
    <n v="16000"/>
  </r>
  <r>
    <x v="5"/>
    <n v="360"/>
    <x v="9"/>
    <n v="1"/>
    <s v="Passenger ships"/>
    <m/>
    <s v="Efficient"/>
    <s v="5"/>
    <n v="21"/>
    <s v="Old"/>
    <n v="5016"/>
    <m/>
    <m/>
    <n v="130818"/>
    <m/>
    <m/>
  </r>
  <r>
    <x v="5"/>
    <n v="380"/>
    <x v="10"/>
    <n v="0"/>
    <s v="All ships"/>
    <n v="1.2799"/>
    <s v="Efficient"/>
    <s v="5"/>
    <n v="28"/>
    <s v="Old"/>
    <n v="10908"/>
    <n v="20716"/>
    <n v="3963"/>
    <n v="236184"/>
    <n v="319202"/>
    <n v="24000"/>
  </r>
  <r>
    <x v="5"/>
    <n v="380"/>
    <x v="10"/>
    <n v="2"/>
    <s v="Liquid bulk carriers"/>
    <n v="1.2635000000000001"/>
    <s v="Efficient"/>
    <s v="5"/>
    <n v="19"/>
    <s v="Old"/>
    <n v="18506"/>
    <n v="31686"/>
    <m/>
    <n v="160087"/>
    <n v="319202"/>
    <m/>
  </r>
  <r>
    <x v="5"/>
    <n v="380"/>
    <x v="10"/>
    <n v="7"/>
    <s v="Liquefied petroleum gas carriers"/>
    <n v="1.5815999999999999"/>
    <s v="Efficient"/>
    <s v="5"/>
    <n v="15"/>
    <s v="Old"/>
    <n v="8684"/>
    <n v="9778"/>
    <m/>
    <n v="48963"/>
    <n v="54656"/>
    <m/>
  </r>
  <r>
    <x v="5"/>
    <n v="380"/>
    <x v="10"/>
    <n v="8"/>
    <s v="Liquefied natural gas carriers"/>
    <n v="2.0733000000000001"/>
    <s v="Efficient"/>
    <s v="4"/>
    <n v="14"/>
    <s v="Old"/>
    <n v="56587"/>
    <n v="43038"/>
    <m/>
    <n v="117564"/>
    <n v="96889"/>
    <m/>
  </r>
  <r>
    <x v="5"/>
    <n v="380"/>
    <x v="10"/>
    <n v="5"/>
    <s v="Dry bulk carriers"/>
    <n v="3.4597000000000002"/>
    <s v="Inefficient"/>
    <s v="3"/>
    <n v="15"/>
    <s v="Old"/>
    <n v="25106"/>
    <n v="43325"/>
    <m/>
    <n v="109534"/>
    <n v="210000"/>
    <m/>
  </r>
  <r>
    <x v="5"/>
    <n v="380"/>
    <x v="10"/>
    <n v="4"/>
    <s v="Dry breakbulk carriers"/>
    <n v="1.9888999999999999"/>
    <s v="Efficient"/>
    <s v="5"/>
    <n v="20"/>
    <s v="Old"/>
    <n v="6536"/>
    <n v="9144"/>
    <m/>
    <n v="149944"/>
    <n v="175897"/>
    <m/>
  </r>
  <r>
    <x v="5"/>
    <n v="380"/>
    <x v="10"/>
    <n v="6"/>
    <s v="Roll-on/ roll-off ships"/>
    <m/>
    <s v="Efficient"/>
    <s v="5"/>
    <n v="14"/>
    <s v="Old"/>
    <n v="36648"/>
    <n v="13635"/>
    <m/>
    <n v="89797"/>
    <n v="47528"/>
    <m/>
  </r>
  <r>
    <x v="5"/>
    <n v="380"/>
    <x v="10"/>
    <n v="3"/>
    <s v="Container ships"/>
    <n v="0.89970000000000006"/>
    <s v="Efficient"/>
    <s v="5"/>
    <n v="17"/>
    <s v="Old"/>
    <n v="44002"/>
    <m/>
    <n v="3963"/>
    <n v="236184"/>
    <m/>
    <n v="24000"/>
  </r>
  <r>
    <x v="5"/>
    <n v="380"/>
    <x v="10"/>
    <n v="1"/>
    <s v="Passenger ships"/>
    <m/>
    <s v="Efficient"/>
    <s v="5"/>
    <n v="30"/>
    <s v="Old"/>
    <n v="8043"/>
    <m/>
    <m/>
    <n v="228081"/>
    <m/>
    <m/>
  </r>
  <r>
    <x v="5"/>
    <n v="392"/>
    <x v="11"/>
    <n v="0"/>
    <s v="All ships"/>
    <n v="0.41110000000000002"/>
    <s v="Efficient"/>
    <s v="5"/>
    <n v="14"/>
    <s v="Old"/>
    <n v="10439"/>
    <n v="15001"/>
    <n v="1614"/>
    <n v="236500"/>
    <n v="327017"/>
    <n v="15500"/>
  </r>
  <r>
    <x v="5"/>
    <n v="392"/>
    <x v="11"/>
    <n v="2"/>
    <s v="Liquid bulk carriers"/>
    <n v="0.31869999999999998"/>
    <s v="Efficient"/>
    <s v="5"/>
    <n v="12"/>
    <s v="Old"/>
    <n v="8289"/>
    <n v="14024"/>
    <m/>
    <n v="169919"/>
    <n v="320299"/>
    <m/>
  </r>
  <r>
    <x v="5"/>
    <n v="392"/>
    <x v="11"/>
    <n v="7"/>
    <s v="Liquefied petroleum gas carriers"/>
    <n v="0.37219999999999998"/>
    <s v="Efficient"/>
    <s v="5"/>
    <n v="13"/>
    <s v="Old"/>
    <n v="6955"/>
    <n v="7612"/>
    <m/>
    <n v="54634"/>
    <n v="62500"/>
    <m/>
  </r>
  <r>
    <x v="5"/>
    <n v="392"/>
    <x v="11"/>
    <n v="8"/>
    <s v="Liquefied natural gas carriers"/>
    <n v="1.0097"/>
    <s v="Efficient"/>
    <s v="5"/>
    <n v="14"/>
    <s v="Old"/>
    <n v="65790"/>
    <n v="47780"/>
    <m/>
    <n v="163922"/>
    <n v="130442"/>
    <m/>
  </r>
  <r>
    <x v="5"/>
    <n v="392"/>
    <x v="11"/>
    <n v="5"/>
    <s v="Dry bulk carriers"/>
    <n v="0.89580000000000004"/>
    <s v="Efficient"/>
    <s v="5"/>
    <n v="14"/>
    <s v="Old"/>
    <n v="17113"/>
    <n v="29548"/>
    <m/>
    <n v="161294"/>
    <n v="327017"/>
    <m/>
  </r>
  <r>
    <x v="5"/>
    <n v="392"/>
    <x v="11"/>
    <n v="4"/>
    <s v="Dry breakbulk carriers"/>
    <n v="1.1416999999999999"/>
    <s v="Efficient"/>
    <s v="5"/>
    <n v="14"/>
    <s v="Old"/>
    <n v="6878"/>
    <n v="9140"/>
    <m/>
    <n v="66870"/>
    <n v="80500"/>
    <m/>
  </r>
  <r>
    <x v="5"/>
    <n v="392"/>
    <x v="11"/>
    <n v="6"/>
    <s v="Roll-on/ roll-off ships"/>
    <m/>
    <s v="Efficient"/>
    <s v="5"/>
    <n v="12"/>
    <s v="Old"/>
    <n v="16926"/>
    <n v="7350"/>
    <m/>
    <n v="77644"/>
    <n v="43878"/>
    <m/>
  </r>
  <r>
    <x v="5"/>
    <n v="392"/>
    <x v="11"/>
    <n v="3"/>
    <s v="Container ships"/>
    <n v="0.35"/>
    <s v="Efficient"/>
    <s v="5"/>
    <n v="13"/>
    <s v="Old"/>
    <n v="16602"/>
    <m/>
    <n v="1614"/>
    <n v="236500"/>
    <m/>
    <n v="15500"/>
  </r>
  <r>
    <x v="5"/>
    <n v="392"/>
    <x v="11"/>
    <n v="1"/>
    <s v="Passenger ships"/>
    <m/>
    <s v="Efficient"/>
    <s v="5"/>
    <n v="16"/>
    <s v="Old"/>
    <n v="5313"/>
    <m/>
    <m/>
    <n v="171598"/>
    <m/>
    <m/>
  </r>
  <r>
    <x v="5"/>
    <n v="410"/>
    <x v="12"/>
    <n v="0"/>
    <s v="All ships"/>
    <n v="0.85"/>
    <s v="Efficient"/>
    <s v="5"/>
    <n v="15"/>
    <s v="Old"/>
    <n v="19713"/>
    <n v="21528"/>
    <n v="2990"/>
    <n v="236583"/>
    <n v="326932"/>
    <n v="24000"/>
  </r>
  <r>
    <x v="5"/>
    <n v="410"/>
    <x v="12"/>
    <n v="2"/>
    <s v="Liquid bulk carriers"/>
    <n v="0.74439999999999995"/>
    <s v="Efficient"/>
    <s v="5"/>
    <n v="14"/>
    <s v="Old"/>
    <n v="13791"/>
    <n v="23777"/>
    <m/>
    <n v="167578"/>
    <n v="323514"/>
    <m/>
  </r>
  <r>
    <x v="5"/>
    <n v="410"/>
    <x v="12"/>
    <n v="7"/>
    <s v="Liquefied petroleum gas carriers"/>
    <n v="0.85899999999999999"/>
    <s v="Efficient"/>
    <s v="5"/>
    <n v="14"/>
    <s v="Old"/>
    <n v="8641"/>
    <n v="9450"/>
    <m/>
    <n v="55833"/>
    <n v="62500"/>
    <m/>
  </r>
  <r>
    <x v="5"/>
    <n v="410"/>
    <x v="12"/>
    <n v="8"/>
    <s v="Liquefied natural gas carriers"/>
    <n v="1.034"/>
    <s v="Efficient"/>
    <s v="5"/>
    <n v="13"/>
    <s v="Old"/>
    <n v="108541"/>
    <n v="85344"/>
    <m/>
    <n v="168189"/>
    <n v="155159"/>
    <m/>
  </r>
  <r>
    <x v="5"/>
    <n v="410"/>
    <x v="12"/>
    <n v="5"/>
    <s v="Dry bulk carriers"/>
    <n v="2.7061999999999999"/>
    <s v="Efficient"/>
    <s v="4"/>
    <n v="13"/>
    <s v="Old"/>
    <n v="33194"/>
    <n v="59825"/>
    <m/>
    <n v="161294"/>
    <n v="326932"/>
    <m/>
  </r>
  <r>
    <x v="5"/>
    <n v="410"/>
    <x v="12"/>
    <n v="4"/>
    <s v="Dry breakbulk carriers"/>
    <n v="1.1563000000000001"/>
    <s v="Efficient"/>
    <s v="5"/>
    <n v="19"/>
    <s v="Old"/>
    <n v="5496"/>
    <n v="7984"/>
    <m/>
    <n v="149944"/>
    <n v="175897"/>
    <m/>
  </r>
  <r>
    <x v="5"/>
    <n v="410"/>
    <x v="12"/>
    <n v="6"/>
    <s v="Roll-on/ roll-off ships"/>
    <m/>
    <s v="Efficient"/>
    <s v="5"/>
    <n v="21"/>
    <s v="Old"/>
    <n v="28620"/>
    <n v="11686"/>
    <m/>
    <n v="89797"/>
    <n v="47528"/>
    <m/>
  </r>
  <r>
    <x v="5"/>
    <n v="410"/>
    <x v="12"/>
    <n v="3"/>
    <s v="Container ships"/>
    <n v="0.64649999999999996"/>
    <s v="Efficient"/>
    <s v="5"/>
    <n v="14"/>
    <s v="Old"/>
    <n v="32172"/>
    <m/>
    <n v="2990"/>
    <n v="236583"/>
    <m/>
    <n v="24000"/>
  </r>
  <r>
    <x v="5"/>
    <n v="410"/>
    <x v="12"/>
    <n v="1"/>
    <s v="Passenger ships"/>
    <m/>
    <s v="Efficient"/>
    <s v="5"/>
    <n v="11"/>
    <s v="Old"/>
    <n v="16371"/>
    <m/>
    <m/>
    <n v="171598"/>
    <m/>
    <m/>
  </r>
  <r>
    <x v="5"/>
    <n v="528"/>
    <x v="13"/>
    <n v="0"/>
    <s v="All ships"/>
    <n v="0.54169999999999996"/>
    <s v="Efficient"/>
    <s v="5"/>
    <n v="19"/>
    <s v="Old"/>
    <n v="12540"/>
    <n v="15007"/>
    <n v="3151"/>
    <n v="237000"/>
    <n v="324954"/>
    <n v="24116"/>
  </r>
  <r>
    <x v="5"/>
    <n v="528"/>
    <x v="13"/>
    <n v="2"/>
    <s v="Liquid bulk carriers"/>
    <n v="0.54339999999999999"/>
    <s v="Efficient"/>
    <s v="5"/>
    <n v="17"/>
    <s v="Old"/>
    <n v="9034"/>
    <n v="17792"/>
    <m/>
    <n v="170611"/>
    <n v="323182"/>
    <m/>
  </r>
  <r>
    <x v="5"/>
    <n v="528"/>
    <x v="13"/>
    <n v="7"/>
    <s v="Liquefied petroleum gas carriers"/>
    <n v="1.0228999999999999"/>
    <s v="Efficient"/>
    <s v="5"/>
    <n v="15"/>
    <s v="Old"/>
    <n v="6678"/>
    <n v="7383"/>
    <m/>
    <n v="52506"/>
    <n v="59504"/>
    <m/>
  </r>
  <r>
    <x v="5"/>
    <n v="528"/>
    <x v="13"/>
    <n v="8"/>
    <s v="Liquefied natural gas carriers"/>
    <n v="1.0507"/>
    <s v="Efficient"/>
    <s v="5"/>
    <n v="7"/>
    <s v="Modern"/>
    <n v="79209"/>
    <n v="61757"/>
    <m/>
    <n v="163922"/>
    <n v="130211"/>
    <m/>
  </r>
  <r>
    <x v="5"/>
    <n v="528"/>
    <x v="13"/>
    <n v="5"/>
    <s v="Dry bulk carriers"/>
    <n v="1.0667"/>
    <s v="Efficient"/>
    <s v="5"/>
    <n v="12"/>
    <s v="Old"/>
    <n v="36908"/>
    <n v="66062"/>
    <m/>
    <n v="173756"/>
    <n v="324954"/>
    <m/>
  </r>
  <r>
    <x v="5"/>
    <n v="528"/>
    <x v="13"/>
    <n v="4"/>
    <s v="Dry breakbulk carriers"/>
    <n v="0.37430000000000002"/>
    <s v="Efficient"/>
    <s v="5"/>
    <n v="25"/>
    <s v="Old"/>
    <n v="3781"/>
    <n v="5570"/>
    <m/>
    <n v="91784"/>
    <n v="116173"/>
    <m/>
  </r>
  <r>
    <x v="5"/>
    <n v="528"/>
    <x v="13"/>
    <n v="6"/>
    <s v="Roll-on/ roll-off ships"/>
    <m/>
    <s v="Efficient"/>
    <s v="5"/>
    <n v="24"/>
    <s v="Old"/>
    <n v="19116"/>
    <n v="7335"/>
    <m/>
    <n v="89797"/>
    <n v="48988"/>
    <m/>
  </r>
  <r>
    <x v="5"/>
    <n v="528"/>
    <x v="13"/>
    <n v="3"/>
    <s v="Container ships"/>
    <n v="0.80069999999999997"/>
    <s v="Efficient"/>
    <s v="5"/>
    <n v="17"/>
    <s v="Old"/>
    <n v="34096"/>
    <m/>
    <n v="3151"/>
    <n v="237000"/>
    <m/>
    <n v="24116"/>
  </r>
  <r>
    <x v="5"/>
    <n v="528"/>
    <x v="13"/>
    <n v="1"/>
    <s v="Passenger ships"/>
    <m/>
    <s v="Efficient"/>
    <s v="5"/>
    <n v="16"/>
    <s v="Old"/>
    <n v="14580"/>
    <m/>
    <m/>
    <n v="206285"/>
    <m/>
    <m/>
  </r>
  <r>
    <x v="5"/>
    <n v="579"/>
    <x v="14"/>
    <n v="0"/>
    <s v="All ships"/>
    <n v="0.42709999999999998"/>
    <s v="Efficient"/>
    <s v="5"/>
    <n v="14"/>
    <s v="Old"/>
    <n v="3861"/>
    <n v="7636"/>
    <n v="790"/>
    <n v="184089"/>
    <n v="319319"/>
    <n v="2474"/>
  </r>
  <r>
    <x v="5"/>
    <n v="579"/>
    <x v="14"/>
    <n v="2"/>
    <s v="Liquid bulk carriers"/>
    <n v="0.66010000000000002"/>
    <s v="Efficient"/>
    <s v="5"/>
    <n v="17"/>
    <s v="Old"/>
    <n v="11959"/>
    <n v="19463"/>
    <m/>
    <n v="166639"/>
    <n v="319319"/>
    <m/>
  </r>
  <r>
    <x v="5"/>
    <n v="579"/>
    <x v="14"/>
    <n v="7"/>
    <s v="Liquefied petroleum gas carriers"/>
    <n v="0.77500000000000002"/>
    <s v="Efficient"/>
    <s v="5"/>
    <n v="11"/>
    <s v="Old"/>
    <n v="6893"/>
    <n v="7388"/>
    <m/>
    <n v="37366"/>
    <n v="42543"/>
    <m/>
  </r>
  <r>
    <x v="5"/>
    <n v="579"/>
    <x v="14"/>
    <n v="8"/>
    <s v="Liquefied natural gas carriers"/>
    <n v="0.51939999999999997"/>
    <s v="Efficient"/>
    <s v="5"/>
    <n v="16"/>
    <s v="Old"/>
    <n v="22458"/>
    <n v="16544"/>
    <m/>
    <n v="121597"/>
    <n v="95289"/>
    <m/>
  </r>
  <r>
    <x v="5"/>
    <n v="579"/>
    <x v="14"/>
    <n v="5"/>
    <s v="Dry bulk carriers"/>
    <n v="0.85560000000000003"/>
    <s v="Efficient"/>
    <s v="5"/>
    <n v="15"/>
    <s v="Old"/>
    <n v="18520"/>
    <n v="30715"/>
    <m/>
    <n v="109768"/>
    <n v="209260"/>
    <m/>
  </r>
  <r>
    <x v="5"/>
    <n v="579"/>
    <x v="14"/>
    <n v="4"/>
    <s v="Dry breakbulk carriers"/>
    <n v="0.34379999999999999"/>
    <s v="Efficient"/>
    <s v="5"/>
    <n v="24"/>
    <s v="Old"/>
    <n v="2940"/>
    <n v="3528"/>
    <m/>
    <n v="84503"/>
    <n v="98370"/>
    <m/>
  </r>
  <r>
    <x v="5"/>
    <n v="579"/>
    <x v="14"/>
    <n v="6"/>
    <s v="Roll-on/ roll-off ships"/>
    <m/>
    <s v="Efficient"/>
    <s v="5"/>
    <n v="19"/>
    <s v="Old"/>
    <n v="10711"/>
    <n v="6557"/>
    <m/>
    <n v="72408"/>
    <n v="27295"/>
    <m/>
  </r>
  <r>
    <x v="5"/>
    <n v="579"/>
    <x v="14"/>
    <n v="3"/>
    <s v="Container ships"/>
    <n v="0.29580000000000001"/>
    <s v="Efficient"/>
    <s v="5"/>
    <n v="18"/>
    <s v="Old"/>
    <n v="8516"/>
    <m/>
    <n v="790"/>
    <n v="25756"/>
    <m/>
    <n v="2474"/>
  </r>
  <r>
    <x v="5"/>
    <n v="579"/>
    <x v="14"/>
    <n v="1"/>
    <s v="Passenger ships"/>
    <m/>
    <s v="Efficient"/>
    <s v="5"/>
    <n v="14"/>
    <s v="Old"/>
    <n v="3732"/>
    <m/>
    <m/>
    <n v="184089"/>
    <m/>
    <m/>
  </r>
  <r>
    <x v="5"/>
    <n v="608"/>
    <x v="15"/>
    <n v="0"/>
    <s v="All ships"/>
    <n v="0.80900000000000005"/>
    <s v="Efficient"/>
    <s v="5"/>
    <n v="17"/>
    <s v="Old"/>
    <n v="6941"/>
    <n v="10401"/>
    <n v="1769"/>
    <n v="151094"/>
    <n v="297461"/>
    <n v="7092"/>
  </r>
  <r>
    <x v="5"/>
    <n v="608"/>
    <x v="15"/>
    <n v="2"/>
    <s v="Liquid bulk carriers"/>
    <n v="0.82499999999999996"/>
    <s v="Efficient"/>
    <s v="5"/>
    <n v="12"/>
    <s v="Old"/>
    <n v="6180"/>
    <n v="9843"/>
    <m/>
    <n v="65696"/>
    <n v="115024"/>
    <m/>
  </r>
  <r>
    <x v="5"/>
    <n v="608"/>
    <x v="15"/>
    <n v="7"/>
    <s v="Liquefied petroleum gas carriers"/>
    <n v="0.6986"/>
    <s v="Efficient"/>
    <s v="5"/>
    <n v="17"/>
    <s v="Old"/>
    <n v="7248"/>
    <n v="8218"/>
    <m/>
    <n v="54696"/>
    <n v="58811"/>
    <m/>
  </r>
  <r>
    <x v="5"/>
    <n v="608"/>
    <x v="15"/>
    <n v="5"/>
    <s v="Dry bulk carriers"/>
    <n v="4.7141999999999999"/>
    <s v="Inefficient"/>
    <s v="2"/>
    <n v="14"/>
    <s v="Old"/>
    <n v="27368"/>
    <n v="48197"/>
    <m/>
    <n v="151094"/>
    <n v="297461"/>
    <m/>
  </r>
  <r>
    <x v="5"/>
    <n v="608"/>
    <x v="15"/>
    <n v="4"/>
    <s v="Dry breakbulk carriers"/>
    <n v="0.67989999999999995"/>
    <s v="Efficient"/>
    <s v="5"/>
    <n v="17"/>
    <s v="Old"/>
    <n v="3552"/>
    <n v="4724"/>
    <m/>
    <n v="66870"/>
    <n v="71691"/>
    <m/>
  </r>
  <r>
    <x v="5"/>
    <n v="608"/>
    <x v="15"/>
    <n v="6"/>
    <s v="Roll-on/ roll-off ships"/>
    <m/>
    <s v="Efficient"/>
    <s v="5"/>
    <n v="27"/>
    <s v="Old"/>
    <n v="20669"/>
    <n v="8790"/>
    <m/>
    <n v="76299"/>
    <n v="32956"/>
    <m/>
  </r>
  <r>
    <x v="5"/>
    <n v="608"/>
    <x v="15"/>
    <n v="3"/>
    <s v="Container ships"/>
    <n v="0.82499999999999996"/>
    <s v="Efficient"/>
    <s v="5"/>
    <n v="16"/>
    <s v="Old"/>
    <n v="18903"/>
    <m/>
    <n v="1769"/>
    <n v="73172"/>
    <m/>
    <n v="7092"/>
  </r>
  <r>
    <x v="5"/>
    <n v="608"/>
    <x v="15"/>
    <n v="1"/>
    <s v="Passenger ships"/>
    <m/>
    <s v="Efficient"/>
    <s v="5"/>
    <n v="19"/>
    <s v="Old"/>
    <n v="3689"/>
    <m/>
    <m/>
    <n v="93502"/>
    <m/>
    <m/>
  </r>
  <r>
    <x v="5"/>
    <n v="643"/>
    <x v="16"/>
    <n v="0"/>
    <s v="All ships"/>
    <n v="1.5486"/>
    <s v="Efficient"/>
    <s v="5"/>
    <n v="26"/>
    <s v="Old"/>
    <n v="12202"/>
    <n v="19068"/>
    <n v="1295"/>
    <n v="128975"/>
    <n v="206204"/>
    <n v="4843"/>
  </r>
  <r>
    <x v="5"/>
    <n v="643"/>
    <x v="16"/>
    <n v="2"/>
    <s v="Liquid bulk carriers"/>
    <n v="1.1677"/>
    <s v="Efficient"/>
    <s v="5"/>
    <n v="24"/>
    <s v="Old"/>
    <n v="16254"/>
    <n v="28134"/>
    <m/>
    <n v="87146"/>
    <n v="166467"/>
    <m/>
  </r>
  <r>
    <x v="5"/>
    <n v="643"/>
    <x v="16"/>
    <n v="7"/>
    <s v="Liquefied petroleum gas carriers"/>
    <n v="2.1257000000000001"/>
    <s v="Efficient"/>
    <s v="4"/>
    <n v="20"/>
    <s v="Old"/>
    <n v="12520"/>
    <n v="15075"/>
    <m/>
    <n v="26515"/>
    <n v="38427"/>
    <m/>
  </r>
  <r>
    <x v="5"/>
    <n v="643"/>
    <x v="16"/>
    <n v="8"/>
    <s v="Liquefied natural gas carriers"/>
    <n v="1.1264000000000001"/>
    <s v="Efficient"/>
    <s v="5"/>
    <n v="11"/>
    <s v="Old"/>
    <n v="102420"/>
    <n v="74188"/>
    <m/>
    <n v="128975"/>
    <n v="97000"/>
    <m/>
  </r>
  <r>
    <x v="5"/>
    <n v="643"/>
    <x v="16"/>
    <n v="5"/>
    <s v="Dry bulk carriers"/>
    <n v="2.8020999999999998"/>
    <s v="Efficient"/>
    <s v="4"/>
    <n v="18"/>
    <s v="Old"/>
    <n v="27620"/>
    <n v="48524"/>
    <m/>
    <n v="104732"/>
    <n v="206204"/>
    <m/>
  </r>
  <r>
    <x v="5"/>
    <n v="643"/>
    <x v="16"/>
    <n v="4"/>
    <s v="Dry breakbulk carriers"/>
    <n v="1.8167"/>
    <s v="Efficient"/>
    <s v="5"/>
    <n v="30"/>
    <s v="Old"/>
    <n v="4569"/>
    <n v="6118"/>
    <m/>
    <n v="48292"/>
    <n v="72562"/>
    <m/>
  </r>
  <r>
    <x v="5"/>
    <n v="643"/>
    <x v="16"/>
    <n v="6"/>
    <s v="Roll-on/ roll-off ships"/>
    <m/>
    <s v="Efficient"/>
    <s v="5"/>
    <n v="31"/>
    <s v="Old"/>
    <n v="9730"/>
    <n v="5449"/>
    <m/>
    <n v="20729"/>
    <n v="14107"/>
    <m/>
  </r>
  <r>
    <x v="5"/>
    <n v="643"/>
    <x v="16"/>
    <n v="3"/>
    <s v="Container ships"/>
    <n v="1.5562"/>
    <s v="Efficient"/>
    <s v="5"/>
    <n v="19"/>
    <s v="Old"/>
    <n v="13608"/>
    <m/>
    <n v="1295"/>
    <n v="54519"/>
    <m/>
    <n v="4843"/>
  </r>
  <r>
    <x v="5"/>
    <n v="643"/>
    <x v="16"/>
    <n v="1"/>
    <s v="Passenger ships"/>
    <m/>
    <s v="Efficient"/>
    <s v="5"/>
    <n v="26"/>
    <s v="Old"/>
    <n v="7406"/>
    <m/>
    <m/>
    <n v="38557"/>
    <m/>
    <m/>
  </r>
  <r>
    <x v="5"/>
    <n v="702"/>
    <x v="17"/>
    <n v="0"/>
    <s v="All ships"/>
    <n v="0.73119999999999996"/>
    <s v="Efficient"/>
    <s v="5"/>
    <n v="13"/>
    <s v="Old"/>
    <n v="26306"/>
    <n v="17224"/>
    <n v="5345"/>
    <n v="237000"/>
    <n v="321300"/>
    <n v="24116"/>
  </r>
  <r>
    <x v="5"/>
    <n v="702"/>
    <x v="17"/>
    <n v="2"/>
    <s v="Liquid bulk carriers"/>
    <n v="0.63819999999999999"/>
    <s v="Efficient"/>
    <s v="5"/>
    <n v="11"/>
    <s v="Old"/>
    <n v="10368"/>
    <n v="17210"/>
    <m/>
    <n v="170611"/>
    <n v="321300"/>
    <m/>
  </r>
  <r>
    <x v="5"/>
    <n v="702"/>
    <x v="17"/>
    <n v="7"/>
    <s v="Liquefied petroleum gas carriers"/>
    <n v="1.1000000000000001"/>
    <s v="Efficient"/>
    <s v="5"/>
    <n v="12"/>
    <s v="Old"/>
    <n v="9263"/>
    <n v="10559"/>
    <m/>
    <n v="52666"/>
    <n v="58899"/>
    <m/>
  </r>
  <r>
    <x v="5"/>
    <n v="702"/>
    <x v="17"/>
    <n v="8"/>
    <s v="Liquefied natural gas carriers"/>
    <n v="1.1785000000000001"/>
    <s v="Efficient"/>
    <s v="5"/>
    <n v="12"/>
    <s v="Old"/>
    <n v="102510"/>
    <n v="80705"/>
    <m/>
    <n v="163922"/>
    <n v="130211"/>
    <m/>
  </r>
  <r>
    <x v="5"/>
    <n v="702"/>
    <x v="17"/>
    <n v="5"/>
    <s v="Dry bulk carriers"/>
    <n v="0.76490000000000002"/>
    <s v="Efficient"/>
    <s v="5"/>
    <n v="13"/>
    <s v="Old"/>
    <n v="14854"/>
    <n v="24465"/>
    <m/>
    <n v="111454"/>
    <n v="210000"/>
    <m/>
  </r>
  <r>
    <x v="5"/>
    <n v="702"/>
    <x v="17"/>
    <n v="4"/>
    <s v="Dry breakbulk carriers"/>
    <n v="0.73260000000000003"/>
    <s v="Efficient"/>
    <s v="5"/>
    <n v="16"/>
    <s v="Old"/>
    <n v="7771"/>
    <n v="10411"/>
    <m/>
    <n v="149944"/>
    <n v="175897"/>
    <m/>
  </r>
  <r>
    <x v="5"/>
    <n v="702"/>
    <x v="17"/>
    <n v="6"/>
    <s v="Roll-on/ roll-off ships"/>
    <m/>
    <s v="Efficient"/>
    <s v="5"/>
    <n v="16"/>
    <s v="Old"/>
    <n v="53226"/>
    <n v="17523"/>
    <m/>
    <n v="76420"/>
    <n v="43878"/>
    <m/>
  </r>
  <r>
    <x v="5"/>
    <n v="702"/>
    <x v="17"/>
    <n v="3"/>
    <s v="Container ships"/>
    <n v="0.85209999999999997"/>
    <s v="Efficient"/>
    <s v="5"/>
    <n v="14"/>
    <s v="Old"/>
    <n v="57460"/>
    <m/>
    <n v="5345"/>
    <n v="237000"/>
    <m/>
    <n v="24116"/>
  </r>
  <r>
    <x v="5"/>
    <n v="702"/>
    <x v="17"/>
    <n v="1"/>
    <s v="Passenger ships"/>
    <m/>
    <s v="Efficient"/>
    <s v="5"/>
    <n v="11"/>
    <s v="Old"/>
    <n v="114518"/>
    <m/>
    <m/>
    <n v="171598"/>
    <m/>
    <m/>
  </r>
  <r>
    <x v="5"/>
    <n v="724"/>
    <x v="18"/>
    <n v="0"/>
    <s v="All ships"/>
    <n v="0.8569"/>
    <s v="Efficient"/>
    <s v="5"/>
    <n v="18"/>
    <s v="Old"/>
    <n v="17569"/>
    <n v="16489"/>
    <n v="3194"/>
    <n v="237000"/>
    <n v="318744"/>
    <n v="24116"/>
  </r>
  <r>
    <x v="5"/>
    <n v="724"/>
    <x v="18"/>
    <n v="2"/>
    <s v="Liquid bulk carriers"/>
    <n v="0.86250000000000004"/>
    <s v="Efficient"/>
    <s v="5"/>
    <n v="13"/>
    <s v="Old"/>
    <n v="11632"/>
    <n v="19147"/>
    <m/>
    <n v="163209"/>
    <n v="318744"/>
    <m/>
  </r>
  <r>
    <x v="5"/>
    <n v="724"/>
    <x v="18"/>
    <n v="7"/>
    <s v="Liquefied petroleum gas carriers"/>
    <n v="1.0589999999999999"/>
    <s v="Efficient"/>
    <s v="5"/>
    <n v="13"/>
    <s v="Old"/>
    <n v="7380"/>
    <n v="8316"/>
    <m/>
    <n v="57494"/>
    <n v="59138"/>
    <m/>
  </r>
  <r>
    <x v="5"/>
    <n v="724"/>
    <x v="18"/>
    <n v="8"/>
    <s v="Liquefied natural gas carriers"/>
    <n v="1.0465"/>
    <s v="Efficient"/>
    <s v="5"/>
    <n v="11"/>
    <s v="Old"/>
    <n v="95463"/>
    <n v="74098"/>
    <m/>
    <n v="141671"/>
    <n v="107160"/>
    <m/>
  </r>
  <r>
    <x v="5"/>
    <n v="724"/>
    <x v="18"/>
    <n v="5"/>
    <s v="Dry bulk carriers"/>
    <n v="2.0440999999999998"/>
    <s v="Efficient"/>
    <s v="4"/>
    <n v="16"/>
    <s v="Old"/>
    <n v="24934"/>
    <n v="42981"/>
    <m/>
    <n v="107567"/>
    <n v="208263"/>
    <m/>
  </r>
  <r>
    <x v="5"/>
    <n v="724"/>
    <x v="18"/>
    <n v="4"/>
    <s v="Dry breakbulk carriers"/>
    <n v="1.2701"/>
    <s v="Efficient"/>
    <s v="5"/>
    <n v="17"/>
    <s v="Old"/>
    <n v="5325"/>
    <n v="7469"/>
    <m/>
    <n v="66870"/>
    <n v="73296"/>
    <m/>
  </r>
  <r>
    <x v="5"/>
    <n v="724"/>
    <x v="18"/>
    <n v="6"/>
    <s v="Roll-on/ roll-off ships"/>
    <m/>
    <s v="Efficient"/>
    <s v="5"/>
    <n v="13"/>
    <s v="Old"/>
    <n v="26277"/>
    <n v="9079"/>
    <m/>
    <n v="89797"/>
    <n v="48988"/>
    <m/>
  </r>
  <r>
    <x v="5"/>
    <n v="724"/>
    <x v="18"/>
    <n v="3"/>
    <s v="Container ships"/>
    <n v="0.60070000000000001"/>
    <s v="Efficient"/>
    <s v="5"/>
    <n v="17"/>
    <s v="Old"/>
    <n v="34894"/>
    <m/>
    <n v="3194"/>
    <n v="237000"/>
    <m/>
    <n v="24116"/>
  </r>
  <r>
    <x v="5"/>
    <n v="724"/>
    <x v="18"/>
    <n v="1"/>
    <s v="Passenger ships"/>
    <m/>
    <s v="Efficient"/>
    <s v="5"/>
    <n v="19"/>
    <s v="Old"/>
    <n v="15672"/>
    <m/>
    <m/>
    <n v="232000"/>
    <m/>
    <m/>
  </r>
  <r>
    <x v="5"/>
    <n v="752"/>
    <x v="19"/>
    <n v="0"/>
    <s v="All ships"/>
    <n v="0.84099999999999997"/>
    <s v="Efficient"/>
    <s v="5"/>
    <n v="23"/>
    <s v="Old"/>
    <n v="17666"/>
    <n v="9132"/>
    <n v="1709"/>
    <n v="214286"/>
    <n v="319319"/>
    <n v="19630"/>
  </r>
  <r>
    <x v="5"/>
    <n v="752"/>
    <x v="19"/>
    <n v="2"/>
    <s v="Liquid bulk carriers"/>
    <n v="0.6653"/>
    <s v="Efficient"/>
    <s v="5"/>
    <n v="15"/>
    <s v="Old"/>
    <n v="8609"/>
    <n v="12870"/>
    <m/>
    <n v="164580"/>
    <n v="319319"/>
    <m/>
  </r>
  <r>
    <x v="5"/>
    <n v="752"/>
    <x v="19"/>
    <n v="7"/>
    <s v="Liquefied petroleum gas carriers"/>
    <n v="0.91320000000000001"/>
    <s v="Efficient"/>
    <s v="5"/>
    <n v="13"/>
    <s v="Old"/>
    <n v="8548"/>
    <n v="9361"/>
    <m/>
    <n v="54000"/>
    <n v="62500"/>
    <m/>
  </r>
  <r>
    <x v="5"/>
    <n v="752"/>
    <x v="19"/>
    <n v="5"/>
    <s v="Dry bulk carriers"/>
    <n v="0.58260000000000001"/>
    <s v="Efficient"/>
    <s v="5"/>
    <n v="20"/>
    <s v="Old"/>
    <n v="7529"/>
    <n v="12008"/>
    <m/>
    <n v="44616"/>
    <n v="82219"/>
    <m/>
  </r>
  <r>
    <x v="5"/>
    <n v="752"/>
    <x v="19"/>
    <n v="4"/>
    <s v="Dry breakbulk carriers"/>
    <n v="1.1271"/>
    <s v="Efficient"/>
    <s v="5"/>
    <n v="21"/>
    <s v="Old"/>
    <n v="3827"/>
    <n v="5463"/>
    <m/>
    <n v="39433"/>
    <n v="61250"/>
    <m/>
  </r>
  <r>
    <x v="5"/>
    <n v="752"/>
    <x v="19"/>
    <n v="6"/>
    <s v="Roll-on/ roll-off ships"/>
    <m/>
    <s v="Efficient"/>
    <s v="5"/>
    <n v="18"/>
    <s v="Old"/>
    <n v="31850"/>
    <n v="12824"/>
    <m/>
    <n v="76420"/>
    <n v="38500"/>
    <m/>
  </r>
  <r>
    <x v="5"/>
    <n v="752"/>
    <x v="19"/>
    <n v="3"/>
    <s v="Container ships"/>
    <n v="0.66739999999999999"/>
    <s v="Efficient"/>
    <s v="5"/>
    <n v="18"/>
    <s v="Old"/>
    <n v="18512"/>
    <m/>
    <n v="1709"/>
    <n v="214286"/>
    <m/>
    <n v="19630"/>
  </r>
  <r>
    <x v="5"/>
    <n v="752"/>
    <x v="19"/>
    <n v="1"/>
    <s v="Passenger ships"/>
    <m/>
    <s v="Efficient"/>
    <s v="5"/>
    <n v="25"/>
    <s v="Old"/>
    <n v="21742"/>
    <m/>
    <m/>
    <n v="145000"/>
    <m/>
    <m/>
  </r>
  <r>
    <x v="5"/>
    <n v="792"/>
    <x v="20"/>
    <n v="0"/>
    <s v="All ships"/>
    <n v="1.2625"/>
    <s v="Efficient"/>
    <s v="5"/>
    <n v="24"/>
    <s v="Old"/>
    <n v="6351"/>
    <n v="17701"/>
    <n v="2815"/>
    <n v="236080"/>
    <n v="319471"/>
    <n v="19462"/>
  </r>
  <r>
    <x v="5"/>
    <n v="792"/>
    <x v="20"/>
    <n v="2"/>
    <s v="Liquid bulk carriers"/>
    <n v="1.3236000000000001"/>
    <s v="Efficient"/>
    <s v="5"/>
    <n v="15"/>
    <s v="Old"/>
    <n v="18853"/>
    <n v="31913"/>
    <m/>
    <n v="169919"/>
    <n v="319471"/>
    <m/>
  </r>
  <r>
    <x v="5"/>
    <n v="792"/>
    <x v="20"/>
    <n v="7"/>
    <s v="Liquefied petroleum gas carriers"/>
    <n v="1.3462000000000001"/>
    <s v="Efficient"/>
    <s v="5"/>
    <n v="19"/>
    <s v="Old"/>
    <n v="16825"/>
    <n v="19772"/>
    <m/>
    <n v="52506"/>
    <n v="59504"/>
    <m/>
  </r>
  <r>
    <x v="5"/>
    <n v="792"/>
    <x v="20"/>
    <n v="8"/>
    <s v="Liquefied natural gas carriers"/>
    <n v="1.2309000000000001"/>
    <s v="Efficient"/>
    <s v="5"/>
    <n v="9"/>
    <s v="Modern"/>
    <n v="110239"/>
    <n v="88732"/>
    <m/>
    <n v="130200"/>
    <n v="107662"/>
    <m/>
  </r>
  <r>
    <x v="5"/>
    <n v="792"/>
    <x v="20"/>
    <n v="5"/>
    <s v="Dry bulk carriers"/>
    <n v="3.6770999999999998"/>
    <s v="Inefficient"/>
    <s v="3"/>
    <n v="17"/>
    <s v="Old"/>
    <n v="24363"/>
    <n v="42005"/>
    <m/>
    <n v="150918"/>
    <n v="297541"/>
    <m/>
  </r>
  <r>
    <x v="5"/>
    <n v="792"/>
    <x v="20"/>
    <n v="4"/>
    <s v="Dry breakbulk carriers"/>
    <n v="1.4813000000000001"/>
    <s v="Efficient"/>
    <s v="5"/>
    <n v="28"/>
    <s v="Old"/>
    <n v="4524"/>
    <n v="6361"/>
    <m/>
    <n v="66870"/>
    <n v="71954"/>
    <m/>
  </r>
  <r>
    <x v="5"/>
    <n v="792"/>
    <x v="20"/>
    <n v="6"/>
    <s v="Roll-on/ roll-off ships"/>
    <m/>
    <s v="Efficient"/>
    <s v="5"/>
    <n v="26"/>
    <s v="Old"/>
    <n v="25299"/>
    <n v="9893"/>
    <m/>
    <n v="76299"/>
    <n v="45200"/>
    <m/>
  </r>
  <r>
    <x v="5"/>
    <n v="792"/>
    <x v="20"/>
    <n v="3"/>
    <s v="Container ships"/>
    <n v="0.65280000000000005"/>
    <s v="Efficient"/>
    <s v="5"/>
    <n v="18"/>
    <s v="Old"/>
    <n v="30488"/>
    <m/>
    <n v="2815"/>
    <n v="236080"/>
    <m/>
    <n v="19462"/>
  </r>
  <r>
    <x v="5"/>
    <n v="792"/>
    <x v="20"/>
    <n v="1"/>
    <s v="Passenger ships"/>
    <m/>
    <s v="Efficient"/>
    <s v="5"/>
    <n v="25"/>
    <s v="Old"/>
    <n v="1931"/>
    <m/>
    <m/>
    <n v="167704"/>
    <m/>
    <m/>
  </r>
  <r>
    <x v="5"/>
    <n v="926"/>
    <x v="21"/>
    <n v="0"/>
    <s v="All ships"/>
    <n v="1.1096999999999999"/>
    <s v="Efficient"/>
    <s v="5"/>
    <n v="19"/>
    <s v="Old"/>
    <n v="14300"/>
    <n v="12752"/>
    <n v="3467"/>
    <n v="237000"/>
    <n v="320159"/>
    <n v="24116"/>
  </r>
  <r>
    <x v="5"/>
    <n v="926"/>
    <x v="21"/>
    <n v="2"/>
    <s v="Liquid bulk carriers"/>
    <n v="1.0874999999999999"/>
    <s v="Efficient"/>
    <s v="5"/>
    <n v="15"/>
    <s v="Old"/>
    <n v="13077"/>
    <n v="21680"/>
    <m/>
    <n v="170611"/>
    <n v="320159"/>
    <m/>
  </r>
  <r>
    <x v="5"/>
    <n v="926"/>
    <x v="21"/>
    <n v="7"/>
    <s v="Liquefied petroleum gas carriers"/>
    <n v="1.0576000000000001"/>
    <s v="Efficient"/>
    <s v="5"/>
    <n v="11"/>
    <s v="Old"/>
    <n v="6769"/>
    <n v="7266"/>
    <m/>
    <n v="56081"/>
    <n v="60138"/>
    <m/>
  </r>
  <r>
    <x v="5"/>
    <n v="926"/>
    <x v="21"/>
    <n v="8"/>
    <s v="Liquefied natural gas carriers"/>
    <n v="1.1910000000000001"/>
    <s v="Efficient"/>
    <s v="5"/>
    <n v="8"/>
    <s v="Modern"/>
    <n v="89918"/>
    <n v="71749"/>
    <m/>
    <n v="168189"/>
    <n v="154900"/>
    <m/>
  </r>
  <r>
    <x v="5"/>
    <n v="926"/>
    <x v="21"/>
    <n v="5"/>
    <s v="Dry bulk carriers"/>
    <n v="2.5962000000000001"/>
    <s v="Efficient"/>
    <s v="4"/>
    <n v="16"/>
    <s v="Old"/>
    <n v="23988"/>
    <n v="40853"/>
    <m/>
    <n v="94879"/>
    <n v="182983"/>
    <m/>
  </r>
  <r>
    <x v="5"/>
    <n v="926"/>
    <x v="21"/>
    <n v="4"/>
    <s v="Dry breakbulk carriers"/>
    <n v="1.5056"/>
    <s v="Efficient"/>
    <s v="5"/>
    <n v="19"/>
    <s v="Old"/>
    <n v="3551"/>
    <n v="4950"/>
    <m/>
    <n v="149944"/>
    <n v="175897"/>
    <m/>
  </r>
  <r>
    <x v="5"/>
    <n v="926"/>
    <x v="21"/>
    <n v="6"/>
    <s v="Roll-on/ roll-off ships"/>
    <m/>
    <s v="Efficient"/>
    <s v="5"/>
    <n v="16"/>
    <s v="Old"/>
    <n v="24214"/>
    <n v="9862"/>
    <m/>
    <n v="100430"/>
    <n v="55828"/>
    <m/>
  </r>
  <r>
    <x v="5"/>
    <n v="926"/>
    <x v="21"/>
    <n v="3"/>
    <s v="Container ships"/>
    <n v="0.68120000000000003"/>
    <s v="Efficient"/>
    <s v="5"/>
    <n v="17"/>
    <s v="Old"/>
    <n v="38169"/>
    <m/>
    <n v="3467"/>
    <n v="237000"/>
    <m/>
    <n v="24116"/>
  </r>
  <r>
    <x v="5"/>
    <n v="926"/>
    <x v="21"/>
    <n v="1"/>
    <s v="Passenger ships"/>
    <m/>
    <s v="Efficient"/>
    <s v="5"/>
    <n v="20"/>
    <s v="Old"/>
    <n v="12890"/>
    <m/>
    <m/>
    <n v="185206"/>
    <m/>
    <m/>
  </r>
  <r>
    <x v="5"/>
    <n v="842"/>
    <x v="22"/>
    <n v="0"/>
    <s v="All ships"/>
    <n v="1.5430999999999999"/>
    <s v="Efficient"/>
    <s v="5"/>
    <n v="27"/>
    <s v="Old"/>
    <n v="18671"/>
    <n v="49816"/>
    <n v="5691"/>
    <n v="235600"/>
    <n v="323183"/>
    <n v="19224"/>
  </r>
  <r>
    <x v="5"/>
    <n v="842"/>
    <x v="22"/>
    <n v="2"/>
    <s v="Liquid bulk carriers"/>
    <n v="1.7061999999999999"/>
    <s v="Efficient"/>
    <s v="5"/>
    <n v="12"/>
    <s v="Old"/>
    <n v="37291"/>
    <n v="64920"/>
    <m/>
    <n v="170611"/>
    <n v="323183"/>
    <m/>
  </r>
  <r>
    <x v="5"/>
    <n v="842"/>
    <x v="22"/>
    <n v="7"/>
    <s v="Liquefied petroleum gas carriers"/>
    <n v="1.8125"/>
    <s v="Efficient"/>
    <s v="5"/>
    <n v="9"/>
    <s v="Modern"/>
    <n v="31394"/>
    <n v="35414"/>
    <m/>
    <n v="60784"/>
    <n v="63770"/>
    <m/>
  </r>
  <r>
    <x v="5"/>
    <n v="842"/>
    <x v="22"/>
    <n v="8"/>
    <s v="Liquefied natural gas carriers"/>
    <n v="1.3569"/>
    <s v="Efficient"/>
    <s v="5"/>
    <n v="6"/>
    <s v="Modern"/>
    <n v="106815"/>
    <n v="85368"/>
    <m/>
    <n v="149367"/>
    <n v="121963"/>
    <m/>
  </r>
  <r>
    <x v="5"/>
    <n v="842"/>
    <x v="22"/>
    <n v="5"/>
    <s v="Dry bulk carriers"/>
    <n v="2.2492999999999999"/>
    <s v="Efficient"/>
    <s v="4"/>
    <n v="19"/>
    <s v="Old"/>
    <n v="29458"/>
    <n v="52746"/>
    <m/>
    <n v="108901"/>
    <n v="209854"/>
    <m/>
  </r>
  <r>
    <x v="5"/>
    <n v="842"/>
    <x v="22"/>
    <n v="4"/>
    <s v="Dry breakbulk carriers"/>
    <n v="1.8798999999999999"/>
    <s v="Efficient"/>
    <s v="5"/>
    <n v="19"/>
    <s v="Old"/>
    <n v="12994"/>
    <n v="17297"/>
    <m/>
    <n v="91784"/>
    <n v="116173"/>
    <m/>
  </r>
  <r>
    <x v="5"/>
    <n v="842"/>
    <x v="22"/>
    <n v="6"/>
    <s v="Roll-on/ roll-off ships"/>
    <m/>
    <s v="Efficient"/>
    <s v="5"/>
    <n v="15"/>
    <s v="Old"/>
    <n v="58946"/>
    <n v="21502"/>
    <m/>
    <n v="100430"/>
    <n v="55828"/>
    <m/>
  </r>
  <r>
    <x v="5"/>
    <n v="842"/>
    <x v="22"/>
    <n v="3"/>
    <s v="Container ships"/>
    <n v="1.0840000000000001"/>
    <s v="Efficient"/>
    <s v="5"/>
    <n v="15"/>
    <s v="Old"/>
    <n v="63680"/>
    <m/>
    <n v="5691"/>
    <n v="194308"/>
    <m/>
    <n v="19224"/>
  </r>
  <r>
    <x v="5"/>
    <n v="842"/>
    <x v="22"/>
    <n v="1"/>
    <s v="Passenger ships"/>
    <m/>
    <s v="Efficient"/>
    <s v="5"/>
    <n v="31"/>
    <s v="Old"/>
    <n v="9594"/>
    <m/>
    <m/>
    <n v="23560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C16E48-359E-42C8-81D7-C4A99E730C5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2">
  <location ref="H13:I37" firstHeaderRow="1" firstDataRow="1" firstDataCol="1"/>
  <pivotFields count="16"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showAll="0" sortType="ascending">
      <items count="2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4">
    <i>
      <x v="16"/>
    </i>
    <i>
      <x v="4"/>
    </i>
    <i>
      <x v="3"/>
    </i>
    <i>
      <x v="18"/>
    </i>
    <i>
      <x v="15"/>
    </i>
    <i>
      <x v="7"/>
    </i>
    <i>
      <x v="1"/>
    </i>
    <i>
      <x v="14"/>
    </i>
    <i>
      <x v="9"/>
    </i>
    <i>
      <x v="6"/>
    </i>
    <i>
      <x v="8"/>
    </i>
    <i>
      <x v="17"/>
    </i>
    <i>
      <x v="13"/>
    </i>
    <i>
      <x/>
    </i>
    <i>
      <x v="19"/>
    </i>
    <i>
      <x v="20"/>
    </i>
    <i>
      <x v="5"/>
    </i>
    <i>
      <x v="21"/>
    </i>
    <i>
      <x v="12"/>
    </i>
    <i>
      <x v="11"/>
    </i>
    <i>
      <x v="10"/>
    </i>
    <i>
      <x v="2"/>
    </i>
    <i>
      <x v="22"/>
    </i>
    <i t="grand">
      <x/>
    </i>
  </rowItems>
  <colItems count="1">
    <i/>
  </colItems>
  <dataFields count="1">
    <dataField name="Sum of Maximum cargo carrying capacity (dwt) of vessels" fld="14" baseField="0" baseItem="0"/>
  </dataFields>
  <chartFormats count="3"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335CB1-516A-45E7-B6B6-AF279069AD2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H2:I9" firstHeaderRow="1" firstDataRow="1" firstDataCol="1"/>
  <pivotFields count="16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Median time in port (days)" fld="5" subtotal="average" baseField="0" baseItem="0"/>
  </dataFields>
  <chartFormats count="2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85F577-0041-4C45-819A-F135CE393307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2">
  <location ref="K2:L26" firstHeaderRow="1" firstDataRow="1" firstDataCol="1"/>
  <pivotFields count="16"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showAll="0">
      <items count="2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Average of Median time in port (days)" fld="5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54B1-0AC0-42F7-97B7-84624929264E}">
  <dimension ref="A1:P1198"/>
  <sheetViews>
    <sheetView workbookViewId="0">
      <selection activeCell="L1" sqref="L1"/>
    </sheetView>
  </sheetViews>
  <sheetFormatPr defaultRowHeight="15" x14ac:dyDescent="0.25"/>
  <cols>
    <col min="7" max="7" width="18.5703125" bestFit="1" customWidth="1"/>
    <col min="8" max="8" width="18.5703125" customWidth="1"/>
    <col min="22" max="22" width="17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47</v>
      </c>
      <c r="H1" t="s">
        <v>48</v>
      </c>
      <c r="I1" t="s">
        <v>6</v>
      </c>
      <c r="J1" t="s">
        <v>46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>
        <v>2018</v>
      </c>
      <c r="B2">
        <v>0</v>
      </c>
      <c r="C2" t="s">
        <v>13</v>
      </c>
      <c r="D2">
        <v>0</v>
      </c>
      <c r="E2" t="s">
        <v>14</v>
      </c>
      <c r="F2">
        <v>0.97</v>
      </c>
      <c r="G2" t="str">
        <f>IF(F2&lt;3, "Efficient", "Inefficient")</f>
        <v>Efficient</v>
      </c>
      <c r="H2" t="str">
        <f>IF(F2&lt;2,"5",IF(F2&lt;3,"4",IF(F2&lt;4,"3",IF(F2&lt;5,"2","1"))))</f>
        <v>5</v>
      </c>
      <c r="I2">
        <v>18</v>
      </c>
      <c r="J2" t="str">
        <f>IF(I2&lt;10, "Modern", "Old")</f>
        <v>Old</v>
      </c>
      <c r="K2">
        <v>15066</v>
      </c>
      <c r="L2">
        <v>24210</v>
      </c>
      <c r="M2">
        <v>3538</v>
      </c>
      <c r="N2">
        <v>234006</v>
      </c>
      <c r="O2">
        <v>441561</v>
      </c>
      <c r="P2">
        <v>21413</v>
      </c>
    </row>
    <row r="3" spans="1:16" x14ac:dyDescent="0.25">
      <c r="A3">
        <v>2018</v>
      </c>
      <c r="B3">
        <v>0</v>
      </c>
      <c r="C3" t="s">
        <v>13</v>
      </c>
      <c r="D3">
        <v>2</v>
      </c>
      <c r="E3" t="s">
        <v>15</v>
      </c>
      <c r="F3">
        <v>0.94</v>
      </c>
      <c r="G3" t="str">
        <f t="shared" ref="G3:G66" si="0">IF(F3&lt;3, "Efficient", "Inefficient")</f>
        <v>Efficient</v>
      </c>
      <c r="H3" t="str">
        <f t="shared" ref="H3:H66" si="1">IF(F3&lt;2,"5",IF(F3&lt;3,"4",IF(F3&lt;4,"3",IF(F3&lt;5,"2","1"))))</f>
        <v>5</v>
      </c>
      <c r="I3">
        <v>13</v>
      </c>
      <c r="J3" t="str">
        <f t="shared" ref="J3:J66" si="2">IF(I3&lt;10, "Modern", "Old")</f>
        <v>Old</v>
      </c>
      <c r="K3">
        <v>15543</v>
      </c>
      <c r="L3">
        <v>27014</v>
      </c>
      <c r="N3">
        <v>234006</v>
      </c>
      <c r="O3">
        <v>441561</v>
      </c>
    </row>
    <row r="4" spans="1:16" x14ac:dyDescent="0.25">
      <c r="A4">
        <v>2018</v>
      </c>
      <c r="B4">
        <v>0</v>
      </c>
      <c r="C4" t="s">
        <v>13</v>
      </c>
      <c r="D4">
        <v>7</v>
      </c>
      <c r="E4" t="s">
        <v>16</v>
      </c>
      <c r="F4">
        <v>1.02</v>
      </c>
      <c r="G4" t="str">
        <f t="shared" si="0"/>
        <v>Efficient</v>
      </c>
      <c r="H4" t="str">
        <f t="shared" si="1"/>
        <v>5</v>
      </c>
      <c r="I4">
        <v>14</v>
      </c>
      <c r="J4" t="str">
        <f t="shared" si="2"/>
        <v>Old</v>
      </c>
      <c r="K4">
        <v>10662</v>
      </c>
      <c r="L4">
        <v>12046</v>
      </c>
      <c r="N4">
        <v>58100</v>
      </c>
      <c r="O4">
        <v>64220</v>
      </c>
    </row>
    <row r="5" spans="1:16" x14ac:dyDescent="0.25">
      <c r="A5">
        <v>2018</v>
      </c>
      <c r="B5">
        <v>0</v>
      </c>
      <c r="C5" t="s">
        <v>13</v>
      </c>
      <c r="D5">
        <v>8</v>
      </c>
      <c r="E5" t="s">
        <v>17</v>
      </c>
      <c r="F5">
        <v>1.1100000000000001</v>
      </c>
      <c r="G5" t="str">
        <f t="shared" si="0"/>
        <v>Efficient</v>
      </c>
      <c r="H5" t="str">
        <f t="shared" si="1"/>
        <v>5</v>
      </c>
      <c r="I5">
        <v>10</v>
      </c>
      <c r="J5" t="str">
        <f t="shared" si="2"/>
        <v>Old</v>
      </c>
      <c r="K5">
        <v>93791</v>
      </c>
      <c r="L5">
        <v>72964</v>
      </c>
      <c r="N5">
        <v>168189</v>
      </c>
      <c r="O5">
        <v>155159</v>
      </c>
    </row>
    <row r="6" spans="1:16" x14ac:dyDescent="0.25">
      <c r="A6">
        <v>2018</v>
      </c>
      <c r="B6">
        <v>0</v>
      </c>
      <c r="C6" t="s">
        <v>13</v>
      </c>
      <c r="D6">
        <v>5</v>
      </c>
      <c r="E6" t="s">
        <v>18</v>
      </c>
      <c r="F6">
        <v>2.0499999999999998</v>
      </c>
      <c r="G6" t="str">
        <f t="shared" si="0"/>
        <v>Efficient</v>
      </c>
      <c r="H6" t="str">
        <f t="shared" si="1"/>
        <v>4</v>
      </c>
      <c r="I6">
        <v>13</v>
      </c>
      <c r="J6" t="str">
        <f t="shared" si="2"/>
        <v>Old</v>
      </c>
      <c r="K6">
        <v>31940</v>
      </c>
      <c r="L6">
        <v>57181</v>
      </c>
      <c r="N6">
        <v>203483</v>
      </c>
      <c r="O6">
        <v>404389</v>
      </c>
    </row>
    <row r="7" spans="1:16" x14ac:dyDescent="0.25">
      <c r="A7">
        <v>2018</v>
      </c>
      <c r="B7">
        <v>0</v>
      </c>
      <c r="C7" t="s">
        <v>13</v>
      </c>
      <c r="D7">
        <v>4</v>
      </c>
      <c r="E7" t="s">
        <v>19</v>
      </c>
      <c r="F7">
        <v>1.1100000000000001</v>
      </c>
      <c r="G7" t="str">
        <f t="shared" si="0"/>
        <v>Efficient</v>
      </c>
      <c r="H7" t="str">
        <f t="shared" si="1"/>
        <v>5</v>
      </c>
      <c r="I7">
        <v>19</v>
      </c>
      <c r="J7" t="str">
        <f t="shared" si="2"/>
        <v>Old</v>
      </c>
      <c r="K7">
        <v>5438</v>
      </c>
      <c r="L7">
        <v>7384</v>
      </c>
      <c r="N7">
        <v>91784</v>
      </c>
      <c r="O7">
        <v>138743</v>
      </c>
    </row>
    <row r="8" spans="1:16" x14ac:dyDescent="0.25">
      <c r="A8">
        <v>2018</v>
      </c>
      <c r="B8">
        <v>0</v>
      </c>
      <c r="C8" t="s">
        <v>13</v>
      </c>
      <c r="D8">
        <v>6</v>
      </c>
      <c r="E8" t="s">
        <v>20</v>
      </c>
      <c r="G8" t="str">
        <f t="shared" si="0"/>
        <v>Efficient</v>
      </c>
      <c r="H8" t="str">
        <f t="shared" si="1"/>
        <v>5</v>
      </c>
      <c r="I8">
        <v>17</v>
      </c>
      <c r="J8" t="str">
        <f t="shared" si="2"/>
        <v>Old</v>
      </c>
      <c r="K8">
        <v>25368</v>
      </c>
      <c r="L8">
        <v>10232</v>
      </c>
      <c r="N8">
        <v>100430</v>
      </c>
      <c r="O8">
        <v>55828</v>
      </c>
    </row>
    <row r="9" spans="1:16" x14ac:dyDescent="0.25">
      <c r="A9">
        <v>2018</v>
      </c>
      <c r="B9">
        <v>0</v>
      </c>
      <c r="C9" t="s">
        <v>13</v>
      </c>
      <c r="D9">
        <v>3</v>
      </c>
      <c r="E9" t="s">
        <v>21</v>
      </c>
      <c r="F9">
        <v>0.7</v>
      </c>
      <c r="G9" t="str">
        <f t="shared" si="0"/>
        <v>Efficient</v>
      </c>
      <c r="H9" t="str">
        <f t="shared" si="1"/>
        <v>5</v>
      </c>
      <c r="I9">
        <v>13</v>
      </c>
      <c r="J9" t="str">
        <f t="shared" si="2"/>
        <v>Old</v>
      </c>
      <c r="K9">
        <v>38520</v>
      </c>
      <c r="M9">
        <v>3538</v>
      </c>
      <c r="N9">
        <v>217673</v>
      </c>
      <c r="P9">
        <v>21413</v>
      </c>
    </row>
    <row r="10" spans="1:16" x14ac:dyDescent="0.25">
      <c r="A10">
        <v>2018</v>
      </c>
      <c r="B10">
        <v>0</v>
      </c>
      <c r="C10" t="s">
        <v>13</v>
      </c>
      <c r="D10">
        <v>1</v>
      </c>
      <c r="E10" t="s">
        <v>22</v>
      </c>
      <c r="G10" t="str">
        <f t="shared" si="0"/>
        <v>Efficient</v>
      </c>
      <c r="H10" t="str">
        <f t="shared" si="1"/>
        <v>5</v>
      </c>
      <c r="I10">
        <v>21</v>
      </c>
      <c r="J10" t="str">
        <f t="shared" si="2"/>
        <v>Old</v>
      </c>
      <c r="K10">
        <v>8928</v>
      </c>
      <c r="N10">
        <v>228081</v>
      </c>
    </row>
    <row r="11" spans="1:16" x14ac:dyDescent="0.25">
      <c r="A11">
        <v>2018</v>
      </c>
      <c r="B11">
        <v>36</v>
      </c>
      <c r="C11" t="s">
        <v>23</v>
      </c>
      <c r="D11">
        <v>0</v>
      </c>
      <c r="E11" t="s">
        <v>14</v>
      </c>
      <c r="F11">
        <v>1.48</v>
      </c>
      <c r="G11" t="str">
        <f t="shared" si="0"/>
        <v>Efficient</v>
      </c>
      <c r="H11" t="str">
        <f t="shared" si="1"/>
        <v>5</v>
      </c>
      <c r="I11">
        <v>19</v>
      </c>
      <c r="J11" t="str">
        <f t="shared" si="2"/>
        <v>Old</v>
      </c>
      <c r="K11">
        <v>25949</v>
      </c>
      <c r="L11">
        <v>78485</v>
      </c>
      <c r="M11">
        <v>4361</v>
      </c>
      <c r="N11">
        <v>168666</v>
      </c>
      <c r="O11">
        <v>299688</v>
      </c>
      <c r="P11">
        <v>8530</v>
      </c>
    </row>
    <row r="12" spans="1:16" x14ac:dyDescent="0.25">
      <c r="A12">
        <v>2018</v>
      </c>
      <c r="B12">
        <v>36</v>
      </c>
      <c r="C12" t="s">
        <v>23</v>
      </c>
      <c r="D12">
        <v>2</v>
      </c>
      <c r="E12" t="s">
        <v>15</v>
      </c>
      <c r="F12">
        <v>1.34</v>
      </c>
      <c r="G12" t="str">
        <f t="shared" si="0"/>
        <v>Efficient</v>
      </c>
      <c r="H12" t="str">
        <f t="shared" si="1"/>
        <v>5</v>
      </c>
      <c r="I12">
        <v>7</v>
      </c>
      <c r="J12" t="str">
        <f t="shared" si="2"/>
        <v>Modern</v>
      </c>
      <c r="K12">
        <v>23943</v>
      </c>
      <c r="L12">
        <v>40913</v>
      </c>
      <c r="N12">
        <v>154182</v>
      </c>
      <c r="O12">
        <v>299271</v>
      </c>
    </row>
    <row r="13" spans="1:16" x14ac:dyDescent="0.25">
      <c r="A13">
        <v>2018</v>
      </c>
      <c r="B13">
        <v>36</v>
      </c>
      <c r="C13" t="s">
        <v>23</v>
      </c>
      <c r="D13">
        <v>7</v>
      </c>
      <c r="E13" t="s">
        <v>16</v>
      </c>
      <c r="F13">
        <v>0.9</v>
      </c>
      <c r="G13" t="str">
        <f t="shared" si="0"/>
        <v>Efficient</v>
      </c>
      <c r="H13" t="str">
        <f t="shared" si="1"/>
        <v>5</v>
      </c>
      <c r="I13">
        <v>11</v>
      </c>
      <c r="J13" t="str">
        <f t="shared" si="2"/>
        <v>Old</v>
      </c>
      <c r="K13">
        <v>12252</v>
      </c>
      <c r="L13">
        <v>14296</v>
      </c>
      <c r="N13">
        <v>48963</v>
      </c>
      <c r="O13">
        <v>58757</v>
      </c>
    </row>
    <row r="14" spans="1:16" x14ac:dyDescent="0.25">
      <c r="A14">
        <v>2018</v>
      </c>
      <c r="B14">
        <v>36</v>
      </c>
      <c r="C14" t="s">
        <v>23</v>
      </c>
      <c r="D14">
        <v>8</v>
      </c>
      <c r="E14" t="s">
        <v>17</v>
      </c>
      <c r="F14">
        <v>1.22</v>
      </c>
      <c r="G14" t="str">
        <f t="shared" si="0"/>
        <v>Efficient</v>
      </c>
      <c r="H14" t="str">
        <f t="shared" si="1"/>
        <v>5</v>
      </c>
      <c r="I14">
        <v>9</v>
      </c>
      <c r="J14" t="str">
        <f t="shared" si="2"/>
        <v>Modern</v>
      </c>
      <c r="K14">
        <v>110313</v>
      </c>
      <c r="L14">
        <v>84221</v>
      </c>
      <c r="N14">
        <v>144978</v>
      </c>
      <c r="O14">
        <v>121963</v>
      </c>
    </row>
    <row r="15" spans="1:16" x14ac:dyDescent="0.25">
      <c r="A15">
        <v>2018</v>
      </c>
      <c r="B15">
        <v>36</v>
      </c>
      <c r="C15" t="s">
        <v>23</v>
      </c>
      <c r="D15">
        <v>5</v>
      </c>
      <c r="E15" t="s">
        <v>18</v>
      </c>
      <c r="F15">
        <v>1.65</v>
      </c>
      <c r="G15" t="str">
        <f t="shared" si="0"/>
        <v>Efficient</v>
      </c>
      <c r="H15" t="str">
        <f t="shared" si="1"/>
        <v>5</v>
      </c>
      <c r="I15">
        <v>9</v>
      </c>
      <c r="J15" t="str">
        <f t="shared" si="2"/>
        <v>Modern</v>
      </c>
      <c r="K15">
        <v>59510</v>
      </c>
      <c r="L15">
        <v>111657</v>
      </c>
      <c r="N15">
        <v>152305</v>
      </c>
      <c r="O15">
        <v>299688</v>
      </c>
    </row>
    <row r="16" spans="1:16" x14ac:dyDescent="0.25">
      <c r="A16">
        <v>2018</v>
      </c>
      <c r="B16">
        <v>36</v>
      </c>
      <c r="C16" t="s">
        <v>23</v>
      </c>
      <c r="D16">
        <v>4</v>
      </c>
      <c r="E16" t="s">
        <v>19</v>
      </c>
      <c r="F16">
        <v>1.79</v>
      </c>
      <c r="G16" t="str">
        <f t="shared" si="0"/>
        <v>Efficient</v>
      </c>
      <c r="H16" t="str">
        <f t="shared" si="1"/>
        <v>5</v>
      </c>
      <c r="I16">
        <v>12</v>
      </c>
      <c r="J16" t="str">
        <f t="shared" si="2"/>
        <v>Old</v>
      </c>
      <c r="K16">
        <v>16537</v>
      </c>
      <c r="L16">
        <v>23130</v>
      </c>
      <c r="N16">
        <v>54651</v>
      </c>
      <c r="O16">
        <v>88272</v>
      </c>
    </row>
    <row r="17" spans="1:16" x14ac:dyDescent="0.25">
      <c r="A17">
        <v>2018</v>
      </c>
      <c r="B17">
        <v>36</v>
      </c>
      <c r="C17" t="s">
        <v>23</v>
      </c>
      <c r="D17">
        <v>6</v>
      </c>
      <c r="E17" t="s">
        <v>20</v>
      </c>
      <c r="G17" t="str">
        <f t="shared" si="0"/>
        <v>Efficient</v>
      </c>
      <c r="H17" t="str">
        <f t="shared" si="1"/>
        <v>5</v>
      </c>
      <c r="I17">
        <v>14</v>
      </c>
      <c r="J17" t="str">
        <f t="shared" si="2"/>
        <v>Old</v>
      </c>
      <c r="K17">
        <v>40761</v>
      </c>
      <c r="L17">
        <v>15442</v>
      </c>
      <c r="N17">
        <v>77000</v>
      </c>
      <c r="O17">
        <v>43878</v>
      </c>
    </row>
    <row r="18" spans="1:16" x14ac:dyDescent="0.25">
      <c r="A18">
        <v>2018</v>
      </c>
      <c r="B18">
        <v>36</v>
      </c>
      <c r="C18" t="s">
        <v>23</v>
      </c>
      <c r="D18">
        <v>3</v>
      </c>
      <c r="E18" t="s">
        <v>21</v>
      </c>
      <c r="F18">
        <v>1.2</v>
      </c>
      <c r="G18" t="str">
        <f t="shared" si="0"/>
        <v>Efficient</v>
      </c>
      <c r="H18" t="str">
        <f t="shared" si="1"/>
        <v>5</v>
      </c>
      <c r="I18">
        <v>12</v>
      </c>
      <c r="J18" t="str">
        <f t="shared" si="2"/>
        <v>Old</v>
      </c>
      <c r="K18">
        <v>47387</v>
      </c>
      <c r="M18">
        <v>4361</v>
      </c>
      <c r="N18">
        <v>94483</v>
      </c>
      <c r="P18">
        <v>8530</v>
      </c>
    </row>
    <row r="19" spans="1:16" x14ac:dyDescent="0.25">
      <c r="A19">
        <v>2018</v>
      </c>
      <c r="B19">
        <v>36</v>
      </c>
      <c r="C19" t="s">
        <v>23</v>
      </c>
      <c r="D19">
        <v>1</v>
      </c>
      <c r="E19" t="s">
        <v>22</v>
      </c>
      <c r="G19" t="str">
        <f t="shared" si="0"/>
        <v>Efficient</v>
      </c>
      <c r="H19" t="str">
        <f t="shared" si="1"/>
        <v>5</v>
      </c>
      <c r="I19">
        <v>28</v>
      </c>
      <c r="J19" t="str">
        <f t="shared" si="2"/>
        <v>Old</v>
      </c>
      <c r="K19">
        <v>4682</v>
      </c>
      <c r="N19">
        <v>168666</v>
      </c>
    </row>
    <row r="20" spans="1:16" x14ac:dyDescent="0.25">
      <c r="A20">
        <v>2018</v>
      </c>
      <c r="B20">
        <v>124</v>
      </c>
      <c r="C20" t="s">
        <v>24</v>
      </c>
      <c r="D20">
        <v>0</v>
      </c>
      <c r="E20" t="s">
        <v>14</v>
      </c>
      <c r="F20">
        <v>0.65</v>
      </c>
      <c r="G20" t="str">
        <f t="shared" si="0"/>
        <v>Efficient</v>
      </c>
      <c r="H20" t="str">
        <f t="shared" si="1"/>
        <v>5</v>
      </c>
      <c r="I20">
        <v>24</v>
      </c>
      <c r="J20" t="str">
        <f t="shared" si="2"/>
        <v>Old</v>
      </c>
      <c r="K20">
        <v>14037</v>
      </c>
      <c r="L20">
        <v>35138</v>
      </c>
      <c r="M20">
        <v>5185</v>
      </c>
      <c r="N20">
        <v>168666</v>
      </c>
      <c r="O20">
        <v>319547</v>
      </c>
      <c r="P20">
        <v>14568</v>
      </c>
    </row>
    <row r="21" spans="1:16" x14ac:dyDescent="0.25">
      <c r="A21">
        <v>2018</v>
      </c>
      <c r="B21">
        <v>124</v>
      </c>
      <c r="C21" t="s">
        <v>24</v>
      </c>
      <c r="D21">
        <v>2</v>
      </c>
      <c r="E21" t="s">
        <v>15</v>
      </c>
      <c r="F21">
        <v>1.1200000000000001</v>
      </c>
      <c r="G21" t="str">
        <f t="shared" si="0"/>
        <v>Efficient</v>
      </c>
      <c r="H21" t="str">
        <f t="shared" si="1"/>
        <v>5</v>
      </c>
      <c r="I21">
        <v>11</v>
      </c>
      <c r="J21" t="str">
        <f t="shared" si="2"/>
        <v>Old</v>
      </c>
      <c r="K21">
        <v>22294</v>
      </c>
      <c r="L21">
        <v>37213</v>
      </c>
      <c r="N21">
        <v>161367</v>
      </c>
      <c r="O21">
        <v>319547</v>
      </c>
    </row>
    <row r="22" spans="1:16" x14ac:dyDescent="0.25">
      <c r="A22">
        <v>2018</v>
      </c>
      <c r="B22">
        <v>124</v>
      </c>
      <c r="C22" t="s">
        <v>24</v>
      </c>
      <c r="D22">
        <v>5</v>
      </c>
      <c r="E22" t="s">
        <v>18</v>
      </c>
      <c r="F22">
        <v>0.32</v>
      </c>
      <c r="G22" t="str">
        <f t="shared" si="0"/>
        <v>Efficient</v>
      </c>
      <c r="H22" t="str">
        <f t="shared" si="1"/>
        <v>5</v>
      </c>
      <c r="I22">
        <v>23</v>
      </c>
      <c r="J22" t="str">
        <f t="shared" si="2"/>
        <v>Old</v>
      </c>
      <c r="K22">
        <v>27302</v>
      </c>
      <c r="L22">
        <v>46973</v>
      </c>
      <c r="N22">
        <v>108237</v>
      </c>
      <c r="O22">
        <v>209935</v>
      </c>
    </row>
    <row r="23" spans="1:16" x14ac:dyDescent="0.25">
      <c r="A23">
        <v>2018</v>
      </c>
      <c r="B23">
        <v>124</v>
      </c>
      <c r="C23" t="s">
        <v>24</v>
      </c>
      <c r="D23">
        <v>4</v>
      </c>
      <c r="E23" t="s">
        <v>19</v>
      </c>
      <c r="F23">
        <v>0.28000000000000003</v>
      </c>
      <c r="G23" t="str">
        <f t="shared" si="0"/>
        <v>Efficient</v>
      </c>
      <c r="H23" t="str">
        <f t="shared" si="1"/>
        <v>5</v>
      </c>
      <c r="I23">
        <v>9</v>
      </c>
      <c r="J23" t="str">
        <f t="shared" si="2"/>
        <v>Modern</v>
      </c>
      <c r="K23">
        <v>10014</v>
      </c>
      <c r="L23">
        <v>12623</v>
      </c>
      <c r="N23">
        <v>37499</v>
      </c>
      <c r="O23">
        <v>61860</v>
      </c>
    </row>
    <row r="24" spans="1:16" x14ac:dyDescent="0.25">
      <c r="A24">
        <v>2018</v>
      </c>
      <c r="B24">
        <v>124</v>
      </c>
      <c r="C24" t="s">
        <v>24</v>
      </c>
      <c r="D24">
        <v>6</v>
      </c>
      <c r="E24" t="s">
        <v>20</v>
      </c>
      <c r="G24" t="str">
        <f t="shared" si="0"/>
        <v>Efficient</v>
      </c>
      <c r="H24" t="str">
        <f t="shared" si="1"/>
        <v>5</v>
      </c>
      <c r="I24">
        <v>24</v>
      </c>
      <c r="J24" t="str">
        <f t="shared" si="2"/>
        <v>Old</v>
      </c>
      <c r="K24">
        <v>14882</v>
      </c>
      <c r="L24">
        <v>7767</v>
      </c>
      <c r="N24">
        <v>100430</v>
      </c>
      <c r="O24">
        <v>55828</v>
      </c>
    </row>
    <row r="25" spans="1:16" x14ac:dyDescent="0.25">
      <c r="A25">
        <v>2018</v>
      </c>
      <c r="B25">
        <v>124</v>
      </c>
      <c r="C25" t="s">
        <v>24</v>
      </c>
      <c r="D25">
        <v>3</v>
      </c>
      <c r="E25" t="s">
        <v>21</v>
      </c>
      <c r="F25">
        <v>1.49</v>
      </c>
      <c r="G25" t="str">
        <f t="shared" si="0"/>
        <v>Efficient</v>
      </c>
      <c r="H25" t="str">
        <f t="shared" si="1"/>
        <v>5</v>
      </c>
      <c r="I25">
        <v>12</v>
      </c>
      <c r="J25" t="str">
        <f t="shared" si="2"/>
        <v>Old</v>
      </c>
      <c r="K25">
        <v>57740</v>
      </c>
      <c r="M25">
        <v>5185</v>
      </c>
      <c r="N25">
        <v>154300</v>
      </c>
      <c r="P25">
        <v>14568</v>
      </c>
    </row>
    <row r="26" spans="1:16" x14ac:dyDescent="0.25">
      <c r="A26">
        <v>2018</v>
      </c>
      <c r="B26">
        <v>124</v>
      </c>
      <c r="C26" t="s">
        <v>24</v>
      </c>
      <c r="D26">
        <v>1</v>
      </c>
      <c r="E26" t="s">
        <v>22</v>
      </c>
      <c r="G26" t="str">
        <f t="shared" si="0"/>
        <v>Efficient</v>
      </c>
      <c r="H26" t="str">
        <f t="shared" si="1"/>
        <v>5</v>
      </c>
      <c r="I26">
        <v>27</v>
      </c>
      <c r="J26" t="str">
        <f t="shared" si="2"/>
        <v>Old</v>
      </c>
      <c r="K26">
        <v>8948</v>
      </c>
      <c r="N26">
        <v>168666</v>
      </c>
    </row>
    <row r="27" spans="1:16" x14ac:dyDescent="0.25">
      <c r="A27">
        <v>2018</v>
      </c>
      <c r="B27">
        <v>156</v>
      </c>
      <c r="C27" t="s">
        <v>25</v>
      </c>
      <c r="D27">
        <v>0</v>
      </c>
      <c r="E27" t="s">
        <v>14</v>
      </c>
      <c r="F27">
        <v>1.02</v>
      </c>
      <c r="G27" t="str">
        <f t="shared" si="0"/>
        <v>Efficient</v>
      </c>
      <c r="H27" t="str">
        <f t="shared" si="1"/>
        <v>5</v>
      </c>
      <c r="I27">
        <v>12</v>
      </c>
      <c r="J27" t="str">
        <f t="shared" si="2"/>
        <v>Old</v>
      </c>
      <c r="K27">
        <v>32362</v>
      </c>
      <c r="L27">
        <v>44290</v>
      </c>
      <c r="M27">
        <v>4645</v>
      </c>
      <c r="N27">
        <v>217673</v>
      </c>
      <c r="O27">
        <v>404389</v>
      </c>
      <c r="P27">
        <v>21413</v>
      </c>
    </row>
    <row r="28" spans="1:16" x14ac:dyDescent="0.25">
      <c r="A28">
        <v>2018</v>
      </c>
      <c r="B28">
        <v>156</v>
      </c>
      <c r="C28" t="s">
        <v>25</v>
      </c>
      <c r="D28">
        <v>2</v>
      </c>
      <c r="E28" t="s">
        <v>15</v>
      </c>
      <c r="F28">
        <v>1.1000000000000001</v>
      </c>
      <c r="G28" t="str">
        <f t="shared" si="0"/>
        <v>Efficient</v>
      </c>
      <c r="H28" t="str">
        <f t="shared" si="1"/>
        <v>5</v>
      </c>
      <c r="I28">
        <v>10</v>
      </c>
      <c r="J28" t="str">
        <f t="shared" si="2"/>
        <v>Old</v>
      </c>
      <c r="K28">
        <v>19514</v>
      </c>
      <c r="L28">
        <v>34087</v>
      </c>
      <c r="N28">
        <v>172146</v>
      </c>
      <c r="O28">
        <v>323527</v>
      </c>
    </row>
    <row r="29" spans="1:16" x14ac:dyDescent="0.25">
      <c r="A29">
        <v>2018</v>
      </c>
      <c r="B29">
        <v>156</v>
      </c>
      <c r="C29" t="s">
        <v>25</v>
      </c>
      <c r="D29">
        <v>7</v>
      </c>
      <c r="E29" t="s">
        <v>16</v>
      </c>
      <c r="F29">
        <v>1</v>
      </c>
      <c r="G29" t="str">
        <f t="shared" si="0"/>
        <v>Efficient</v>
      </c>
      <c r="H29" t="str">
        <f t="shared" si="1"/>
        <v>5</v>
      </c>
      <c r="I29">
        <v>12</v>
      </c>
      <c r="J29" t="str">
        <f t="shared" si="2"/>
        <v>Old</v>
      </c>
      <c r="K29">
        <v>9873</v>
      </c>
      <c r="L29">
        <v>10939</v>
      </c>
      <c r="N29">
        <v>58100</v>
      </c>
      <c r="O29">
        <v>64220</v>
      </c>
    </row>
    <row r="30" spans="1:16" x14ac:dyDescent="0.25">
      <c r="A30">
        <v>2018</v>
      </c>
      <c r="B30">
        <v>156</v>
      </c>
      <c r="C30" t="s">
        <v>25</v>
      </c>
      <c r="D30">
        <v>8</v>
      </c>
      <c r="E30" t="s">
        <v>17</v>
      </c>
      <c r="F30">
        <v>1.21</v>
      </c>
      <c r="G30" t="str">
        <f t="shared" si="0"/>
        <v>Efficient</v>
      </c>
      <c r="H30" t="str">
        <f t="shared" si="1"/>
        <v>5</v>
      </c>
      <c r="I30">
        <v>9</v>
      </c>
      <c r="J30" t="str">
        <f t="shared" si="2"/>
        <v>Modern</v>
      </c>
      <c r="K30">
        <v>102730</v>
      </c>
      <c r="L30">
        <v>83166</v>
      </c>
      <c r="N30">
        <v>168189</v>
      </c>
      <c r="O30">
        <v>155159</v>
      </c>
    </row>
    <row r="31" spans="1:16" x14ac:dyDescent="0.25">
      <c r="A31">
        <v>2018</v>
      </c>
      <c r="B31">
        <v>156</v>
      </c>
      <c r="C31" t="s">
        <v>25</v>
      </c>
      <c r="D31">
        <v>5</v>
      </c>
      <c r="E31" t="s">
        <v>18</v>
      </c>
      <c r="F31">
        <v>2</v>
      </c>
      <c r="G31" t="str">
        <f t="shared" si="0"/>
        <v>Efficient</v>
      </c>
      <c r="H31" t="str">
        <f t="shared" si="1"/>
        <v>4</v>
      </c>
      <c r="I31">
        <v>11</v>
      </c>
      <c r="J31" t="str">
        <f t="shared" si="2"/>
        <v>Old</v>
      </c>
      <c r="K31">
        <v>40984</v>
      </c>
      <c r="L31">
        <v>74512</v>
      </c>
      <c r="N31">
        <v>203483</v>
      </c>
      <c r="O31">
        <v>404389</v>
      </c>
    </row>
    <row r="32" spans="1:16" x14ac:dyDescent="0.25">
      <c r="A32">
        <v>2018</v>
      </c>
      <c r="B32">
        <v>156</v>
      </c>
      <c r="C32" t="s">
        <v>25</v>
      </c>
      <c r="D32">
        <v>4</v>
      </c>
      <c r="E32" t="s">
        <v>19</v>
      </c>
      <c r="F32">
        <v>1.17</v>
      </c>
      <c r="G32" t="str">
        <f t="shared" si="0"/>
        <v>Efficient</v>
      </c>
      <c r="H32" t="str">
        <f t="shared" si="1"/>
        <v>5</v>
      </c>
      <c r="I32">
        <v>15</v>
      </c>
      <c r="J32" t="str">
        <f t="shared" si="2"/>
        <v>Old</v>
      </c>
      <c r="K32">
        <v>10073</v>
      </c>
      <c r="L32">
        <v>14487</v>
      </c>
      <c r="N32">
        <v>91784</v>
      </c>
      <c r="O32">
        <v>138743</v>
      </c>
    </row>
    <row r="33" spans="1:16" x14ac:dyDescent="0.25">
      <c r="A33">
        <v>2018</v>
      </c>
      <c r="B33">
        <v>156</v>
      </c>
      <c r="C33" t="s">
        <v>25</v>
      </c>
      <c r="D33">
        <v>6</v>
      </c>
      <c r="E33" t="s">
        <v>20</v>
      </c>
      <c r="G33" t="str">
        <f t="shared" si="0"/>
        <v>Efficient</v>
      </c>
      <c r="H33" t="str">
        <f t="shared" si="1"/>
        <v>5</v>
      </c>
      <c r="I33">
        <v>14</v>
      </c>
      <c r="J33" t="str">
        <f t="shared" si="2"/>
        <v>Old</v>
      </c>
      <c r="K33">
        <v>29658</v>
      </c>
      <c r="L33">
        <v>9806</v>
      </c>
      <c r="N33">
        <v>77000</v>
      </c>
      <c r="O33">
        <v>43878</v>
      </c>
    </row>
    <row r="34" spans="1:16" x14ac:dyDescent="0.25">
      <c r="A34">
        <v>2018</v>
      </c>
      <c r="B34">
        <v>156</v>
      </c>
      <c r="C34" t="s">
        <v>25</v>
      </c>
      <c r="D34">
        <v>3</v>
      </c>
      <c r="E34" t="s">
        <v>21</v>
      </c>
      <c r="F34">
        <v>0.62</v>
      </c>
      <c r="G34" t="str">
        <f t="shared" si="0"/>
        <v>Efficient</v>
      </c>
      <c r="H34" t="str">
        <f t="shared" si="1"/>
        <v>5</v>
      </c>
      <c r="I34">
        <v>11</v>
      </c>
      <c r="J34" t="str">
        <f t="shared" si="2"/>
        <v>Old</v>
      </c>
      <c r="K34">
        <v>50155</v>
      </c>
      <c r="M34">
        <v>4645</v>
      </c>
      <c r="N34">
        <v>217673</v>
      </c>
      <c r="P34">
        <v>21413</v>
      </c>
    </row>
    <row r="35" spans="1:16" x14ac:dyDescent="0.25">
      <c r="A35">
        <v>2018</v>
      </c>
      <c r="B35">
        <v>156</v>
      </c>
      <c r="C35" t="s">
        <v>25</v>
      </c>
      <c r="D35">
        <v>1</v>
      </c>
      <c r="E35" t="s">
        <v>22</v>
      </c>
      <c r="G35" t="str">
        <f t="shared" si="0"/>
        <v>Efficient</v>
      </c>
      <c r="H35" t="str">
        <f t="shared" si="1"/>
        <v>5</v>
      </c>
      <c r="I35">
        <v>10</v>
      </c>
      <c r="J35" t="str">
        <f t="shared" si="2"/>
        <v>Old</v>
      </c>
      <c r="K35">
        <v>17597</v>
      </c>
      <c r="N35">
        <v>168666</v>
      </c>
    </row>
    <row r="36" spans="1:16" x14ac:dyDescent="0.25">
      <c r="A36">
        <v>2018</v>
      </c>
      <c r="B36">
        <v>191</v>
      </c>
      <c r="C36" t="s">
        <v>26</v>
      </c>
      <c r="D36">
        <v>0</v>
      </c>
      <c r="E36" t="s">
        <v>14</v>
      </c>
      <c r="F36">
        <v>1.2</v>
      </c>
      <c r="G36" t="str">
        <f t="shared" si="0"/>
        <v>Efficient</v>
      </c>
      <c r="H36" t="str">
        <f t="shared" si="1"/>
        <v>5</v>
      </c>
      <c r="I36">
        <v>15</v>
      </c>
      <c r="J36" t="str">
        <f t="shared" si="2"/>
        <v>Old</v>
      </c>
      <c r="K36">
        <v>3981</v>
      </c>
      <c r="L36">
        <v>16967</v>
      </c>
      <c r="M36">
        <v>3592</v>
      </c>
      <c r="N36">
        <v>160534</v>
      </c>
      <c r="O36">
        <v>299999</v>
      </c>
      <c r="P36">
        <v>13100</v>
      </c>
    </row>
    <row r="37" spans="1:16" x14ac:dyDescent="0.25">
      <c r="A37">
        <v>2018</v>
      </c>
      <c r="B37">
        <v>191</v>
      </c>
      <c r="C37" t="s">
        <v>26</v>
      </c>
      <c r="D37">
        <v>2</v>
      </c>
      <c r="E37" t="s">
        <v>15</v>
      </c>
      <c r="F37">
        <v>1.04</v>
      </c>
      <c r="G37" t="str">
        <f t="shared" si="0"/>
        <v>Efficient</v>
      </c>
      <c r="H37" t="str">
        <f t="shared" si="1"/>
        <v>5</v>
      </c>
      <c r="I37">
        <v>13</v>
      </c>
      <c r="J37" t="str">
        <f t="shared" si="2"/>
        <v>Old</v>
      </c>
      <c r="K37">
        <v>17864</v>
      </c>
      <c r="L37">
        <v>31278</v>
      </c>
      <c r="N37">
        <v>160534</v>
      </c>
      <c r="O37">
        <v>299999</v>
      </c>
    </row>
    <row r="38" spans="1:16" x14ac:dyDescent="0.25">
      <c r="A38">
        <v>2018</v>
      </c>
      <c r="B38">
        <v>191</v>
      </c>
      <c r="C38" t="s">
        <v>26</v>
      </c>
      <c r="D38">
        <v>5</v>
      </c>
      <c r="E38" t="s">
        <v>18</v>
      </c>
      <c r="F38">
        <v>1.81</v>
      </c>
      <c r="G38" t="str">
        <f t="shared" si="0"/>
        <v>Efficient</v>
      </c>
      <c r="H38" t="str">
        <f t="shared" si="1"/>
        <v>5</v>
      </c>
      <c r="I38">
        <v>33</v>
      </c>
      <c r="J38" t="str">
        <f t="shared" si="2"/>
        <v>Old</v>
      </c>
      <c r="K38">
        <v>9704</v>
      </c>
      <c r="L38">
        <v>16749</v>
      </c>
      <c r="N38">
        <v>93360</v>
      </c>
      <c r="O38">
        <v>182060</v>
      </c>
    </row>
    <row r="39" spans="1:16" x14ac:dyDescent="0.25">
      <c r="A39">
        <v>2018</v>
      </c>
      <c r="B39">
        <v>191</v>
      </c>
      <c r="C39" t="s">
        <v>26</v>
      </c>
      <c r="D39">
        <v>4</v>
      </c>
      <c r="E39" t="s">
        <v>19</v>
      </c>
      <c r="F39">
        <v>2.63</v>
      </c>
      <c r="G39" t="str">
        <f t="shared" si="0"/>
        <v>Efficient</v>
      </c>
      <c r="H39" t="str">
        <f t="shared" si="1"/>
        <v>4</v>
      </c>
      <c r="I39">
        <v>21</v>
      </c>
      <c r="J39" t="str">
        <f t="shared" si="2"/>
        <v>Old</v>
      </c>
      <c r="K39">
        <v>4750</v>
      </c>
      <c r="L39">
        <v>6369</v>
      </c>
      <c r="N39">
        <v>32333</v>
      </c>
      <c r="O39">
        <v>44993</v>
      </c>
    </row>
    <row r="40" spans="1:16" x14ac:dyDescent="0.25">
      <c r="A40">
        <v>2018</v>
      </c>
      <c r="B40">
        <v>191</v>
      </c>
      <c r="C40" t="s">
        <v>26</v>
      </c>
      <c r="D40">
        <v>3</v>
      </c>
      <c r="E40" t="s">
        <v>21</v>
      </c>
      <c r="F40">
        <v>0.59</v>
      </c>
      <c r="G40" t="str">
        <f t="shared" si="0"/>
        <v>Efficient</v>
      </c>
      <c r="H40" t="str">
        <f t="shared" si="1"/>
        <v>5</v>
      </c>
      <c r="I40">
        <v>12</v>
      </c>
      <c r="J40" t="str">
        <f t="shared" si="2"/>
        <v>Old</v>
      </c>
      <c r="K40">
        <v>39567</v>
      </c>
      <c r="M40">
        <v>3592</v>
      </c>
      <c r="N40">
        <v>143521</v>
      </c>
      <c r="P40">
        <v>13100</v>
      </c>
    </row>
    <row r="41" spans="1:16" x14ac:dyDescent="0.25">
      <c r="A41">
        <v>2018</v>
      </c>
      <c r="B41">
        <v>191</v>
      </c>
      <c r="C41" t="s">
        <v>26</v>
      </c>
      <c r="D41">
        <v>1</v>
      </c>
      <c r="E41" t="s">
        <v>22</v>
      </c>
      <c r="G41" t="str">
        <f t="shared" si="0"/>
        <v>Efficient</v>
      </c>
      <c r="H41" t="str">
        <f t="shared" si="1"/>
        <v>5</v>
      </c>
      <c r="I41">
        <v>15</v>
      </c>
      <c r="J41" t="str">
        <f t="shared" si="2"/>
        <v>Old</v>
      </c>
      <c r="K41">
        <v>3609</v>
      </c>
      <c r="N41">
        <v>133596</v>
      </c>
    </row>
    <row r="42" spans="1:16" x14ac:dyDescent="0.25">
      <c r="A42">
        <v>2018</v>
      </c>
      <c r="B42">
        <v>208</v>
      </c>
      <c r="C42" t="s">
        <v>27</v>
      </c>
      <c r="D42">
        <v>0</v>
      </c>
      <c r="E42" t="s">
        <v>14</v>
      </c>
      <c r="F42">
        <v>0.74</v>
      </c>
      <c r="G42" t="str">
        <f t="shared" si="0"/>
        <v>Efficient</v>
      </c>
      <c r="H42" t="str">
        <f t="shared" si="1"/>
        <v>5</v>
      </c>
      <c r="I42">
        <v>18</v>
      </c>
      <c r="J42" t="str">
        <f t="shared" si="2"/>
        <v>Old</v>
      </c>
      <c r="K42">
        <v>9777</v>
      </c>
      <c r="L42">
        <v>7455</v>
      </c>
      <c r="M42">
        <v>1942</v>
      </c>
      <c r="N42">
        <v>214286</v>
      </c>
      <c r="O42">
        <v>299991</v>
      </c>
      <c r="P42">
        <v>19630</v>
      </c>
    </row>
    <row r="43" spans="1:16" x14ac:dyDescent="0.25">
      <c r="A43">
        <v>2018</v>
      </c>
      <c r="B43">
        <v>208</v>
      </c>
      <c r="C43" t="s">
        <v>27</v>
      </c>
      <c r="D43">
        <v>2</v>
      </c>
      <c r="E43" t="s">
        <v>15</v>
      </c>
      <c r="F43">
        <v>0.65</v>
      </c>
      <c r="G43" t="str">
        <f t="shared" si="0"/>
        <v>Efficient</v>
      </c>
      <c r="H43" t="str">
        <f t="shared" si="1"/>
        <v>5</v>
      </c>
      <c r="I43">
        <v>16</v>
      </c>
      <c r="J43" t="str">
        <f t="shared" si="2"/>
        <v>Old</v>
      </c>
      <c r="K43">
        <v>8100</v>
      </c>
      <c r="L43">
        <v>12998</v>
      </c>
      <c r="N43">
        <v>156919</v>
      </c>
      <c r="O43">
        <v>299991</v>
      </c>
    </row>
    <row r="44" spans="1:16" x14ac:dyDescent="0.25">
      <c r="A44">
        <v>2018</v>
      </c>
      <c r="B44">
        <v>208</v>
      </c>
      <c r="C44" t="s">
        <v>27</v>
      </c>
      <c r="D44">
        <v>7</v>
      </c>
      <c r="E44" t="s">
        <v>16</v>
      </c>
      <c r="F44">
        <v>1.07</v>
      </c>
      <c r="G44" t="str">
        <f t="shared" si="0"/>
        <v>Efficient</v>
      </c>
      <c r="H44" t="str">
        <f t="shared" si="1"/>
        <v>5</v>
      </c>
      <c r="I44">
        <v>12</v>
      </c>
      <c r="J44" t="str">
        <f t="shared" si="2"/>
        <v>Old</v>
      </c>
      <c r="K44">
        <v>4690</v>
      </c>
      <c r="L44">
        <v>5045</v>
      </c>
      <c r="N44">
        <v>27546</v>
      </c>
      <c r="O44">
        <v>27037</v>
      </c>
    </row>
    <row r="45" spans="1:16" x14ac:dyDescent="0.25">
      <c r="A45">
        <v>2018</v>
      </c>
      <c r="B45">
        <v>208</v>
      </c>
      <c r="C45" t="s">
        <v>27</v>
      </c>
      <c r="D45">
        <v>5</v>
      </c>
      <c r="E45" t="s">
        <v>18</v>
      </c>
      <c r="F45">
        <v>0.87</v>
      </c>
      <c r="G45" t="str">
        <f t="shared" si="0"/>
        <v>Efficient</v>
      </c>
      <c r="H45" t="str">
        <f t="shared" si="1"/>
        <v>5</v>
      </c>
      <c r="I45">
        <v>29</v>
      </c>
      <c r="J45" t="str">
        <f t="shared" si="2"/>
        <v>Old</v>
      </c>
      <c r="K45">
        <v>9528</v>
      </c>
      <c r="L45">
        <v>15216</v>
      </c>
      <c r="N45">
        <v>65950</v>
      </c>
      <c r="O45">
        <v>118863</v>
      </c>
    </row>
    <row r="46" spans="1:16" x14ac:dyDescent="0.25">
      <c r="A46">
        <v>2018</v>
      </c>
      <c r="B46">
        <v>208</v>
      </c>
      <c r="C46" t="s">
        <v>27</v>
      </c>
      <c r="D46">
        <v>4</v>
      </c>
      <c r="E46" t="s">
        <v>19</v>
      </c>
      <c r="F46">
        <v>0.84</v>
      </c>
      <c r="G46" t="str">
        <f t="shared" si="0"/>
        <v>Efficient</v>
      </c>
      <c r="H46" t="str">
        <f t="shared" si="1"/>
        <v>5</v>
      </c>
      <c r="I46">
        <v>23</v>
      </c>
      <c r="J46" t="str">
        <f t="shared" si="2"/>
        <v>Old</v>
      </c>
      <c r="K46">
        <v>3051</v>
      </c>
      <c r="L46">
        <v>4150</v>
      </c>
      <c r="N46">
        <v>24778</v>
      </c>
      <c r="O46">
        <v>37534</v>
      </c>
    </row>
    <row r="47" spans="1:16" x14ac:dyDescent="0.25">
      <c r="A47">
        <v>2018</v>
      </c>
      <c r="B47">
        <v>208</v>
      </c>
      <c r="C47" t="s">
        <v>27</v>
      </c>
      <c r="D47">
        <v>6</v>
      </c>
      <c r="E47" t="s">
        <v>20</v>
      </c>
      <c r="G47" t="str">
        <f t="shared" si="0"/>
        <v>Efficient</v>
      </c>
      <c r="H47" t="str">
        <f t="shared" si="1"/>
        <v>5</v>
      </c>
      <c r="I47">
        <v>18</v>
      </c>
      <c r="J47" t="str">
        <f t="shared" si="2"/>
        <v>Old</v>
      </c>
      <c r="K47">
        <v>20778</v>
      </c>
      <c r="L47">
        <v>11935</v>
      </c>
      <c r="N47">
        <v>52485</v>
      </c>
      <c r="O47">
        <v>24485</v>
      </c>
    </row>
    <row r="48" spans="1:16" x14ac:dyDescent="0.25">
      <c r="A48">
        <v>2018</v>
      </c>
      <c r="B48">
        <v>208</v>
      </c>
      <c r="C48" t="s">
        <v>27</v>
      </c>
      <c r="D48">
        <v>3</v>
      </c>
      <c r="E48" t="s">
        <v>21</v>
      </c>
      <c r="F48">
        <v>0.49</v>
      </c>
      <c r="G48" t="str">
        <f t="shared" si="0"/>
        <v>Efficient</v>
      </c>
      <c r="H48" t="str">
        <f t="shared" si="1"/>
        <v>5</v>
      </c>
      <c r="I48">
        <v>13</v>
      </c>
      <c r="J48" t="str">
        <f t="shared" si="2"/>
        <v>Old</v>
      </c>
      <c r="K48">
        <v>21242</v>
      </c>
      <c r="M48">
        <v>1942</v>
      </c>
      <c r="N48">
        <v>214286</v>
      </c>
      <c r="P48">
        <v>19630</v>
      </c>
    </row>
    <row r="49" spans="1:16" x14ac:dyDescent="0.25">
      <c r="A49">
        <v>2018</v>
      </c>
      <c r="B49">
        <v>208</v>
      </c>
      <c r="C49" t="s">
        <v>27</v>
      </c>
      <c r="D49">
        <v>1</v>
      </c>
      <c r="E49" t="s">
        <v>22</v>
      </c>
      <c r="G49" t="str">
        <f t="shared" si="0"/>
        <v>Efficient</v>
      </c>
      <c r="H49" t="str">
        <f t="shared" si="1"/>
        <v>5</v>
      </c>
      <c r="I49">
        <v>18</v>
      </c>
      <c r="J49" t="str">
        <f t="shared" si="2"/>
        <v>Old</v>
      </c>
      <c r="K49">
        <v>10116</v>
      </c>
      <c r="N49">
        <v>145655</v>
      </c>
    </row>
    <row r="50" spans="1:16" x14ac:dyDescent="0.25">
      <c r="A50">
        <v>2018</v>
      </c>
      <c r="B50">
        <v>251</v>
      </c>
      <c r="C50" t="s">
        <v>28</v>
      </c>
      <c r="D50">
        <v>0</v>
      </c>
      <c r="E50" t="s">
        <v>14</v>
      </c>
      <c r="F50">
        <v>1.1100000000000001</v>
      </c>
      <c r="G50" t="str">
        <f t="shared" si="0"/>
        <v>Efficient</v>
      </c>
      <c r="H50" t="str">
        <f t="shared" si="1"/>
        <v>5</v>
      </c>
      <c r="I50">
        <v>16</v>
      </c>
      <c r="J50" t="str">
        <f t="shared" si="2"/>
        <v>Old</v>
      </c>
      <c r="K50">
        <v>23182</v>
      </c>
      <c r="L50">
        <v>17614</v>
      </c>
      <c r="M50">
        <v>5017</v>
      </c>
      <c r="N50">
        <v>228081</v>
      </c>
      <c r="O50">
        <v>323183</v>
      </c>
      <c r="P50">
        <v>20776</v>
      </c>
    </row>
    <row r="51" spans="1:16" x14ac:dyDescent="0.25">
      <c r="A51">
        <v>2018</v>
      </c>
      <c r="B51">
        <v>251</v>
      </c>
      <c r="C51" t="s">
        <v>28</v>
      </c>
      <c r="D51">
        <v>2</v>
      </c>
      <c r="E51" t="s">
        <v>15</v>
      </c>
      <c r="F51">
        <v>1.06</v>
      </c>
      <c r="G51" t="str">
        <f t="shared" si="0"/>
        <v>Efficient</v>
      </c>
      <c r="H51" t="str">
        <f t="shared" si="1"/>
        <v>5</v>
      </c>
      <c r="I51">
        <v>12</v>
      </c>
      <c r="J51" t="str">
        <f t="shared" si="2"/>
        <v>Old</v>
      </c>
      <c r="K51">
        <v>13320</v>
      </c>
      <c r="L51">
        <v>22742</v>
      </c>
      <c r="N51">
        <v>166308</v>
      </c>
      <c r="O51">
        <v>323183</v>
      </c>
    </row>
    <row r="52" spans="1:16" x14ac:dyDescent="0.25">
      <c r="A52">
        <v>2018</v>
      </c>
      <c r="B52">
        <v>251</v>
      </c>
      <c r="C52" t="s">
        <v>28</v>
      </c>
      <c r="D52">
        <v>7</v>
      </c>
      <c r="E52" t="s">
        <v>16</v>
      </c>
      <c r="F52">
        <v>1.07</v>
      </c>
      <c r="G52" t="str">
        <f t="shared" si="0"/>
        <v>Efficient</v>
      </c>
      <c r="H52" t="str">
        <f t="shared" si="1"/>
        <v>5</v>
      </c>
      <c r="I52">
        <v>11</v>
      </c>
      <c r="J52" t="str">
        <f t="shared" si="2"/>
        <v>Old</v>
      </c>
      <c r="K52">
        <v>8026</v>
      </c>
      <c r="L52">
        <v>8836</v>
      </c>
      <c r="N52">
        <v>48456</v>
      </c>
      <c r="O52">
        <v>55066</v>
      </c>
    </row>
    <row r="53" spans="1:16" x14ac:dyDescent="0.25">
      <c r="A53">
        <v>2018</v>
      </c>
      <c r="B53">
        <v>251</v>
      </c>
      <c r="C53" t="s">
        <v>28</v>
      </c>
      <c r="D53">
        <v>8</v>
      </c>
      <c r="E53" t="s">
        <v>17</v>
      </c>
      <c r="F53">
        <v>1.2</v>
      </c>
      <c r="G53" t="str">
        <f t="shared" si="0"/>
        <v>Efficient</v>
      </c>
      <c r="H53" t="str">
        <f t="shared" si="1"/>
        <v>5</v>
      </c>
      <c r="I53">
        <v>8</v>
      </c>
      <c r="J53" t="str">
        <f t="shared" si="2"/>
        <v>Modern</v>
      </c>
      <c r="K53">
        <v>101383</v>
      </c>
      <c r="L53">
        <v>79032</v>
      </c>
      <c r="N53">
        <v>163922</v>
      </c>
      <c r="O53">
        <v>130441</v>
      </c>
    </row>
    <row r="54" spans="1:16" x14ac:dyDescent="0.25">
      <c r="A54">
        <v>2018</v>
      </c>
      <c r="B54">
        <v>251</v>
      </c>
      <c r="C54" t="s">
        <v>28</v>
      </c>
      <c r="D54">
        <v>5</v>
      </c>
      <c r="E54" t="s">
        <v>18</v>
      </c>
      <c r="F54">
        <v>3.14</v>
      </c>
      <c r="G54" t="str">
        <f t="shared" si="0"/>
        <v>Inefficient</v>
      </c>
      <c r="H54" t="str">
        <f t="shared" si="1"/>
        <v>3</v>
      </c>
      <c r="I54">
        <v>12</v>
      </c>
      <c r="J54" t="str">
        <f t="shared" si="2"/>
        <v>Old</v>
      </c>
      <c r="K54">
        <v>27522</v>
      </c>
      <c r="L54">
        <v>48791</v>
      </c>
      <c r="N54">
        <v>94710</v>
      </c>
      <c r="O54">
        <v>181458</v>
      </c>
    </row>
    <row r="55" spans="1:16" x14ac:dyDescent="0.25">
      <c r="A55">
        <v>2018</v>
      </c>
      <c r="B55">
        <v>251</v>
      </c>
      <c r="C55" t="s">
        <v>28</v>
      </c>
      <c r="D55">
        <v>4</v>
      </c>
      <c r="E55" t="s">
        <v>19</v>
      </c>
      <c r="F55">
        <v>1.5</v>
      </c>
      <c r="G55" t="str">
        <f t="shared" si="0"/>
        <v>Efficient</v>
      </c>
      <c r="H55" t="str">
        <f t="shared" si="1"/>
        <v>5</v>
      </c>
      <c r="I55">
        <v>15</v>
      </c>
      <c r="J55" t="str">
        <f t="shared" si="2"/>
        <v>Old</v>
      </c>
      <c r="K55">
        <v>4662</v>
      </c>
      <c r="L55">
        <v>6518</v>
      </c>
      <c r="N55">
        <v>40322</v>
      </c>
      <c r="O55">
        <v>81279</v>
      </c>
    </row>
    <row r="56" spans="1:16" x14ac:dyDescent="0.25">
      <c r="A56">
        <v>2018</v>
      </c>
      <c r="B56">
        <v>251</v>
      </c>
      <c r="C56" t="s">
        <v>28</v>
      </c>
      <c r="D56">
        <v>6</v>
      </c>
      <c r="E56" t="s">
        <v>20</v>
      </c>
      <c r="G56" t="str">
        <f t="shared" si="0"/>
        <v>Efficient</v>
      </c>
      <c r="H56" t="str">
        <f t="shared" si="1"/>
        <v>5</v>
      </c>
      <c r="I56">
        <v>15</v>
      </c>
      <c r="J56" t="str">
        <f t="shared" si="2"/>
        <v>Old</v>
      </c>
      <c r="K56">
        <v>28503</v>
      </c>
      <c r="L56">
        <v>11428</v>
      </c>
      <c r="N56">
        <v>77000</v>
      </c>
      <c r="O56">
        <v>46705</v>
      </c>
    </row>
    <row r="57" spans="1:16" x14ac:dyDescent="0.25">
      <c r="A57">
        <v>2018</v>
      </c>
      <c r="B57">
        <v>251</v>
      </c>
      <c r="C57" t="s">
        <v>28</v>
      </c>
      <c r="D57">
        <v>3</v>
      </c>
      <c r="E57" t="s">
        <v>21</v>
      </c>
      <c r="F57">
        <v>0.75</v>
      </c>
      <c r="G57" t="str">
        <f t="shared" si="0"/>
        <v>Efficient</v>
      </c>
      <c r="H57" t="str">
        <f t="shared" si="1"/>
        <v>5</v>
      </c>
      <c r="I57">
        <v>12</v>
      </c>
      <c r="J57" t="str">
        <f t="shared" si="2"/>
        <v>Old</v>
      </c>
      <c r="K57">
        <v>55654</v>
      </c>
      <c r="M57">
        <v>5017</v>
      </c>
      <c r="N57">
        <v>217673</v>
      </c>
      <c r="P57">
        <v>20776</v>
      </c>
    </row>
    <row r="58" spans="1:16" x14ac:dyDescent="0.25">
      <c r="A58">
        <v>2018</v>
      </c>
      <c r="B58">
        <v>251</v>
      </c>
      <c r="C58" t="s">
        <v>28</v>
      </c>
      <c r="D58">
        <v>1</v>
      </c>
      <c r="E58" t="s">
        <v>22</v>
      </c>
      <c r="G58" t="str">
        <f t="shared" si="0"/>
        <v>Efficient</v>
      </c>
      <c r="H58" t="str">
        <f t="shared" si="1"/>
        <v>5</v>
      </c>
      <c r="I58">
        <v>17</v>
      </c>
      <c r="J58" t="str">
        <f t="shared" si="2"/>
        <v>Old</v>
      </c>
      <c r="K58">
        <v>24168</v>
      </c>
      <c r="N58">
        <v>228081</v>
      </c>
    </row>
    <row r="59" spans="1:16" x14ac:dyDescent="0.25">
      <c r="A59">
        <v>2018</v>
      </c>
      <c r="B59">
        <v>276</v>
      </c>
      <c r="C59" t="s">
        <v>29</v>
      </c>
      <c r="D59">
        <v>0</v>
      </c>
      <c r="E59" t="s">
        <v>14</v>
      </c>
      <c r="F59">
        <v>0.56000000000000005</v>
      </c>
      <c r="G59" t="str">
        <f t="shared" si="0"/>
        <v>Efficient</v>
      </c>
      <c r="H59" t="str">
        <f t="shared" si="1"/>
        <v>5</v>
      </c>
      <c r="I59">
        <v>18</v>
      </c>
      <c r="J59" t="str">
        <f t="shared" si="2"/>
        <v>Old</v>
      </c>
      <c r="K59">
        <v>13449</v>
      </c>
      <c r="L59">
        <v>8454</v>
      </c>
      <c r="M59">
        <v>3901</v>
      </c>
      <c r="N59">
        <v>217673</v>
      </c>
      <c r="O59">
        <v>317106</v>
      </c>
      <c r="P59">
        <v>21413</v>
      </c>
    </row>
    <row r="60" spans="1:16" x14ac:dyDescent="0.25">
      <c r="A60">
        <v>2018</v>
      </c>
      <c r="B60">
        <v>276</v>
      </c>
      <c r="C60" t="s">
        <v>29</v>
      </c>
      <c r="D60">
        <v>2</v>
      </c>
      <c r="E60" t="s">
        <v>15</v>
      </c>
      <c r="F60">
        <v>0.36</v>
      </c>
      <c r="G60" t="str">
        <f t="shared" si="0"/>
        <v>Efficient</v>
      </c>
      <c r="H60" t="str">
        <f t="shared" si="1"/>
        <v>5</v>
      </c>
      <c r="I60">
        <v>18</v>
      </c>
      <c r="J60" t="str">
        <f t="shared" si="2"/>
        <v>Old</v>
      </c>
      <c r="K60">
        <v>4428</v>
      </c>
      <c r="L60">
        <v>7437</v>
      </c>
      <c r="N60">
        <v>160278</v>
      </c>
      <c r="O60">
        <v>317106</v>
      </c>
    </row>
    <row r="61" spans="1:16" x14ac:dyDescent="0.25">
      <c r="A61">
        <v>2018</v>
      </c>
      <c r="B61">
        <v>276</v>
      </c>
      <c r="C61" t="s">
        <v>29</v>
      </c>
      <c r="D61">
        <v>7</v>
      </c>
      <c r="E61" t="s">
        <v>16</v>
      </c>
      <c r="F61">
        <v>0.75</v>
      </c>
      <c r="G61" t="str">
        <f t="shared" si="0"/>
        <v>Efficient</v>
      </c>
      <c r="H61" t="str">
        <f t="shared" si="1"/>
        <v>5</v>
      </c>
      <c r="I61">
        <v>12</v>
      </c>
      <c r="J61" t="str">
        <f t="shared" si="2"/>
        <v>Old</v>
      </c>
      <c r="K61">
        <v>4983</v>
      </c>
      <c r="L61">
        <v>5474</v>
      </c>
      <c r="N61">
        <v>35853</v>
      </c>
      <c r="O61">
        <v>42937</v>
      </c>
    </row>
    <row r="62" spans="1:16" x14ac:dyDescent="0.25">
      <c r="A62">
        <v>2018</v>
      </c>
      <c r="B62">
        <v>276</v>
      </c>
      <c r="C62" t="s">
        <v>29</v>
      </c>
      <c r="D62">
        <v>5</v>
      </c>
      <c r="E62" t="s">
        <v>18</v>
      </c>
      <c r="F62">
        <v>2.48</v>
      </c>
      <c r="G62" t="str">
        <f t="shared" si="0"/>
        <v>Efficient</v>
      </c>
      <c r="H62" t="str">
        <f t="shared" si="1"/>
        <v>4</v>
      </c>
      <c r="I62">
        <v>12</v>
      </c>
      <c r="J62" t="str">
        <f t="shared" si="2"/>
        <v>Old</v>
      </c>
      <c r="K62">
        <v>29434</v>
      </c>
      <c r="L62">
        <v>51933</v>
      </c>
      <c r="N62">
        <v>108237</v>
      </c>
      <c r="O62">
        <v>209177</v>
      </c>
    </row>
    <row r="63" spans="1:16" x14ac:dyDescent="0.25">
      <c r="A63">
        <v>2018</v>
      </c>
      <c r="B63">
        <v>276</v>
      </c>
      <c r="C63" t="s">
        <v>29</v>
      </c>
      <c r="D63">
        <v>4</v>
      </c>
      <c r="E63" t="s">
        <v>19</v>
      </c>
      <c r="F63">
        <v>0.5</v>
      </c>
      <c r="G63" t="str">
        <f t="shared" si="0"/>
        <v>Efficient</v>
      </c>
      <c r="H63" t="str">
        <f t="shared" si="1"/>
        <v>5</v>
      </c>
      <c r="I63">
        <v>20</v>
      </c>
      <c r="J63" t="str">
        <f t="shared" si="2"/>
        <v>Old</v>
      </c>
      <c r="K63">
        <v>3507</v>
      </c>
      <c r="L63">
        <v>4753</v>
      </c>
      <c r="N63">
        <v>71543</v>
      </c>
      <c r="O63">
        <v>72924</v>
      </c>
    </row>
    <row r="64" spans="1:16" x14ac:dyDescent="0.25">
      <c r="A64">
        <v>2018</v>
      </c>
      <c r="B64">
        <v>276</v>
      </c>
      <c r="C64" t="s">
        <v>29</v>
      </c>
      <c r="D64">
        <v>6</v>
      </c>
      <c r="E64" t="s">
        <v>20</v>
      </c>
      <c r="G64" t="str">
        <f t="shared" si="0"/>
        <v>Efficient</v>
      </c>
      <c r="H64" t="str">
        <f t="shared" si="1"/>
        <v>5</v>
      </c>
      <c r="I64">
        <v>14</v>
      </c>
      <c r="J64" t="str">
        <f t="shared" si="2"/>
        <v>Old</v>
      </c>
      <c r="K64">
        <v>29040</v>
      </c>
      <c r="L64">
        <v>12056</v>
      </c>
      <c r="N64">
        <v>100430</v>
      </c>
      <c r="O64">
        <v>55828</v>
      </c>
    </row>
    <row r="65" spans="1:16" x14ac:dyDescent="0.25">
      <c r="A65">
        <v>2018</v>
      </c>
      <c r="B65">
        <v>276</v>
      </c>
      <c r="C65" t="s">
        <v>29</v>
      </c>
      <c r="D65">
        <v>3</v>
      </c>
      <c r="E65" t="s">
        <v>21</v>
      </c>
      <c r="F65">
        <v>0.79</v>
      </c>
      <c r="G65" t="str">
        <f t="shared" si="0"/>
        <v>Efficient</v>
      </c>
      <c r="H65" t="str">
        <f t="shared" si="1"/>
        <v>5</v>
      </c>
      <c r="I65">
        <v>11</v>
      </c>
      <c r="J65" t="str">
        <f t="shared" si="2"/>
        <v>Old</v>
      </c>
      <c r="K65">
        <v>42651</v>
      </c>
      <c r="M65">
        <v>3901</v>
      </c>
      <c r="N65">
        <v>217673</v>
      </c>
      <c r="P65">
        <v>21413</v>
      </c>
    </row>
    <row r="66" spans="1:16" x14ac:dyDescent="0.25">
      <c r="A66">
        <v>2018</v>
      </c>
      <c r="B66">
        <v>276</v>
      </c>
      <c r="C66" t="s">
        <v>29</v>
      </c>
      <c r="D66">
        <v>1</v>
      </c>
      <c r="E66" t="s">
        <v>22</v>
      </c>
      <c r="G66" t="str">
        <f t="shared" si="0"/>
        <v>Efficient</v>
      </c>
      <c r="H66" t="str">
        <f t="shared" si="1"/>
        <v>5</v>
      </c>
      <c r="I66">
        <v>19</v>
      </c>
      <c r="J66" t="str">
        <f t="shared" si="2"/>
        <v>Old</v>
      </c>
      <c r="K66">
        <v>12180</v>
      </c>
      <c r="N66">
        <v>183200</v>
      </c>
    </row>
    <row r="67" spans="1:16" x14ac:dyDescent="0.25">
      <c r="A67">
        <v>2018</v>
      </c>
      <c r="B67">
        <v>300</v>
      </c>
      <c r="C67" t="s">
        <v>30</v>
      </c>
      <c r="D67">
        <v>0</v>
      </c>
      <c r="E67" t="s">
        <v>14</v>
      </c>
      <c r="F67">
        <v>0.71</v>
      </c>
      <c r="G67" t="str">
        <f t="shared" ref="G67:G130" si="3">IF(F67&lt;3, "Efficient", "Inefficient")</f>
        <v>Efficient</v>
      </c>
      <c r="H67" t="str">
        <f t="shared" ref="H67:H130" si="4">IF(F67&lt;2,"5",IF(F67&lt;3,"4",IF(F67&lt;4,"3",IF(F67&lt;5,"2","1"))))</f>
        <v>5</v>
      </c>
      <c r="I67">
        <v>20</v>
      </c>
      <c r="J67" t="str">
        <f t="shared" ref="J67:J130" si="5">IF(I67&lt;10, "Modern", "Old")</f>
        <v>Old</v>
      </c>
      <c r="K67">
        <v>8526</v>
      </c>
      <c r="L67">
        <v>7365</v>
      </c>
      <c r="M67">
        <v>3754</v>
      </c>
      <c r="N67">
        <v>217617</v>
      </c>
      <c r="O67">
        <v>320051</v>
      </c>
      <c r="P67">
        <v>21237</v>
      </c>
    </row>
    <row r="68" spans="1:16" x14ac:dyDescent="0.25">
      <c r="A68">
        <v>2018</v>
      </c>
      <c r="B68">
        <v>300</v>
      </c>
      <c r="C68" t="s">
        <v>30</v>
      </c>
      <c r="D68">
        <v>2</v>
      </c>
      <c r="E68" t="s">
        <v>15</v>
      </c>
      <c r="F68">
        <v>0.54</v>
      </c>
      <c r="G68" t="str">
        <f t="shared" si="3"/>
        <v>Efficient</v>
      </c>
      <c r="H68" t="str">
        <f t="shared" si="4"/>
        <v>5</v>
      </c>
      <c r="I68">
        <v>22</v>
      </c>
      <c r="J68" t="str">
        <f t="shared" si="5"/>
        <v>Old</v>
      </c>
      <c r="K68">
        <v>5301</v>
      </c>
      <c r="L68">
        <v>8444</v>
      </c>
      <c r="N68">
        <v>161235</v>
      </c>
      <c r="O68">
        <v>320051</v>
      </c>
    </row>
    <row r="69" spans="1:16" x14ac:dyDescent="0.25">
      <c r="A69">
        <v>2018</v>
      </c>
      <c r="B69">
        <v>300</v>
      </c>
      <c r="C69" t="s">
        <v>30</v>
      </c>
      <c r="D69">
        <v>7</v>
      </c>
      <c r="E69" t="s">
        <v>16</v>
      </c>
      <c r="F69">
        <v>0.88</v>
      </c>
      <c r="G69" t="str">
        <f t="shared" si="3"/>
        <v>Efficient</v>
      </c>
      <c r="H69" t="str">
        <f t="shared" si="4"/>
        <v>5</v>
      </c>
      <c r="I69">
        <v>25</v>
      </c>
      <c r="J69" t="str">
        <f t="shared" si="5"/>
        <v>Old</v>
      </c>
      <c r="K69">
        <v>4616</v>
      </c>
      <c r="L69">
        <v>5267</v>
      </c>
      <c r="N69">
        <v>20151</v>
      </c>
      <c r="O69">
        <v>24136</v>
      </c>
    </row>
    <row r="70" spans="1:16" x14ac:dyDescent="0.25">
      <c r="A70">
        <v>2018</v>
      </c>
      <c r="B70">
        <v>300</v>
      </c>
      <c r="C70" t="s">
        <v>30</v>
      </c>
      <c r="D70">
        <v>8</v>
      </c>
      <c r="E70" t="s">
        <v>17</v>
      </c>
      <c r="F70">
        <v>0.99</v>
      </c>
      <c r="G70" t="str">
        <f t="shared" si="3"/>
        <v>Efficient</v>
      </c>
      <c r="H70" t="str">
        <f t="shared" si="4"/>
        <v>5</v>
      </c>
      <c r="I70">
        <v>20</v>
      </c>
      <c r="J70" t="str">
        <f t="shared" si="5"/>
        <v>Old</v>
      </c>
      <c r="K70">
        <v>73812</v>
      </c>
      <c r="L70">
        <v>64140</v>
      </c>
      <c r="N70">
        <v>113664</v>
      </c>
      <c r="O70">
        <v>93301</v>
      </c>
    </row>
    <row r="71" spans="1:16" x14ac:dyDescent="0.25">
      <c r="A71">
        <v>2018</v>
      </c>
      <c r="B71">
        <v>300</v>
      </c>
      <c r="C71" t="s">
        <v>30</v>
      </c>
      <c r="D71">
        <v>5</v>
      </c>
      <c r="E71" t="s">
        <v>18</v>
      </c>
      <c r="F71">
        <v>0.35</v>
      </c>
      <c r="G71" t="str">
        <f t="shared" si="3"/>
        <v>Efficient</v>
      </c>
      <c r="H71" t="str">
        <f t="shared" si="4"/>
        <v>5</v>
      </c>
      <c r="I71">
        <v>25</v>
      </c>
      <c r="J71" t="str">
        <f t="shared" si="5"/>
        <v>Old</v>
      </c>
      <c r="K71">
        <v>5792</v>
      </c>
      <c r="L71">
        <v>9656</v>
      </c>
      <c r="N71">
        <v>63864</v>
      </c>
      <c r="O71">
        <v>114167</v>
      </c>
    </row>
    <row r="72" spans="1:16" x14ac:dyDescent="0.25">
      <c r="A72">
        <v>2018</v>
      </c>
      <c r="B72">
        <v>300</v>
      </c>
      <c r="C72" t="s">
        <v>30</v>
      </c>
      <c r="D72">
        <v>4</v>
      </c>
      <c r="E72" t="s">
        <v>19</v>
      </c>
      <c r="F72">
        <v>1.07</v>
      </c>
      <c r="G72" t="str">
        <f t="shared" si="3"/>
        <v>Efficient</v>
      </c>
      <c r="H72" t="str">
        <f t="shared" si="4"/>
        <v>5</v>
      </c>
      <c r="I72">
        <v>31</v>
      </c>
      <c r="J72" t="str">
        <f t="shared" si="5"/>
        <v>Old</v>
      </c>
      <c r="K72">
        <v>2768</v>
      </c>
      <c r="L72">
        <v>3861</v>
      </c>
      <c r="N72">
        <v>31920</v>
      </c>
      <c r="O72">
        <v>55683</v>
      </c>
    </row>
    <row r="73" spans="1:16" x14ac:dyDescent="0.25">
      <c r="A73">
        <v>2018</v>
      </c>
      <c r="B73">
        <v>300</v>
      </c>
      <c r="C73" t="s">
        <v>30</v>
      </c>
      <c r="D73">
        <v>6</v>
      </c>
      <c r="E73" t="s">
        <v>20</v>
      </c>
      <c r="G73" t="str">
        <f t="shared" si="3"/>
        <v>Efficient</v>
      </c>
      <c r="H73" t="str">
        <f t="shared" si="4"/>
        <v>5</v>
      </c>
      <c r="I73">
        <v>32</v>
      </c>
      <c r="J73" t="str">
        <f t="shared" si="5"/>
        <v>Old</v>
      </c>
      <c r="K73">
        <v>19239</v>
      </c>
      <c r="L73">
        <v>8260</v>
      </c>
      <c r="N73">
        <v>77000</v>
      </c>
      <c r="O73">
        <v>48988</v>
      </c>
    </row>
    <row r="74" spans="1:16" x14ac:dyDescent="0.25">
      <c r="A74">
        <v>2018</v>
      </c>
      <c r="B74">
        <v>300</v>
      </c>
      <c r="C74" t="s">
        <v>30</v>
      </c>
      <c r="D74">
        <v>3</v>
      </c>
      <c r="E74" t="s">
        <v>21</v>
      </c>
      <c r="F74">
        <v>0.95</v>
      </c>
      <c r="G74" t="str">
        <f t="shared" si="3"/>
        <v>Efficient</v>
      </c>
      <c r="H74" t="str">
        <f t="shared" si="4"/>
        <v>5</v>
      </c>
      <c r="I74">
        <v>14</v>
      </c>
      <c r="J74" t="str">
        <f t="shared" si="5"/>
        <v>Old</v>
      </c>
      <c r="K74">
        <v>40706</v>
      </c>
      <c r="M74">
        <v>3754</v>
      </c>
      <c r="N74">
        <v>217617</v>
      </c>
      <c r="P74">
        <v>21237</v>
      </c>
    </row>
    <row r="75" spans="1:16" x14ac:dyDescent="0.25">
      <c r="A75">
        <v>2018</v>
      </c>
      <c r="B75">
        <v>300</v>
      </c>
      <c r="C75" t="s">
        <v>30</v>
      </c>
      <c r="D75">
        <v>1</v>
      </c>
      <c r="E75" t="s">
        <v>22</v>
      </c>
      <c r="G75" t="str">
        <f t="shared" si="3"/>
        <v>Efficient</v>
      </c>
      <c r="H75" t="str">
        <f t="shared" si="4"/>
        <v>5</v>
      </c>
      <c r="I75">
        <v>19</v>
      </c>
      <c r="J75" t="str">
        <f t="shared" si="5"/>
        <v>Old</v>
      </c>
      <c r="K75">
        <v>8000</v>
      </c>
      <c r="N75">
        <v>138279</v>
      </c>
    </row>
    <row r="76" spans="1:16" x14ac:dyDescent="0.25">
      <c r="A76">
        <v>2018</v>
      </c>
      <c r="B76">
        <v>360</v>
      </c>
      <c r="C76" t="s">
        <v>31</v>
      </c>
      <c r="D76">
        <v>0</v>
      </c>
      <c r="E76" t="s">
        <v>14</v>
      </c>
      <c r="F76">
        <v>1.34</v>
      </c>
      <c r="G76" t="str">
        <f t="shared" si="3"/>
        <v>Efficient</v>
      </c>
      <c r="H76" t="str">
        <f t="shared" si="4"/>
        <v>5</v>
      </c>
      <c r="I76">
        <v>20</v>
      </c>
      <c r="J76" t="str">
        <f t="shared" si="5"/>
        <v>Old</v>
      </c>
      <c r="K76">
        <v>8135</v>
      </c>
      <c r="L76">
        <v>17303</v>
      </c>
      <c r="M76">
        <v>1440</v>
      </c>
      <c r="N76">
        <v>150695</v>
      </c>
      <c r="O76">
        <v>209956</v>
      </c>
      <c r="P76">
        <v>13100</v>
      </c>
    </row>
    <row r="77" spans="1:16" x14ac:dyDescent="0.25">
      <c r="A77">
        <v>2018</v>
      </c>
      <c r="B77">
        <v>360</v>
      </c>
      <c r="C77" t="s">
        <v>31</v>
      </c>
      <c r="D77">
        <v>2</v>
      </c>
      <c r="E77" t="s">
        <v>15</v>
      </c>
      <c r="F77">
        <v>1.28</v>
      </c>
      <c r="G77" t="str">
        <f t="shared" si="3"/>
        <v>Efficient</v>
      </c>
      <c r="H77" t="str">
        <f t="shared" si="4"/>
        <v>5</v>
      </c>
      <c r="I77">
        <v>15</v>
      </c>
      <c r="J77" t="str">
        <f t="shared" si="5"/>
        <v>Old</v>
      </c>
      <c r="K77">
        <v>8199</v>
      </c>
      <c r="L77">
        <v>12733</v>
      </c>
      <c r="N77">
        <v>76216</v>
      </c>
      <c r="O77">
        <v>126646</v>
      </c>
    </row>
    <row r="78" spans="1:16" x14ac:dyDescent="0.25">
      <c r="A78">
        <v>2018</v>
      </c>
      <c r="B78">
        <v>360</v>
      </c>
      <c r="C78" t="s">
        <v>31</v>
      </c>
      <c r="D78">
        <v>7</v>
      </c>
      <c r="E78" t="s">
        <v>16</v>
      </c>
      <c r="F78">
        <v>1.1299999999999999</v>
      </c>
      <c r="G78" t="str">
        <f t="shared" si="3"/>
        <v>Efficient</v>
      </c>
      <c r="H78" t="str">
        <f t="shared" si="4"/>
        <v>5</v>
      </c>
      <c r="I78">
        <v>19</v>
      </c>
      <c r="J78" t="str">
        <f t="shared" si="5"/>
        <v>Old</v>
      </c>
      <c r="K78">
        <v>9455</v>
      </c>
      <c r="L78">
        <v>10620</v>
      </c>
      <c r="N78">
        <v>49292</v>
      </c>
      <c r="O78">
        <v>58814</v>
      </c>
    </row>
    <row r="79" spans="1:16" x14ac:dyDescent="0.25">
      <c r="A79">
        <v>2018</v>
      </c>
      <c r="B79">
        <v>360</v>
      </c>
      <c r="C79" t="s">
        <v>31</v>
      </c>
      <c r="D79">
        <v>8</v>
      </c>
      <c r="E79" t="s">
        <v>17</v>
      </c>
      <c r="F79">
        <v>1.38</v>
      </c>
      <c r="G79" t="str">
        <f t="shared" si="3"/>
        <v>Efficient</v>
      </c>
      <c r="H79" t="str">
        <f t="shared" si="4"/>
        <v>5</v>
      </c>
      <c r="I79">
        <v>19</v>
      </c>
      <c r="J79" t="str">
        <f t="shared" si="5"/>
        <v>Old</v>
      </c>
      <c r="K79">
        <v>91139</v>
      </c>
      <c r="L79">
        <v>69996</v>
      </c>
      <c r="N79">
        <v>133612</v>
      </c>
      <c r="O79">
        <v>96703</v>
      </c>
    </row>
    <row r="80" spans="1:16" x14ac:dyDescent="0.25">
      <c r="A80">
        <v>2018</v>
      </c>
      <c r="B80">
        <v>360</v>
      </c>
      <c r="C80" t="s">
        <v>31</v>
      </c>
      <c r="D80">
        <v>5</v>
      </c>
      <c r="E80" t="s">
        <v>18</v>
      </c>
      <c r="F80">
        <v>3.55</v>
      </c>
      <c r="G80" t="str">
        <f t="shared" si="3"/>
        <v>Inefficient</v>
      </c>
      <c r="H80" t="str">
        <f t="shared" si="4"/>
        <v>3</v>
      </c>
      <c r="I80">
        <v>16</v>
      </c>
      <c r="J80" t="str">
        <f t="shared" si="5"/>
        <v>Old</v>
      </c>
      <c r="K80">
        <v>26071</v>
      </c>
      <c r="L80">
        <v>46019</v>
      </c>
      <c r="N80">
        <v>107684</v>
      </c>
      <c r="O80">
        <v>209956</v>
      </c>
    </row>
    <row r="81" spans="1:16" x14ac:dyDescent="0.25">
      <c r="A81">
        <v>2018</v>
      </c>
      <c r="B81">
        <v>360</v>
      </c>
      <c r="C81" t="s">
        <v>31</v>
      </c>
      <c r="D81">
        <v>4</v>
      </c>
      <c r="E81" t="s">
        <v>19</v>
      </c>
      <c r="F81">
        <v>1.26</v>
      </c>
      <c r="G81" t="str">
        <f t="shared" si="3"/>
        <v>Efficient</v>
      </c>
      <c r="H81" t="str">
        <f t="shared" si="4"/>
        <v>5</v>
      </c>
      <c r="I81">
        <v>19</v>
      </c>
      <c r="J81" t="str">
        <f t="shared" si="5"/>
        <v>Old</v>
      </c>
      <c r="K81">
        <v>5030</v>
      </c>
      <c r="L81">
        <v>6460</v>
      </c>
      <c r="N81">
        <v>46515</v>
      </c>
      <c r="O81">
        <v>72562</v>
      </c>
    </row>
    <row r="82" spans="1:16" x14ac:dyDescent="0.25">
      <c r="A82">
        <v>2018</v>
      </c>
      <c r="B82">
        <v>360</v>
      </c>
      <c r="C82" t="s">
        <v>31</v>
      </c>
      <c r="D82">
        <v>6</v>
      </c>
      <c r="E82" t="s">
        <v>20</v>
      </c>
      <c r="G82" t="str">
        <f t="shared" si="3"/>
        <v>Efficient</v>
      </c>
      <c r="H82" t="str">
        <f t="shared" si="4"/>
        <v>5</v>
      </c>
      <c r="I82">
        <v>31</v>
      </c>
      <c r="J82" t="str">
        <f t="shared" si="5"/>
        <v>Old</v>
      </c>
      <c r="K82">
        <v>8841</v>
      </c>
      <c r="L82">
        <v>3799</v>
      </c>
      <c r="N82">
        <v>69931</v>
      </c>
      <c r="O82">
        <v>21423</v>
      </c>
    </row>
    <row r="83" spans="1:16" x14ac:dyDescent="0.25">
      <c r="A83">
        <v>2018</v>
      </c>
      <c r="B83">
        <v>360</v>
      </c>
      <c r="C83" t="s">
        <v>31</v>
      </c>
      <c r="D83">
        <v>3</v>
      </c>
      <c r="E83" t="s">
        <v>21</v>
      </c>
      <c r="F83">
        <v>1.0900000000000001</v>
      </c>
      <c r="G83" t="str">
        <f t="shared" si="3"/>
        <v>Efficient</v>
      </c>
      <c r="H83" t="str">
        <f t="shared" si="4"/>
        <v>5</v>
      </c>
      <c r="I83">
        <v>14</v>
      </c>
      <c r="J83" t="str">
        <f t="shared" si="5"/>
        <v>Old</v>
      </c>
      <c r="K83">
        <v>15430</v>
      </c>
      <c r="M83">
        <v>1440</v>
      </c>
      <c r="N83">
        <v>141635</v>
      </c>
      <c r="P83">
        <v>13100</v>
      </c>
    </row>
    <row r="84" spans="1:16" x14ac:dyDescent="0.25">
      <c r="A84">
        <v>2018</v>
      </c>
      <c r="B84">
        <v>360</v>
      </c>
      <c r="C84" t="s">
        <v>31</v>
      </c>
      <c r="D84">
        <v>1</v>
      </c>
      <c r="E84" t="s">
        <v>22</v>
      </c>
      <c r="G84" t="str">
        <f t="shared" si="3"/>
        <v>Efficient</v>
      </c>
      <c r="H84" t="str">
        <f t="shared" si="4"/>
        <v>5</v>
      </c>
      <c r="I84">
        <v>22</v>
      </c>
      <c r="J84" t="str">
        <f t="shared" si="5"/>
        <v>Old</v>
      </c>
      <c r="K84">
        <v>5096</v>
      </c>
      <c r="N84">
        <v>150695</v>
      </c>
    </row>
    <row r="85" spans="1:16" x14ac:dyDescent="0.25">
      <c r="A85">
        <v>2018</v>
      </c>
      <c r="B85">
        <v>380</v>
      </c>
      <c r="C85" t="s">
        <v>32</v>
      </c>
      <c r="D85">
        <v>0</v>
      </c>
      <c r="E85" t="s">
        <v>14</v>
      </c>
      <c r="F85">
        <v>1.25</v>
      </c>
      <c r="G85" t="str">
        <f t="shared" si="3"/>
        <v>Efficient</v>
      </c>
      <c r="H85" t="str">
        <f t="shared" si="4"/>
        <v>5</v>
      </c>
      <c r="I85">
        <v>27</v>
      </c>
      <c r="J85" t="str">
        <f t="shared" si="5"/>
        <v>Old</v>
      </c>
      <c r="K85">
        <v>10230</v>
      </c>
      <c r="L85">
        <v>18793</v>
      </c>
      <c r="M85">
        <v>3693</v>
      </c>
      <c r="N85">
        <v>228081</v>
      </c>
      <c r="O85">
        <v>319300</v>
      </c>
      <c r="P85">
        <v>18400</v>
      </c>
    </row>
    <row r="86" spans="1:16" x14ac:dyDescent="0.25">
      <c r="A86">
        <v>2018</v>
      </c>
      <c r="B86">
        <v>380</v>
      </c>
      <c r="C86" t="s">
        <v>32</v>
      </c>
      <c r="D86">
        <v>2</v>
      </c>
      <c r="E86" t="s">
        <v>15</v>
      </c>
      <c r="F86">
        <v>1.29</v>
      </c>
      <c r="G86" t="str">
        <f t="shared" si="3"/>
        <v>Efficient</v>
      </c>
      <c r="H86" t="str">
        <f t="shared" si="4"/>
        <v>5</v>
      </c>
      <c r="I86">
        <v>16</v>
      </c>
      <c r="J86" t="str">
        <f t="shared" si="5"/>
        <v>Old</v>
      </c>
      <c r="K86">
        <v>17196</v>
      </c>
      <c r="L86">
        <v>29280</v>
      </c>
      <c r="N86">
        <v>162543</v>
      </c>
      <c r="O86">
        <v>319300</v>
      </c>
    </row>
    <row r="87" spans="1:16" x14ac:dyDescent="0.25">
      <c r="A87">
        <v>2018</v>
      </c>
      <c r="B87">
        <v>380</v>
      </c>
      <c r="C87" t="s">
        <v>32</v>
      </c>
      <c r="D87">
        <v>7</v>
      </c>
      <c r="E87" t="s">
        <v>16</v>
      </c>
      <c r="F87">
        <v>1.44</v>
      </c>
      <c r="G87" t="str">
        <f t="shared" si="3"/>
        <v>Efficient</v>
      </c>
      <c r="H87" t="str">
        <f t="shared" si="4"/>
        <v>5</v>
      </c>
      <c r="I87">
        <v>13</v>
      </c>
      <c r="J87" t="str">
        <f t="shared" si="5"/>
        <v>Old</v>
      </c>
      <c r="K87">
        <v>8630</v>
      </c>
      <c r="L87">
        <v>9913</v>
      </c>
      <c r="N87">
        <v>27546</v>
      </c>
      <c r="O87">
        <v>28500</v>
      </c>
    </row>
    <row r="88" spans="1:16" x14ac:dyDescent="0.25">
      <c r="A88">
        <v>2018</v>
      </c>
      <c r="B88">
        <v>380</v>
      </c>
      <c r="C88" t="s">
        <v>32</v>
      </c>
      <c r="D88">
        <v>5</v>
      </c>
      <c r="E88" t="s">
        <v>18</v>
      </c>
      <c r="F88">
        <v>3.55</v>
      </c>
      <c r="G88" t="str">
        <f t="shared" si="3"/>
        <v>Inefficient</v>
      </c>
      <c r="H88" t="str">
        <f t="shared" si="4"/>
        <v>3</v>
      </c>
      <c r="I88">
        <v>13</v>
      </c>
      <c r="J88" t="str">
        <f t="shared" si="5"/>
        <v>Old</v>
      </c>
      <c r="K88">
        <v>24040</v>
      </c>
      <c r="L88">
        <v>41564</v>
      </c>
      <c r="N88">
        <v>151915</v>
      </c>
      <c r="O88">
        <v>313049</v>
      </c>
    </row>
    <row r="89" spans="1:16" x14ac:dyDescent="0.25">
      <c r="A89">
        <v>2018</v>
      </c>
      <c r="B89">
        <v>380</v>
      </c>
      <c r="C89" t="s">
        <v>32</v>
      </c>
      <c r="D89">
        <v>4</v>
      </c>
      <c r="E89" t="s">
        <v>19</v>
      </c>
      <c r="F89">
        <v>1.93</v>
      </c>
      <c r="G89" t="str">
        <f t="shared" si="3"/>
        <v>Efficient</v>
      </c>
      <c r="H89" t="str">
        <f t="shared" si="4"/>
        <v>5</v>
      </c>
      <c r="I89">
        <v>18</v>
      </c>
      <c r="J89" t="str">
        <f t="shared" si="5"/>
        <v>Old</v>
      </c>
      <c r="K89">
        <v>6081</v>
      </c>
      <c r="L89">
        <v>8422</v>
      </c>
      <c r="N89">
        <v>46295</v>
      </c>
      <c r="O89">
        <v>81279</v>
      </c>
    </row>
    <row r="90" spans="1:16" x14ac:dyDescent="0.25">
      <c r="A90">
        <v>2018</v>
      </c>
      <c r="B90">
        <v>380</v>
      </c>
      <c r="C90" t="s">
        <v>32</v>
      </c>
      <c r="D90">
        <v>6</v>
      </c>
      <c r="E90" t="s">
        <v>20</v>
      </c>
      <c r="G90" t="str">
        <f t="shared" si="3"/>
        <v>Efficient</v>
      </c>
      <c r="H90" t="str">
        <f t="shared" si="4"/>
        <v>5</v>
      </c>
      <c r="I90">
        <v>13</v>
      </c>
      <c r="J90" t="str">
        <f t="shared" si="5"/>
        <v>Old</v>
      </c>
      <c r="K90">
        <v>30019</v>
      </c>
      <c r="L90">
        <v>12387</v>
      </c>
      <c r="N90">
        <v>77000</v>
      </c>
      <c r="O90">
        <v>48988</v>
      </c>
    </row>
    <row r="91" spans="1:16" x14ac:dyDescent="0.25">
      <c r="A91">
        <v>2018</v>
      </c>
      <c r="B91">
        <v>380</v>
      </c>
      <c r="C91" t="s">
        <v>32</v>
      </c>
      <c r="D91">
        <v>3</v>
      </c>
      <c r="E91" t="s">
        <v>21</v>
      </c>
      <c r="F91">
        <v>0.82</v>
      </c>
      <c r="G91" t="str">
        <f t="shared" si="3"/>
        <v>Efficient</v>
      </c>
      <c r="H91" t="str">
        <f t="shared" si="4"/>
        <v>5</v>
      </c>
      <c r="I91">
        <v>14</v>
      </c>
      <c r="J91" t="str">
        <f t="shared" si="5"/>
        <v>Old</v>
      </c>
      <c r="K91">
        <v>40870</v>
      </c>
      <c r="M91">
        <v>3693</v>
      </c>
      <c r="N91">
        <v>194849</v>
      </c>
      <c r="P91">
        <v>18400</v>
      </c>
    </row>
    <row r="92" spans="1:16" x14ac:dyDescent="0.25">
      <c r="A92">
        <v>2018</v>
      </c>
      <c r="B92">
        <v>380</v>
      </c>
      <c r="C92" t="s">
        <v>32</v>
      </c>
      <c r="D92">
        <v>1</v>
      </c>
      <c r="E92" t="s">
        <v>22</v>
      </c>
      <c r="G92" t="str">
        <f t="shared" si="3"/>
        <v>Efficient</v>
      </c>
      <c r="H92" t="str">
        <f t="shared" si="4"/>
        <v>5</v>
      </c>
      <c r="I92">
        <v>30</v>
      </c>
      <c r="J92" t="str">
        <f t="shared" si="5"/>
        <v>Old</v>
      </c>
      <c r="K92">
        <v>7416</v>
      </c>
      <c r="N92">
        <v>228081</v>
      </c>
    </row>
    <row r="93" spans="1:16" x14ac:dyDescent="0.25">
      <c r="A93">
        <v>2018</v>
      </c>
      <c r="B93">
        <v>392</v>
      </c>
      <c r="C93" t="s">
        <v>33</v>
      </c>
      <c r="D93">
        <v>0</v>
      </c>
      <c r="E93" t="s">
        <v>14</v>
      </c>
      <c r="F93">
        <v>0.41</v>
      </c>
      <c r="G93" t="str">
        <f t="shared" si="3"/>
        <v>Efficient</v>
      </c>
      <c r="H93" t="str">
        <f t="shared" si="4"/>
        <v>5</v>
      </c>
      <c r="I93">
        <v>14</v>
      </c>
      <c r="J93" t="str">
        <f t="shared" si="5"/>
        <v>Old</v>
      </c>
      <c r="K93">
        <v>11586</v>
      </c>
      <c r="L93">
        <v>15156</v>
      </c>
      <c r="M93">
        <v>1650</v>
      </c>
      <c r="N93">
        <v>217617</v>
      </c>
      <c r="O93">
        <v>402347</v>
      </c>
      <c r="P93">
        <v>20388</v>
      </c>
    </row>
    <row r="94" spans="1:16" x14ac:dyDescent="0.25">
      <c r="A94">
        <v>2018</v>
      </c>
      <c r="B94">
        <v>392</v>
      </c>
      <c r="C94" t="s">
        <v>33</v>
      </c>
      <c r="D94">
        <v>2</v>
      </c>
      <c r="E94" t="s">
        <v>15</v>
      </c>
      <c r="F94">
        <v>0.31</v>
      </c>
      <c r="G94" t="str">
        <f t="shared" si="3"/>
        <v>Efficient</v>
      </c>
      <c r="H94" t="str">
        <f t="shared" si="4"/>
        <v>5</v>
      </c>
      <c r="I94">
        <v>12</v>
      </c>
      <c r="J94" t="str">
        <f t="shared" si="5"/>
        <v>Old</v>
      </c>
      <c r="K94">
        <v>7913</v>
      </c>
      <c r="L94">
        <v>13474</v>
      </c>
      <c r="N94">
        <v>166093</v>
      </c>
      <c r="O94">
        <v>323182</v>
      </c>
    </row>
    <row r="95" spans="1:16" x14ac:dyDescent="0.25">
      <c r="A95">
        <v>2018</v>
      </c>
      <c r="B95">
        <v>392</v>
      </c>
      <c r="C95" t="s">
        <v>33</v>
      </c>
      <c r="D95">
        <v>7</v>
      </c>
      <c r="E95" t="s">
        <v>16</v>
      </c>
      <c r="F95">
        <v>0.32</v>
      </c>
      <c r="G95" t="str">
        <f t="shared" si="3"/>
        <v>Efficient</v>
      </c>
      <c r="H95" t="str">
        <f t="shared" si="4"/>
        <v>5</v>
      </c>
      <c r="I95">
        <v>16</v>
      </c>
      <c r="J95" t="str">
        <f t="shared" si="5"/>
        <v>Old</v>
      </c>
      <c r="K95">
        <v>6011</v>
      </c>
      <c r="L95">
        <v>6575</v>
      </c>
      <c r="N95">
        <v>48963</v>
      </c>
      <c r="O95">
        <v>58899</v>
      </c>
    </row>
    <row r="96" spans="1:16" x14ac:dyDescent="0.25">
      <c r="A96">
        <v>2018</v>
      </c>
      <c r="B96">
        <v>392</v>
      </c>
      <c r="C96" t="s">
        <v>33</v>
      </c>
      <c r="D96">
        <v>8</v>
      </c>
      <c r="E96" t="s">
        <v>17</v>
      </c>
      <c r="F96">
        <v>0.99</v>
      </c>
      <c r="G96" t="str">
        <f t="shared" si="3"/>
        <v>Efficient</v>
      </c>
      <c r="H96" t="str">
        <f t="shared" si="4"/>
        <v>5</v>
      </c>
      <c r="I96">
        <v>13</v>
      </c>
      <c r="J96" t="str">
        <f t="shared" si="5"/>
        <v>Old</v>
      </c>
      <c r="K96">
        <v>75696</v>
      </c>
      <c r="L96">
        <v>54400</v>
      </c>
      <c r="N96">
        <v>163922</v>
      </c>
      <c r="O96">
        <v>130171</v>
      </c>
    </row>
    <row r="97" spans="1:16" x14ac:dyDescent="0.25">
      <c r="A97">
        <v>2018</v>
      </c>
      <c r="B97">
        <v>392</v>
      </c>
      <c r="C97" t="s">
        <v>33</v>
      </c>
      <c r="D97">
        <v>5</v>
      </c>
      <c r="E97" t="s">
        <v>18</v>
      </c>
      <c r="F97">
        <v>0.9</v>
      </c>
      <c r="G97" t="str">
        <f t="shared" si="3"/>
        <v>Efficient</v>
      </c>
      <c r="H97" t="str">
        <f t="shared" si="4"/>
        <v>5</v>
      </c>
      <c r="I97">
        <v>14</v>
      </c>
      <c r="J97" t="str">
        <f t="shared" si="5"/>
        <v>Old</v>
      </c>
      <c r="K97">
        <v>17830</v>
      </c>
      <c r="L97">
        <v>31350</v>
      </c>
      <c r="N97">
        <v>203403</v>
      </c>
      <c r="O97">
        <v>402347</v>
      </c>
    </row>
    <row r="98" spans="1:16" x14ac:dyDescent="0.25">
      <c r="A98">
        <v>2018</v>
      </c>
      <c r="B98">
        <v>392</v>
      </c>
      <c r="C98" t="s">
        <v>33</v>
      </c>
      <c r="D98">
        <v>4</v>
      </c>
      <c r="E98" t="s">
        <v>19</v>
      </c>
      <c r="F98">
        <v>1.1200000000000001</v>
      </c>
      <c r="G98" t="str">
        <f t="shared" si="3"/>
        <v>Efficient</v>
      </c>
      <c r="H98" t="str">
        <f t="shared" si="4"/>
        <v>5</v>
      </c>
      <c r="I98">
        <v>14</v>
      </c>
      <c r="J98" t="str">
        <f t="shared" si="5"/>
        <v>Old</v>
      </c>
      <c r="K98">
        <v>6559</v>
      </c>
      <c r="L98">
        <v>8765</v>
      </c>
      <c r="N98">
        <v>49720</v>
      </c>
      <c r="O98">
        <v>138743</v>
      </c>
    </row>
    <row r="99" spans="1:16" x14ac:dyDescent="0.25">
      <c r="A99">
        <v>2018</v>
      </c>
      <c r="B99">
        <v>392</v>
      </c>
      <c r="C99" t="s">
        <v>33</v>
      </c>
      <c r="D99">
        <v>6</v>
      </c>
      <c r="E99" t="s">
        <v>20</v>
      </c>
      <c r="G99" t="str">
        <f t="shared" si="3"/>
        <v>Efficient</v>
      </c>
      <c r="H99" t="str">
        <f t="shared" si="4"/>
        <v>5</v>
      </c>
      <c r="I99">
        <v>12</v>
      </c>
      <c r="J99" t="str">
        <f t="shared" si="5"/>
        <v>Old</v>
      </c>
      <c r="K99">
        <v>18953</v>
      </c>
      <c r="L99">
        <v>7860</v>
      </c>
      <c r="N99">
        <v>77000</v>
      </c>
      <c r="O99">
        <v>43878</v>
      </c>
    </row>
    <row r="100" spans="1:16" x14ac:dyDescent="0.25">
      <c r="A100">
        <v>2018</v>
      </c>
      <c r="B100">
        <v>392</v>
      </c>
      <c r="C100" t="s">
        <v>33</v>
      </c>
      <c r="D100">
        <v>3</v>
      </c>
      <c r="E100" t="s">
        <v>21</v>
      </c>
      <c r="F100">
        <v>0.35</v>
      </c>
      <c r="G100" t="str">
        <f t="shared" si="3"/>
        <v>Efficient</v>
      </c>
      <c r="H100" t="str">
        <f t="shared" si="4"/>
        <v>5</v>
      </c>
      <c r="I100">
        <v>12</v>
      </c>
      <c r="J100" t="str">
        <f t="shared" si="5"/>
        <v>Old</v>
      </c>
      <c r="K100">
        <v>17334</v>
      </c>
      <c r="M100">
        <v>1650</v>
      </c>
      <c r="N100">
        <v>217617</v>
      </c>
      <c r="P100">
        <v>20388</v>
      </c>
    </row>
    <row r="101" spans="1:16" x14ac:dyDescent="0.25">
      <c r="A101">
        <v>2018</v>
      </c>
      <c r="B101">
        <v>392</v>
      </c>
      <c r="C101" t="s">
        <v>33</v>
      </c>
      <c r="D101">
        <v>1</v>
      </c>
      <c r="E101" t="s">
        <v>22</v>
      </c>
      <c r="G101" t="str">
        <f t="shared" si="3"/>
        <v>Efficient</v>
      </c>
      <c r="H101" t="str">
        <f t="shared" si="4"/>
        <v>5</v>
      </c>
      <c r="I101">
        <v>15</v>
      </c>
      <c r="J101" t="str">
        <f t="shared" si="5"/>
        <v>Old</v>
      </c>
      <c r="K101">
        <v>6414</v>
      </c>
      <c r="N101">
        <v>168666</v>
      </c>
    </row>
    <row r="102" spans="1:16" x14ac:dyDescent="0.25">
      <c r="A102">
        <v>2018</v>
      </c>
      <c r="B102">
        <v>410</v>
      </c>
      <c r="C102" t="s">
        <v>34</v>
      </c>
      <c r="D102">
        <v>0</v>
      </c>
      <c r="E102" t="s">
        <v>14</v>
      </c>
      <c r="F102">
        <v>0.79</v>
      </c>
      <c r="G102" t="str">
        <f t="shared" si="3"/>
        <v>Efficient</v>
      </c>
      <c r="H102" t="str">
        <f t="shared" si="4"/>
        <v>5</v>
      </c>
      <c r="I102">
        <v>15</v>
      </c>
      <c r="J102" t="str">
        <f t="shared" si="5"/>
        <v>Old</v>
      </c>
      <c r="K102">
        <v>20316</v>
      </c>
      <c r="L102">
        <v>21384</v>
      </c>
      <c r="M102">
        <v>2884</v>
      </c>
      <c r="N102">
        <v>217673</v>
      </c>
      <c r="O102">
        <v>327095</v>
      </c>
      <c r="P102">
        <v>20776</v>
      </c>
    </row>
    <row r="103" spans="1:16" x14ac:dyDescent="0.25">
      <c r="A103">
        <v>2018</v>
      </c>
      <c r="B103">
        <v>410</v>
      </c>
      <c r="C103" t="s">
        <v>34</v>
      </c>
      <c r="D103">
        <v>2</v>
      </c>
      <c r="E103" t="s">
        <v>15</v>
      </c>
      <c r="F103">
        <v>0.79</v>
      </c>
      <c r="G103" t="str">
        <f t="shared" si="3"/>
        <v>Efficient</v>
      </c>
      <c r="H103" t="str">
        <f t="shared" si="4"/>
        <v>5</v>
      </c>
      <c r="I103">
        <v>13</v>
      </c>
      <c r="J103" t="str">
        <f t="shared" si="5"/>
        <v>Old</v>
      </c>
      <c r="K103">
        <v>13319</v>
      </c>
      <c r="L103">
        <v>23141</v>
      </c>
      <c r="N103">
        <v>170004</v>
      </c>
      <c r="O103">
        <v>323183</v>
      </c>
    </row>
    <row r="104" spans="1:16" x14ac:dyDescent="0.25">
      <c r="A104">
        <v>2018</v>
      </c>
      <c r="B104">
        <v>410</v>
      </c>
      <c r="C104" t="s">
        <v>34</v>
      </c>
      <c r="D104">
        <v>7</v>
      </c>
      <c r="E104" t="s">
        <v>16</v>
      </c>
      <c r="F104">
        <v>0.72</v>
      </c>
      <c r="G104" t="str">
        <f t="shared" si="3"/>
        <v>Efficient</v>
      </c>
      <c r="H104" t="str">
        <f t="shared" si="4"/>
        <v>5</v>
      </c>
      <c r="I104">
        <v>15</v>
      </c>
      <c r="J104" t="str">
        <f t="shared" si="5"/>
        <v>Old</v>
      </c>
      <c r="K104">
        <v>7354</v>
      </c>
      <c r="L104">
        <v>8112</v>
      </c>
      <c r="N104">
        <v>49288</v>
      </c>
      <c r="O104">
        <v>58585</v>
      </c>
    </row>
    <row r="105" spans="1:16" x14ac:dyDescent="0.25">
      <c r="A105">
        <v>2018</v>
      </c>
      <c r="B105">
        <v>410</v>
      </c>
      <c r="C105" t="s">
        <v>34</v>
      </c>
      <c r="D105">
        <v>8</v>
      </c>
      <c r="E105" t="s">
        <v>17</v>
      </c>
      <c r="F105">
        <v>1.03</v>
      </c>
      <c r="G105" t="str">
        <f t="shared" si="3"/>
        <v>Efficient</v>
      </c>
      <c r="H105" t="str">
        <f t="shared" si="4"/>
        <v>5</v>
      </c>
      <c r="I105">
        <v>10</v>
      </c>
      <c r="J105" t="str">
        <f t="shared" si="5"/>
        <v>Old</v>
      </c>
      <c r="K105">
        <v>112954</v>
      </c>
      <c r="L105">
        <v>89028</v>
      </c>
      <c r="N105">
        <v>168189</v>
      </c>
      <c r="O105">
        <v>155159</v>
      </c>
    </row>
    <row r="106" spans="1:16" x14ac:dyDescent="0.25">
      <c r="A106">
        <v>2018</v>
      </c>
      <c r="B106">
        <v>410</v>
      </c>
      <c r="C106" t="s">
        <v>34</v>
      </c>
      <c r="D106">
        <v>5</v>
      </c>
      <c r="E106" t="s">
        <v>18</v>
      </c>
      <c r="F106">
        <v>2.34</v>
      </c>
      <c r="G106" t="str">
        <f t="shared" si="3"/>
        <v>Efficient</v>
      </c>
      <c r="H106" t="str">
        <f t="shared" si="4"/>
        <v>4</v>
      </c>
      <c r="I106">
        <v>13</v>
      </c>
      <c r="J106" t="str">
        <f t="shared" si="5"/>
        <v>Old</v>
      </c>
      <c r="K106">
        <v>29254</v>
      </c>
      <c r="L106">
        <v>53064</v>
      </c>
      <c r="N106">
        <v>172146</v>
      </c>
      <c r="O106">
        <v>327095</v>
      </c>
    </row>
    <row r="107" spans="1:16" x14ac:dyDescent="0.25">
      <c r="A107">
        <v>2018</v>
      </c>
      <c r="B107">
        <v>410</v>
      </c>
      <c r="C107" t="s">
        <v>34</v>
      </c>
      <c r="D107">
        <v>4</v>
      </c>
      <c r="E107" t="s">
        <v>19</v>
      </c>
      <c r="F107">
        <v>1.29</v>
      </c>
      <c r="G107" t="str">
        <f t="shared" si="3"/>
        <v>Efficient</v>
      </c>
      <c r="H107" t="str">
        <f t="shared" si="4"/>
        <v>5</v>
      </c>
      <c r="I107">
        <v>17</v>
      </c>
      <c r="J107" t="str">
        <f t="shared" si="5"/>
        <v>Old</v>
      </c>
      <c r="K107">
        <v>5589</v>
      </c>
      <c r="L107">
        <v>8505</v>
      </c>
      <c r="N107">
        <v>58265</v>
      </c>
      <c r="O107">
        <v>138743</v>
      </c>
    </row>
    <row r="108" spans="1:16" x14ac:dyDescent="0.25">
      <c r="A108">
        <v>2018</v>
      </c>
      <c r="B108">
        <v>410</v>
      </c>
      <c r="C108" t="s">
        <v>34</v>
      </c>
      <c r="D108">
        <v>6</v>
      </c>
      <c r="E108" t="s">
        <v>20</v>
      </c>
      <c r="G108" t="str">
        <f t="shared" si="3"/>
        <v>Efficient</v>
      </c>
      <c r="H108" t="str">
        <f t="shared" si="4"/>
        <v>5</v>
      </c>
      <c r="I108">
        <v>18</v>
      </c>
      <c r="J108" t="str">
        <f t="shared" si="5"/>
        <v>Old</v>
      </c>
      <c r="K108">
        <v>24487</v>
      </c>
      <c r="L108">
        <v>10391</v>
      </c>
      <c r="N108">
        <v>77000</v>
      </c>
      <c r="O108">
        <v>43878</v>
      </c>
    </row>
    <row r="109" spans="1:16" x14ac:dyDescent="0.25">
      <c r="A109">
        <v>2018</v>
      </c>
      <c r="B109">
        <v>410</v>
      </c>
      <c r="C109" t="s">
        <v>34</v>
      </c>
      <c r="D109">
        <v>3</v>
      </c>
      <c r="E109" t="s">
        <v>21</v>
      </c>
      <c r="F109">
        <v>0.6</v>
      </c>
      <c r="G109" t="str">
        <f t="shared" si="3"/>
        <v>Efficient</v>
      </c>
      <c r="H109" t="str">
        <f t="shared" si="4"/>
        <v>5</v>
      </c>
      <c r="I109">
        <v>13</v>
      </c>
      <c r="J109" t="str">
        <f t="shared" si="5"/>
        <v>Old</v>
      </c>
      <c r="K109">
        <v>31178</v>
      </c>
      <c r="M109">
        <v>2884</v>
      </c>
      <c r="N109">
        <v>217673</v>
      </c>
      <c r="P109">
        <v>20776</v>
      </c>
    </row>
    <row r="110" spans="1:16" x14ac:dyDescent="0.25">
      <c r="A110">
        <v>2018</v>
      </c>
      <c r="B110">
        <v>410</v>
      </c>
      <c r="C110" t="s">
        <v>34</v>
      </c>
      <c r="D110">
        <v>1</v>
      </c>
      <c r="E110" t="s">
        <v>22</v>
      </c>
      <c r="G110" t="str">
        <f t="shared" si="3"/>
        <v>Efficient</v>
      </c>
      <c r="H110" t="str">
        <f t="shared" si="4"/>
        <v>5</v>
      </c>
      <c r="I110">
        <v>20</v>
      </c>
      <c r="J110" t="str">
        <f t="shared" si="5"/>
        <v>Old</v>
      </c>
      <c r="K110">
        <v>14763</v>
      </c>
      <c r="N110">
        <v>168666</v>
      </c>
    </row>
    <row r="111" spans="1:16" x14ac:dyDescent="0.25">
      <c r="A111">
        <v>2018</v>
      </c>
      <c r="B111">
        <v>528</v>
      </c>
      <c r="C111" t="s">
        <v>35</v>
      </c>
      <c r="D111">
        <v>0</v>
      </c>
      <c r="E111" t="s">
        <v>14</v>
      </c>
      <c r="F111">
        <v>0.56999999999999995</v>
      </c>
      <c r="G111" t="str">
        <f t="shared" si="3"/>
        <v>Efficient</v>
      </c>
      <c r="H111" t="str">
        <f t="shared" si="4"/>
        <v>5</v>
      </c>
      <c r="I111">
        <v>15</v>
      </c>
      <c r="J111" t="str">
        <f t="shared" si="5"/>
        <v>Old</v>
      </c>
      <c r="K111">
        <v>13088</v>
      </c>
      <c r="L111">
        <v>14081</v>
      </c>
      <c r="M111">
        <v>2886</v>
      </c>
      <c r="N111">
        <v>217673</v>
      </c>
      <c r="O111">
        <v>323527</v>
      </c>
      <c r="P111">
        <v>21413</v>
      </c>
    </row>
    <row r="112" spans="1:16" x14ac:dyDescent="0.25">
      <c r="A112">
        <v>2018</v>
      </c>
      <c r="B112">
        <v>528</v>
      </c>
      <c r="C112" t="s">
        <v>35</v>
      </c>
      <c r="D112">
        <v>2</v>
      </c>
      <c r="E112" t="s">
        <v>15</v>
      </c>
      <c r="F112">
        <v>0.49</v>
      </c>
      <c r="G112" t="str">
        <f t="shared" si="3"/>
        <v>Efficient</v>
      </c>
      <c r="H112" t="str">
        <f t="shared" si="4"/>
        <v>5</v>
      </c>
      <c r="I112">
        <v>15</v>
      </c>
      <c r="J112" t="str">
        <f t="shared" si="5"/>
        <v>Old</v>
      </c>
      <c r="K112">
        <v>9440</v>
      </c>
      <c r="L112">
        <v>17211</v>
      </c>
      <c r="N112">
        <v>170004</v>
      </c>
      <c r="O112">
        <v>323527</v>
      </c>
    </row>
    <row r="113" spans="1:16" x14ac:dyDescent="0.25">
      <c r="A113">
        <v>2018</v>
      </c>
      <c r="B113">
        <v>528</v>
      </c>
      <c r="C113" t="s">
        <v>35</v>
      </c>
      <c r="D113">
        <v>7</v>
      </c>
      <c r="E113" t="s">
        <v>16</v>
      </c>
      <c r="F113">
        <v>0.94</v>
      </c>
      <c r="G113" t="str">
        <f t="shared" si="3"/>
        <v>Efficient</v>
      </c>
      <c r="H113" t="str">
        <f t="shared" si="4"/>
        <v>5</v>
      </c>
      <c r="I113">
        <v>11</v>
      </c>
      <c r="J113" t="str">
        <f t="shared" si="5"/>
        <v>Old</v>
      </c>
      <c r="K113">
        <v>7216</v>
      </c>
      <c r="L113">
        <v>8057</v>
      </c>
      <c r="N113">
        <v>48456</v>
      </c>
      <c r="O113">
        <v>58063</v>
      </c>
    </row>
    <row r="114" spans="1:16" x14ac:dyDescent="0.25">
      <c r="A114">
        <v>2018</v>
      </c>
      <c r="B114">
        <v>528</v>
      </c>
      <c r="C114" t="s">
        <v>35</v>
      </c>
      <c r="D114">
        <v>8</v>
      </c>
      <c r="E114" t="s">
        <v>17</v>
      </c>
      <c r="F114">
        <v>1.3</v>
      </c>
      <c r="G114" t="str">
        <f t="shared" si="3"/>
        <v>Efficient</v>
      </c>
      <c r="H114" t="str">
        <f t="shared" si="4"/>
        <v>5</v>
      </c>
      <c r="I114">
        <v>5</v>
      </c>
      <c r="J114" t="str">
        <f t="shared" si="5"/>
        <v>Modern</v>
      </c>
      <c r="K114">
        <v>62032</v>
      </c>
      <c r="L114">
        <v>48844</v>
      </c>
      <c r="N114">
        <v>136980</v>
      </c>
      <c r="O114">
        <v>121946</v>
      </c>
    </row>
    <row r="115" spans="1:16" x14ac:dyDescent="0.25">
      <c r="A115">
        <v>2018</v>
      </c>
      <c r="B115">
        <v>528</v>
      </c>
      <c r="C115" t="s">
        <v>35</v>
      </c>
      <c r="D115">
        <v>5</v>
      </c>
      <c r="E115" t="s">
        <v>18</v>
      </c>
      <c r="F115">
        <v>0.84</v>
      </c>
      <c r="G115" t="str">
        <f t="shared" si="3"/>
        <v>Efficient</v>
      </c>
      <c r="H115" t="str">
        <f t="shared" si="4"/>
        <v>5</v>
      </c>
      <c r="I115">
        <v>10</v>
      </c>
      <c r="J115" t="str">
        <f t="shared" si="5"/>
        <v>Old</v>
      </c>
      <c r="K115">
        <v>36464</v>
      </c>
      <c r="L115">
        <v>65406</v>
      </c>
      <c r="N115">
        <v>134692</v>
      </c>
      <c r="O115">
        <v>262000</v>
      </c>
    </row>
    <row r="116" spans="1:16" x14ac:dyDescent="0.25">
      <c r="A116">
        <v>2018</v>
      </c>
      <c r="B116">
        <v>528</v>
      </c>
      <c r="C116" t="s">
        <v>35</v>
      </c>
      <c r="D116">
        <v>4</v>
      </c>
      <c r="E116" t="s">
        <v>19</v>
      </c>
      <c r="F116">
        <v>0.4</v>
      </c>
      <c r="G116" t="str">
        <f t="shared" si="3"/>
        <v>Efficient</v>
      </c>
      <c r="H116" t="str">
        <f t="shared" si="4"/>
        <v>5</v>
      </c>
      <c r="I116">
        <v>18</v>
      </c>
      <c r="J116" t="str">
        <f t="shared" si="5"/>
        <v>Old</v>
      </c>
      <c r="K116">
        <v>4062</v>
      </c>
      <c r="L116">
        <v>5371</v>
      </c>
      <c r="N116">
        <v>84503</v>
      </c>
      <c r="O116">
        <v>105302</v>
      </c>
    </row>
    <row r="117" spans="1:16" x14ac:dyDescent="0.25">
      <c r="A117">
        <v>2018</v>
      </c>
      <c r="B117">
        <v>528</v>
      </c>
      <c r="C117" t="s">
        <v>35</v>
      </c>
      <c r="D117">
        <v>6</v>
      </c>
      <c r="E117" t="s">
        <v>20</v>
      </c>
      <c r="G117" t="str">
        <f t="shared" si="3"/>
        <v>Efficient</v>
      </c>
      <c r="H117" t="str">
        <f t="shared" si="4"/>
        <v>5</v>
      </c>
      <c r="I117">
        <v>21</v>
      </c>
      <c r="J117" t="str">
        <f t="shared" si="5"/>
        <v>Old</v>
      </c>
      <c r="K117">
        <v>13971</v>
      </c>
      <c r="L117">
        <v>5833</v>
      </c>
      <c r="N117">
        <v>77000</v>
      </c>
      <c r="O117">
        <v>48988</v>
      </c>
    </row>
    <row r="118" spans="1:16" x14ac:dyDescent="0.25">
      <c r="A118">
        <v>2018</v>
      </c>
      <c r="B118">
        <v>528</v>
      </c>
      <c r="C118" t="s">
        <v>35</v>
      </c>
      <c r="D118">
        <v>3</v>
      </c>
      <c r="E118" t="s">
        <v>21</v>
      </c>
      <c r="F118">
        <v>0.78</v>
      </c>
      <c r="G118" t="str">
        <f t="shared" si="3"/>
        <v>Efficient</v>
      </c>
      <c r="H118" t="str">
        <f t="shared" si="4"/>
        <v>5</v>
      </c>
      <c r="I118">
        <v>12</v>
      </c>
      <c r="J118" t="str">
        <f t="shared" si="5"/>
        <v>Old</v>
      </c>
      <c r="K118">
        <v>31216</v>
      </c>
      <c r="M118">
        <v>2886</v>
      </c>
      <c r="N118">
        <v>217673</v>
      </c>
      <c r="P118">
        <v>21413</v>
      </c>
    </row>
    <row r="119" spans="1:16" x14ac:dyDescent="0.25">
      <c r="A119">
        <v>2018</v>
      </c>
      <c r="B119">
        <v>528</v>
      </c>
      <c r="C119" t="s">
        <v>35</v>
      </c>
      <c r="D119">
        <v>1</v>
      </c>
      <c r="E119" t="s">
        <v>22</v>
      </c>
      <c r="G119" t="str">
        <f t="shared" si="3"/>
        <v>Efficient</v>
      </c>
      <c r="H119" t="str">
        <f t="shared" si="4"/>
        <v>5</v>
      </c>
      <c r="I119">
        <v>13</v>
      </c>
      <c r="J119" t="str">
        <f t="shared" si="5"/>
        <v>Old</v>
      </c>
      <c r="K119">
        <v>15805</v>
      </c>
      <c r="N119">
        <v>183200</v>
      </c>
    </row>
    <row r="120" spans="1:16" x14ac:dyDescent="0.25">
      <c r="A120">
        <v>2018</v>
      </c>
      <c r="B120">
        <v>579</v>
      </c>
      <c r="C120" t="s">
        <v>36</v>
      </c>
      <c r="D120">
        <v>0</v>
      </c>
      <c r="E120" t="s">
        <v>14</v>
      </c>
      <c r="F120">
        <v>0.43</v>
      </c>
      <c r="G120" t="str">
        <f t="shared" si="3"/>
        <v>Efficient</v>
      </c>
      <c r="H120" t="str">
        <f t="shared" si="4"/>
        <v>5</v>
      </c>
      <c r="I120">
        <v>17</v>
      </c>
      <c r="J120" t="str">
        <f t="shared" si="5"/>
        <v>Old</v>
      </c>
      <c r="K120">
        <v>4310</v>
      </c>
      <c r="L120">
        <v>6874</v>
      </c>
      <c r="M120">
        <v>783</v>
      </c>
      <c r="N120">
        <v>171598</v>
      </c>
      <c r="O120">
        <v>319994</v>
      </c>
      <c r="P120">
        <v>1856</v>
      </c>
    </row>
    <row r="121" spans="1:16" x14ac:dyDescent="0.25">
      <c r="A121">
        <v>2018</v>
      </c>
      <c r="B121">
        <v>579</v>
      </c>
      <c r="C121" t="s">
        <v>36</v>
      </c>
      <c r="D121">
        <v>2</v>
      </c>
      <c r="E121" t="s">
        <v>15</v>
      </c>
      <c r="F121">
        <v>0.61</v>
      </c>
      <c r="G121" t="str">
        <f t="shared" si="3"/>
        <v>Efficient</v>
      </c>
      <c r="H121" t="str">
        <f t="shared" si="4"/>
        <v>5</v>
      </c>
      <c r="I121">
        <v>15</v>
      </c>
      <c r="J121" t="str">
        <f t="shared" si="5"/>
        <v>Old</v>
      </c>
      <c r="K121">
        <v>11449</v>
      </c>
      <c r="L121">
        <v>18131</v>
      </c>
      <c r="N121">
        <v>163257</v>
      </c>
      <c r="O121">
        <v>319994</v>
      </c>
    </row>
    <row r="122" spans="1:16" x14ac:dyDescent="0.25">
      <c r="A122">
        <v>2018</v>
      </c>
      <c r="B122">
        <v>579</v>
      </c>
      <c r="C122" t="s">
        <v>36</v>
      </c>
      <c r="D122">
        <v>7</v>
      </c>
      <c r="E122" t="s">
        <v>16</v>
      </c>
      <c r="F122">
        <v>0.75</v>
      </c>
      <c r="G122" t="str">
        <f t="shared" si="3"/>
        <v>Efficient</v>
      </c>
      <c r="H122" t="str">
        <f t="shared" si="4"/>
        <v>5</v>
      </c>
      <c r="I122">
        <v>11</v>
      </c>
      <c r="J122" t="str">
        <f t="shared" si="5"/>
        <v>Old</v>
      </c>
      <c r="K122">
        <v>10677</v>
      </c>
      <c r="L122">
        <v>12053</v>
      </c>
      <c r="N122">
        <v>48051</v>
      </c>
      <c r="O122">
        <v>58677</v>
      </c>
    </row>
    <row r="123" spans="1:16" x14ac:dyDescent="0.25">
      <c r="A123">
        <v>2018</v>
      </c>
      <c r="B123">
        <v>579</v>
      </c>
      <c r="C123" t="s">
        <v>36</v>
      </c>
      <c r="D123">
        <v>8</v>
      </c>
      <c r="E123" t="s">
        <v>17</v>
      </c>
      <c r="F123">
        <v>0.32</v>
      </c>
      <c r="G123" t="str">
        <f t="shared" si="3"/>
        <v>Efficient</v>
      </c>
      <c r="H123" t="str">
        <f t="shared" si="4"/>
        <v>5</v>
      </c>
      <c r="I123">
        <v>10</v>
      </c>
      <c r="J123" t="str">
        <f t="shared" si="5"/>
        <v>Old</v>
      </c>
      <c r="K123">
        <v>20473</v>
      </c>
      <c r="L123">
        <v>14533</v>
      </c>
      <c r="N123">
        <v>136739</v>
      </c>
      <c r="O123">
        <v>87677</v>
      </c>
    </row>
    <row r="124" spans="1:16" x14ac:dyDescent="0.25">
      <c r="A124">
        <v>2018</v>
      </c>
      <c r="B124">
        <v>579</v>
      </c>
      <c r="C124" t="s">
        <v>36</v>
      </c>
      <c r="D124">
        <v>5</v>
      </c>
      <c r="E124" t="s">
        <v>18</v>
      </c>
      <c r="F124">
        <v>0.87</v>
      </c>
      <c r="G124" t="str">
        <f t="shared" si="3"/>
        <v>Efficient</v>
      </c>
      <c r="H124" t="str">
        <f t="shared" si="4"/>
        <v>5</v>
      </c>
      <c r="I124">
        <v>18</v>
      </c>
      <c r="J124" t="str">
        <f t="shared" si="5"/>
        <v>Old</v>
      </c>
      <c r="K124">
        <v>16467</v>
      </c>
      <c r="L124">
        <v>27662</v>
      </c>
      <c r="N124">
        <v>108237</v>
      </c>
      <c r="O124">
        <v>209177</v>
      </c>
    </row>
    <row r="125" spans="1:16" x14ac:dyDescent="0.25">
      <c r="A125">
        <v>2018</v>
      </c>
      <c r="B125">
        <v>579</v>
      </c>
      <c r="C125" t="s">
        <v>36</v>
      </c>
      <c r="D125">
        <v>4</v>
      </c>
      <c r="E125" t="s">
        <v>19</v>
      </c>
      <c r="F125">
        <v>0.34</v>
      </c>
      <c r="G125" t="str">
        <f t="shared" si="3"/>
        <v>Efficient</v>
      </c>
      <c r="H125" t="str">
        <f t="shared" si="4"/>
        <v>5</v>
      </c>
      <c r="I125">
        <v>22</v>
      </c>
      <c r="J125" t="str">
        <f t="shared" si="5"/>
        <v>Old</v>
      </c>
      <c r="K125">
        <v>2802</v>
      </c>
      <c r="L125">
        <v>3297</v>
      </c>
      <c r="N125">
        <v>51065</v>
      </c>
      <c r="O125">
        <v>72148</v>
      </c>
    </row>
    <row r="126" spans="1:16" x14ac:dyDescent="0.25">
      <c r="A126">
        <v>2018</v>
      </c>
      <c r="B126">
        <v>579</v>
      </c>
      <c r="C126" t="s">
        <v>36</v>
      </c>
      <c r="D126">
        <v>6</v>
      </c>
      <c r="E126" t="s">
        <v>20</v>
      </c>
      <c r="G126" t="str">
        <f t="shared" si="3"/>
        <v>Efficient</v>
      </c>
      <c r="H126" t="str">
        <f t="shared" si="4"/>
        <v>5</v>
      </c>
      <c r="I126">
        <v>14</v>
      </c>
      <c r="J126" t="str">
        <f t="shared" si="5"/>
        <v>Old</v>
      </c>
      <c r="K126">
        <v>10037</v>
      </c>
      <c r="L126">
        <v>5809</v>
      </c>
      <c r="N126">
        <v>55598</v>
      </c>
      <c r="O126">
        <v>19844</v>
      </c>
    </row>
    <row r="127" spans="1:16" x14ac:dyDescent="0.25">
      <c r="A127">
        <v>2018</v>
      </c>
      <c r="B127">
        <v>579</v>
      </c>
      <c r="C127" t="s">
        <v>36</v>
      </c>
      <c r="D127">
        <v>3</v>
      </c>
      <c r="E127" t="s">
        <v>21</v>
      </c>
      <c r="F127">
        <v>0.33</v>
      </c>
      <c r="G127" t="str">
        <f t="shared" si="3"/>
        <v>Efficient</v>
      </c>
      <c r="H127" t="str">
        <f t="shared" si="4"/>
        <v>5</v>
      </c>
      <c r="I127">
        <v>15</v>
      </c>
      <c r="J127" t="str">
        <f t="shared" si="5"/>
        <v>Old</v>
      </c>
      <c r="K127">
        <v>8377</v>
      </c>
      <c r="M127">
        <v>783</v>
      </c>
      <c r="N127">
        <v>21586</v>
      </c>
      <c r="P127">
        <v>1856</v>
      </c>
    </row>
    <row r="128" spans="1:16" x14ac:dyDescent="0.25">
      <c r="A128">
        <v>2018</v>
      </c>
      <c r="B128">
        <v>579</v>
      </c>
      <c r="C128" t="s">
        <v>36</v>
      </c>
      <c r="D128">
        <v>1</v>
      </c>
      <c r="E128" t="s">
        <v>22</v>
      </c>
      <c r="G128" t="str">
        <f t="shared" si="3"/>
        <v>Efficient</v>
      </c>
      <c r="H128" t="str">
        <f t="shared" si="4"/>
        <v>5</v>
      </c>
      <c r="I128">
        <v>17</v>
      </c>
      <c r="J128" t="str">
        <f t="shared" si="5"/>
        <v>Old</v>
      </c>
      <c r="K128">
        <v>4164</v>
      </c>
      <c r="N128">
        <v>171598</v>
      </c>
    </row>
    <row r="129" spans="1:16" x14ac:dyDescent="0.25">
      <c r="A129">
        <v>2018</v>
      </c>
      <c r="B129">
        <v>608</v>
      </c>
      <c r="C129" t="s">
        <v>37</v>
      </c>
      <c r="D129">
        <v>0</v>
      </c>
      <c r="E129" t="s">
        <v>14</v>
      </c>
      <c r="F129">
        <v>1.04</v>
      </c>
      <c r="G129" t="str">
        <f t="shared" si="3"/>
        <v>Efficient</v>
      </c>
      <c r="H129" t="str">
        <f t="shared" si="4"/>
        <v>5</v>
      </c>
      <c r="I129">
        <v>19</v>
      </c>
      <c r="J129" t="str">
        <f t="shared" si="5"/>
        <v>Old</v>
      </c>
      <c r="K129">
        <v>6970</v>
      </c>
      <c r="L129">
        <v>10592</v>
      </c>
      <c r="M129">
        <v>1737</v>
      </c>
      <c r="N129">
        <v>217673</v>
      </c>
      <c r="O129">
        <v>319994</v>
      </c>
      <c r="P129">
        <v>20776</v>
      </c>
    </row>
    <row r="130" spans="1:16" x14ac:dyDescent="0.25">
      <c r="A130">
        <v>2018</v>
      </c>
      <c r="B130">
        <v>608</v>
      </c>
      <c r="C130" t="s">
        <v>37</v>
      </c>
      <c r="D130">
        <v>2</v>
      </c>
      <c r="E130" t="s">
        <v>15</v>
      </c>
      <c r="F130">
        <v>0.9</v>
      </c>
      <c r="G130" t="str">
        <f t="shared" si="3"/>
        <v>Efficient</v>
      </c>
      <c r="H130" t="str">
        <f t="shared" si="4"/>
        <v>5</v>
      </c>
      <c r="I130">
        <v>12</v>
      </c>
      <c r="J130" t="str">
        <f t="shared" si="5"/>
        <v>Old</v>
      </c>
      <c r="K130">
        <v>7931</v>
      </c>
      <c r="L130">
        <v>12901</v>
      </c>
      <c r="N130">
        <v>163465</v>
      </c>
      <c r="O130">
        <v>319994</v>
      </c>
    </row>
    <row r="131" spans="1:16" x14ac:dyDescent="0.25">
      <c r="A131">
        <v>2018</v>
      </c>
      <c r="B131">
        <v>608</v>
      </c>
      <c r="C131" t="s">
        <v>37</v>
      </c>
      <c r="D131">
        <v>7</v>
      </c>
      <c r="E131" t="s">
        <v>16</v>
      </c>
      <c r="F131">
        <v>0.9</v>
      </c>
      <c r="G131" t="str">
        <f t="shared" ref="G131:G194" si="6">IF(F131&lt;3, "Efficient", "Inefficient")</f>
        <v>Efficient</v>
      </c>
      <c r="H131" t="str">
        <f t="shared" ref="H131:H194" si="7">IF(F131&lt;2,"5",IF(F131&lt;3,"4",IF(F131&lt;4,"3",IF(F131&lt;5,"2","1"))))</f>
        <v>5</v>
      </c>
      <c r="I131">
        <v>11</v>
      </c>
      <c r="J131" t="str">
        <f t="shared" ref="J131:J194" si="8">IF(I131&lt;10, "Modern", "Old")</f>
        <v>Old</v>
      </c>
      <c r="K131">
        <v>7411</v>
      </c>
      <c r="L131">
        <v>8273</v>
      </c>
      <c r="N131">
        <v>48419</v>
      </c>
      <c r="O131">
        <v>58585</v>
      </c>
    </row>
    <row r="132" spans="1:16" x14ac:dyDescent="0.25">
      <c r="A132">
        <v>2018</v>
      </c>
      <c r="B132">
        <v>608</v>
      </c>
      <c r="C132" t="s">
        <v>37</v>
      </c>
      <c r="D132">
        <v>5</v>
      </c>
      <c r="E132" t="s">
        <v>18</v>
      </c>
      <c r="F132">
        <v>4.38</v>
      </c>
      <c r="G132" t="str">
        <f t="shared" si="6"/>
        <v>Inefficient</v>
      </c>
      <c r="H132" t="str">
        <f t="shared" si="7"/>
        <v>2</v>
      </c>
      <c r="I132">
        <v>12</v>
      </c>
      <c r="J132" t="str">
        <f t="shared" si="8"/>
        <v>Old</v>
      </c>
      <c r="K132">
        <v>22763</v>
      </c>
      <c r="L132">
        <v>39727</v>
      </c>
      <c r="N132">
        <v>151094</v>
      </c>
      <c r="O132">
        <v>297571</v>
      </c>
    </row>
    <row r="133" spans="1:16" x14ac:dyDescent="0.25">
      <c r="A133">
        <v>2018</v>
      </c>
      <c r="B133">
        <v>608</v>
      </c>
      <c r="C133" t="s">
        <v>37</v>
      </c>
      <c r="D133">
        <v>4</v>
      </c>
      <c r="E133" t="s">
        <v>19</v>
      </c>
      <c r="F133">
        <v>1.05</v>
      </c>
      <c r="G133" t="str">
        <f t="shared" si="6"/>
        <v>Efficient</v>
      </c>
      <c r="H133" t="str">
        <f t="shared" si="7"/>
        <v>5</v>
      </c>
      <c r="I133">
        <v>19</v>
      </c>
      <c r="J133" t="str">
        <f t="shared" si="8"/>
        <v>Old</v>
      </c>
      <c r="K133">
        <v>4219</v>
      </c>
      <c r="L133">
        <v>5520</v>
      </c>
      <c r="N133">
        <v>29829</v>
      </c>
      <c r="O133">
        <v>51725</v>
      </c>
    </row>
    <row r="134" spans="1:16" x14ac:dyDescent="0.25">
      <c r="A134">
        <v>2018</v>
      </c>
      <c r="B134">
        <v>608</v>
      </c>
      <c r="C134" t="s">
        <v>37</v>
      </c>
      <c r="D134">
        <v>6</v>
      </c>
      <c r="E134" t="s">
        <v>20</v>
      </c>
      <c r="G134" t="str">
        <f t="shared" si="6"/>
        <v>Efficient</v>
      </c>
      <c r="H134" t="str">
        <f t="shared" si="7"/>
        <v>5</v>
      </c>
      <c r="I134">
        <v>26</v>
      </c>
      <c r="J134" t="str">
        <f t="shared" si="8"/>
        <v>Old</v>
      </c>
      <c r="K134">
        <v>14937</v>
      </c>
      <c r="L134">
        <v>6705</v>
      </c>
      <c r="N134">
        <v>75036</v>
      </c>
      <c r="O134">
        <v>22746</v>
      </c>
    </row>
    <row r="135" spans="1:16" x14ac:dyDescent="0.25">
      <c r="A135">
        <v>2018</v>
      </c>
      <c r="B135">
        <v>608</v>
      </c>
      <c r="C135" t="s">
        <v>37</v>
      </c>
      <c r="D135">
        <v>3</v>
      </c>
      <c r="E135" t="s">
        <v>21</v>
      </c>
      <c r="F135">
        <v>0.87</v>
      </c>
      <c r="G135" t="str">
        <f t="shared" si="6"/>
        <v>Efficient</v>
      </c>
      <c r="H135" t="str">
        <f t="shared" si="7"/>
        <v>5</v>
      </c>
      <c r="I135">
        <v>15</v>
      </c>
      <c r="J135" t="str">
        <f t="shared" si="8"/>
        <v>Old</v>
      </c>
      <c r="K135">
        <v>18115</v>
      </c>
      <c r="M135">
        <v>1737</v>
      </c>
      <c r="N135">
        <v>217673</v>
      </c>
      <c r="P135">
        <v>20776</v>
      </c>
    </row>
    <row r="136" spans="1:16" x14ac:dyDescent="0.25">
      <c r="A136">
        <v>2018</v>
      </c>
      <c r="B136">
        <v>608</v>
      </c>
      <c r="C136" t="s">
        <v>37</v>
      </c>
      <c r="D136">
        <v>1</v>
      </c>
      <c r="E136" t="s">
        <v>22</v>
      </c>
      <c r="G136" t="str">
        <f t="shared" si="6"/>
        <v>Efficient</v>
      </c>
      <c r="H136" t="str">
        <f t="shared" si="7"/>
        <v>5</v>
      </c>
      <c r="I136">
        <v>21</v>
      </c>
      <c r="J136" t="str">
        <f t="shared" si="8"/>
        <v>Old</v>
      </c>
      <c r="K136">
        <v>3064</v>
      </c>
      <c r="N136">
        <v>168666</v>
      </c>
    </row>
    <row r="137" spans="1:16" x14ac:dyDescent="0.25">
      <c r="A137">
        <v>2018</v>
      </c>
      <c r="B137">
        <v>643</v>
      </c>
      <c r="C137" t="s">
        <v>38</v>
      </c>
      <c r="D137">
        <v>0</v>
      </c>
      <c r="E137" t="s">
        <v>14</v>
      </c>
      <c r="F137">
        <v>1.33</v>
      </c>
      <c r="G137" t="str">
        <f t="shared" si="6"/>
        <v>Efficient</v>
      </c>
      <c r="H137" t="str">
        <f t="shared" si="7"/>
        <v>5</v>
      </c>
      <c r="I137">
        <v>23</v>
      </c>
      <c r="J137" t="str">
        <f t="shared" si="8"/>
        <v>Old</v>
      </c>
      <c r="K137">
        <v>9310</v>
      </c>
      <c r="L137">
        <v>14563</v>
      </c>
      <c r="M137">
        <v>1511</v>
      </c>
      <c r="N137">
        <v>171598</v>
      </c>
      <c r="O137">
        <v>206010</v>
      </c>
      <c r="P137">
        <v>7564</v>
      </c>
    </row>
    <row r="138" spans="1:16" x14ac:dyDescent="0.25">
      <c r="A138">
        <v>2018</v>
      </c>
      <c r="B138">
        <v>643</v>
      </c>
      <c r="C138" t="s">
        <v>38</v>
      </c>
      <c r="D138">
        <v>2</v>
      </c>
      <c r="E138" t="s">
        <v>15</v>
      </c>
      <c r="F138">
        <v>1.04</v>
      </c>
      <c r="G138" t="str">
        <f t="shared" si="6"/>
        <v>Efficient</v>
      </c>
      <c r="H138" t="str">
        <f t="shared" si="7"/>
        <v>5</v>
      </c>
      <c r="I138">
        <v>22</v>
      </c>
      <c r="J138" t="str">
        <f t="shared" si="8"/>
        <v>Old</v>
      </c>
      <c r="K138">
        <v>11609</v>
      </c>
      <c r="L138">
        <v>19452</v>
      </c>
      <c r="N138">
        <v>94729</v>
      </c>
      <c r="O138">
        <v>166468</v>
      </c>
    </row>
    <row r="139" spans="1:16" x14ac:dyDescent="0.25">
      <c r="A139">
        <v>2018</v>
      </c>
      <c r="B139">
        <v>643</v>
      </c>
      <c r="C139" t="s">
        <v>38</v>
      </c>
      <c r="D139">
        <v>7</v>
      </c>
      <c r="E139" t="s">
        <v>16</v>
      </c>
      <c r="F139">
        <v>1.34</v>
      </c>
      <c r="G139" t="str">
        <f t="shared" si="6"/>
        <v>Efficient</v>
      </c>
      <c r="H139" t="str">
        <f t="shared" si="7"/>
        <v>5</v>
      </c>
      <c r="I139">
        <v>9</v>
      </c>
      <c r="J139" t="str">
        <f t="shared" si="8"/>
        <v>Modern</v>
      </c>
      <c r="K139">
        <v>11498</v>
      </c>
      <c r="L139">
        <v>13096</v>
      </c>
      <c r="N139">
        <v>27546</v>
      </c>
      <c r="O139">
        <v>27014</v>
      </c>
    </row>
    <row r="140" spans="1:16" x14ac:dyDescent="0.25">
      <c r="A140">
        <v>2018</v>
      </c>
      <c r="B140">
        <v>643</v>
      </c>
      <c r="C140" t="s">
        <v>38</v>
      </c>
      <c r="D140">
        <v>8</v>
      </c>
      <c r="E140" t="s">
        <v>17</v>
      </c>
      <c r="F140">
        <v>1.1000000000000001</v>
      </c>
      <c r="G140" t="str">
        <f t="shared" si="6"/>
        <v>Efficient</v>
      </c>
      <c r="H140" t="str">
        <f t="shared" si="7"/>
        <v>5</v>
      </c>
      <c r="I140">
        <v>7</v>
      </c>
      <c r="J140" t="str">
        <f t="shared" si="8"/>
        <v>Modern</v>
      </c>
      <c r="K140">
        <v>110982</v>
      </c>
      <c r="L140">
        <v>80481</v>
      </c>
      <c r="N140">
        <v>144828</v>
      </c>
      <c r="O140">
        <v>97000</v>
      </c>
    </row>
    <row r="141" spans="1:16" x14ac:dyDescent="0.25">
      <c r="A141">
        <v>2018</v>
      </c>
      <c r="B141">
        <v>643</v>
      </c>
      <c r="C141" t="s">
        <v>38</v>
      </c>
      <c r="D141">
        <v>5</v>
      </c>
      <c r="E141" t="s">
        <v>18</v>
      </c>
      <c r="F141">
        <v>2.5</v>
      </c>
      <c r="G141" t="str">
        <f t="shared" si="6"/>
        <v>Efficient</v>
      </c>
      <c r="H141" t="str">
        <f t="shared" si="7"/>
        <v>4</v>
      </c>
      <c r="I141">
        <v>13</v>
      </c>
      <c r="J141" t="str">
        <f t="shared" si="8"/>
        <v>Old</v>
      </c>
      <c r="K141">
        <v>25096</v>
      </c>
      <c r="L141">
        <v>43693</v>
      </c>
      <c r="N141">
        <v>106884</v>
      </c>
      <c r="O141">
        <v>206010</v>
      </c>
    </row>
    <row r="142" spans="1:16" x14ac:dyDescent="0.25">
      <c r="A142">
        <v>2018</v>
      </c>
      <c r="B142">
        <v>643</v>
      </c>
      <c r="C142" t="s">
        <v>38</v>
      </c>
      <c r="D142">
        <v>4</v>
      </c>
      <c r="E142" t="s">
        <v>19</v>
      </c>
      <c r="F142">
        <v>1.56</v>
      </c>
      <c r="G142" t="str">
        <f t="shared" si="6"/>
        <v>Efficient</v>
      </c>
      <c r="H142" t="str">
        <f t="shared" si="7"/>
        <v>5</v>
      </c>
      <c r="I142">
        <v>28</v>
      </c>
      <c r="J142" t="str">
        <f t="shared" si="8"/>
        <v>Old</v>
      </c>
      <c r="K142">
        <v>3907</v>
      </c>
      <c r="L142">
        <v>4988</v>
      </c>
      <c r="N142">
        <v>43788</v>
      </c>
      <c r="O142">
        <v>53035</v>
      </c>
    </row>
    <row r="143" spans="1:16" x14ac:dyDescent="0.25">
      <c r="A143">
        <v>2018</v>
      </c>
      <c r="B143">
        <v>643</v>
      </c>
      <c r="C143" t="s">
        <v>38</v>
      </c>
      <c r="D143">
        <v>6</v>
      </c>
      <c r="E143" t="s">
        <v>20</v>
      </c>
      <c r="G143" t="str">
        <f t="shared" si="6"/>
        <v>Efficient</v>
      </c>
      <c r="H143" t="str">
        <f t="shared" si="7"/>
        <v>5</v>
      </c>
      <c r="I143">
        <v>26</v>
      </c>
      <c r="J143" t="str">
        <f t="shared" si="8"/>
        <v>Old</v>
      </c>
      <c r="K143">
        <v>9990</v>
      </c>
      <c r="L143">
        <v>5787</v>
      </c>
      <c r="N143">
        <v>50309</v>
      </c>
      <c r="O143">
        <v>22910</v>
      </c>
    </row>
    <row r="144" spans="1:16" x14ac:dyDescent="0.25">
      <c r="A144">
        <v>2018</v>
      </c>
      <c r="B144">
        <v>643</v>
      </c>
      <c r="C144" t="s">
        <v>38</v>
      </c>
      <c r="D144">
        <v>3</v>
      </c>
      <c r="E144" t="s">
        <v>21</v>
      </c>
      <c r="F144">
        <v>1.4</v>
      </c>
      <c r="G144" t="str">
        <f t="shared" si="6"/>
        <v>Efficient</v>
      </c>
      <c r="H144" t="str">
        <f t="shared" si="7"/>
        <v>5</v>
      </c>
      <c r="I144">
        <v>15</v>
      </c>
      <c r="J144" t="str">
        <f t="shared" si="8"/>
        <v>Old</v>
      </c>
      <c r="K144">
        <v>16922</v>
      </c>
      <c r="M144">
        <v>1511</v>
      </c>
      <c r="N144">
        <v>89097</v>
      </c>
      <c r="P144">
        <v>7564</v>
      </c>
    </row>
    <row r="145" spans="1:16" x14ac:dyDescent="0.25">
      <c r="A145">
        <v>2018</v>
      </c>
      <c r="B145">
        <v>643</v>
      </c>
      <c r="C145" t="s">
        <v>38</v>
      </c>
      <c r="D145">
        <v>1</v>
      </c>
      <c r="E145" t="s">
        <v>22</v>
      </c>
      <c r="G145" t="str">
        <f t="shared" si="6"/>
        <v>Efficient</v>
      </c>
      <c r="H145" t="str">
        <f t="shared" si="7"/>
        <v>5</v>
      </c>
      <c r="I145">
        <v>17</v>
      </c>
      <c r="J145" t="str">
        <f t="shared" si="8"/>
        <v>Old</v>
      </c>
      <c r="K145">
        <v>5303</v>
      </c>
      <c r="N145">
        <v>171598</v>
      </c>
    </row>
    <row r="146" spans="1:16" x14ac:dyDescent="0.25">
      <c r="A146">
        <v>2018</v>
      </c>
      <c r="B146">
        <v>702</v>
      </c>
      <c r="C146" t="s">
        <v>39</v>
      </c>
      <c r="D146">
        <v>0</v>
      </c>
      <c r="E146" t="s">
        <v>14</v>
      </c>
      <c r="G146" t="str">
        <f t="shared" si="6"/>
        <v>Efficient</v>
      </c>
      <c r="H146" t="str">
        <f t="shared" si="7"/>
        <v>5</v>
      </c>
      <c r="J146" t="str">
        <f t="shared" si="8"/>
        <v>Modern</v>
      </c>
    </row>
    <row r="147" spans="1:16" x14ac:dyDescent="0.25">
      <c r="A147">
        <v>2018</v>
      </c>
      <c r="B147">
        <v>702</v>
      </c>
      <c r="C147" t="s">
        <v>39</v>
      </c>
      <c r="D147">
        <v>2</v>
      </c>
      <c r="E147" t="s">
        <v>15</v>
      </c>
      <c r="G147" t="str">
        <f t="shared" si="6"/>
        <v>Efficient</v>
      </c>
      <c r="H147" t="str">
        <f t="shared" si="7"/>
        <v>5</v>
      </c>
      <c r="J147" t="str">
        <f t="shared" si="8"/>
        <v>Modern</v>
      </c>
    </row>
    <row r="148" spans="1:16" x14ac:dyDescent="0.25">
      <c r="A148">
        <v>2018</v>
      </c>
      <c r="B148">
        <v>702</v>
      </c>
      <c r="C148" t="s">
        <v>39</v>
      </c>
      <c r="D148">
        <v>7</v>
      </c>
      <c r="E148" t="s">
        <v>16</v>
      </c>
      <c r="G148" t="str">
        <f t="shared" si="6"/>
        <v>Efficient</v>
      </c>
      <c r="H148" t="str">
        <f t="shared" si="7"/>
        <v>5</v>
      </c>
      <c r="J148" t="str">
        <f t="shared" si="8"/>
        <v>Modern</v>
      </c>
    </row>
    <row r="149" spans="1:16" x14ac:dyDescent="0.25">
      <c r="A149">
        <v>2018</v>
      </c>
      <c r="B149">
        <v>702</v>
      </c>
      <c r="C149" t="s">
        <v>39</v>
      </c>
      <c r="D149">
        <v>8</v>
      </c>
      <c r="E149" t="s">
        <v>17</v>
      </c>
      <c r="G149" t="str">
        <f t="shared" si="6"/>
        <v>Efficient</v>
      </c>
      <c r="H149" t="str">
        <f t="shared" si="7"/>
        <v>5</v>
      </c>
      <c r="J149" t="str">
        <f t="shared" si="8"/>
        <v>Modern</v>
      </c>
    </row>
    <row r="150" spans="1:16" x14ac:dyDescent="0.25">
      <c r="A150">
        <v>2018</v>
      </c>
      <c r="B150">
        <v>702</v>
      </c>
      <c r="C150" t="s">
        <v>39</v>
      </c>
      <c r="D150">
        <v>5</v>
      </c>
      <c r="E150" t="s">
        <v>18</v>
      </c>
      <c r="G150" t="str">
        <f t="shared" si="6"/>
        <v>Efficient</v>
      </c>
      <c r="H150" t="str">
        <f t="shared" si="7"/>
        <v>5</v>
      </c>
      <c r="J150" t="str">
        <f t="shared" si="8"/>
        <v>Modern</v>
      </c>
    </row>
    <row r="151" spans="1:16" x14ac:dyDescent="0.25">
      <c r="A151">
        <v>2018</v>
      </c>
      <c r="B151">
        <v>702</v>
      </c>
      <c r="C151" t="s">
        <v>39</v>
      </c>
      <c r="D151">
        <v>4</v>
      </c>
      <c r="E151" t="s">
        <v>19</v>
      </c>
      <c r="G151" t="str">
        <f t="shared" si="6"/>
        <v>Efficient</v>
      </c>
      <c r="H151" t="str">
        <f t="shared" si="7"/>
        <v>5</v>
      </c>
      <c r="J151" t="str">
        <f t="shared" si="8"/>
        <v>Modern</v>
      </c>
    </row>
    <row r="152" spans="1:16" x14ac:dyDescent="0.25">
      <c r="A152">
        <v>2018</v>
      </c>
      <c r="B152">
        <v>702</v>
      </c>
      <c r="C152" t="s">
        <v>39</v>
      </c>
      <c r="D152">
        <v>6</v>
      </c>
      <c r="E152" t="s">
        <v>20</v>
      </c>
      <c r="G152" t="str">
        <f t="shared" si="6"/>
        <v>Efficient</v>
      </c>
      <c r="H152" t="str">
        <f t="shared" si="7"/>
        <v>5</v>
      </c>
      <c r="J152" t="str">
        <f t="shared" si="8"/>
        <v>Modern</v>
      </c>
    </row>
    <row r="153" spans="1:16" x14ac:dyDescent="0.25">
      <c r="A153">
        <v>2018</v>
      </c>
      <c r="B153">
        <v>702</v>
      </c>
      <c r="C153" t="s">
        <v>39</v>
      </c>
      <c r="D153">
        <v>3</v>
      </c>
      <c r="E153" t="s">
        <v>21</v>
      </c>
      <c r="G153" t="str">
        <f t="shared" si="6"/>
        <v>Efficient</v>
      </c>
      <c r="H153" t="str">
        <f t="shared" si="7"/>
        <v>5</v>
      </c>
      <c r="J153" t="str">
        <f t="shared" si="8"/>
        <v>Modern</v>
      </c>
    </row>
    <row r="154" spans="1:16" x14ac:dyDescent="0.25">
      <c r="A154">
        <v>2018</v>
      </c>
      <c r="B154">
        <v>702</v>
      </c>
      <c r="C154" t="s">
        <v>39</v>
      </c>
      <c r="D154">
        <v>1</v>
      </c>
      <c r="E154" t="s">
        <v>22</v>
      </c>
      <c r="G154" t="str">
        <f t="shared" si="6"/>
        <v>Efficient</v>
      </c>
      <c r="H154" t="str">
        <f t="shared" si="7"/>
        <v>5</v>
      </c>
      <c r="J154" t="str">
        <f t="shared" si="8"/>
        <v>Modern</v>
      </c>
    </row>
    <row r="155" spans="1:16" x14ac:dyDescent="0.25">
      <c r="A155">
        <v>2018</v>
      </c>
      <c r="B155">
        <v>724</v>
      </c>
      <c r="C155" t="s">
        <v>40</v>
      </c>
      <c r="D155">
        <v>0</v>
      </c>
      <c r="E155" t="s">
        <v>14</v>
      </c>
      <c r="F155">
        <v>0.86</v>
      </c>
      <c r="G155" t="str">
        <f t="shared" si="6"/>
        <v>Efficient</v>
      </c>
      <c r="H155" t="str">
        <f t="shared" si="7"/>
        <v>5</v>
      </c>
      <c r="I155">
        <v>17</v>
      </c>
      <c r="J155" t="str">
        <f t="shared" si="8"/>
        <v>Old</v>
      </c>
      <c r="K155">
        <v>15770</v>
      </c>
      <c r="L155">
        <v>13991</v>
      </c>
      <c r="M155">
        <v>3219</v>
      </c>
      <c r="N155">
        <v>228081</v>
      </c>
      <c r="O155">
        <v>299999</v>
      </c>
      <c r="P155">
        <v>20776</v>
      </c>
    </row>
    <row r="156" spans="1:16" x14ac:dyDescent="0.25">
      <c r="A156">
        <v>2018</v>
      </c>
      <c r="B156">
        <v>724</v>
      </c>
      <c r="C156" t="s">
        <v>40</v>
      </c>
      <c r="D156">
        <v>2</v>
      </c>
      <c r="E156" t="s">
        <v>15</v>
      </c>
      <c r="F156">
        <v>0.84</v>
      </c>
      <c r="G156" t="str">
        <f t="shared" si="6"/>
        <v>Efficient</v>
      </c>
      <c r="H156" t="str">
        <f t="shared" si="7"/>
        <v>5</v>
      </c>
      <c r="I156">
        <v>11</v>
      </c>
      <c r="J156" t="str">
        <f t="shared" si="8"/>
        <v>Old</v>
      </c>
      <c r="K156">
        <v>10859</v>
      </c>
      <c r="L156">
        <v>17867</v>
      </c>
      <c r="N156">
        <v>160534</v>
      </c>
      <c r="O156">
        <v>299999</v>
      </c>
    </row>
    <row r="157" spans="1:16" x14ac:dyDescent="0.25">
      <c r="A157">
        <v>2018</v>
      </c>
      <c r="B157">
        <v>724</v>
      </c>
      <c r="C157" t="s">
        <v>40</v>
      </c>
      <c r="D157">
        <v>7</v>
      </c>
      <c r="E157" t="s">
        <v>16</v>
      </c>
      <c r="F157">
        <v>0.96</v>
      </c>
      <c r="G157" t="str">
        <f t="shared" si="6"/>
        <v>Efficient</v>
      </c>
      <c r="H157" t="str">
        <f t="shared" si="7"/>
        <v>5</v>
      </c>
      <c r="I157">
        <v>11</v>
      </c>
      <c r="J157" t="str">
        <f t="shared" si="8"/>
        <v>Old</v>
      </c>
      <c r="K157">
        <v>7204</v>
      </c>
      <c r="L157">
        <v>8251</v>
      </c>
      <c r="N157">
        <v>48963</v>
      </c>
      <c r="O157">
        <v>58690</v>
      </c>
    </row>
    <row r="158" spans="1:16" x14ac:dyDescent="0.25">
      <c r="A158">
        <v>2018</v>
      </c>
      <c r="B158">
        <v>724</v>
      </c>
      <c r="C158" t="s">
        <v>40</v>
      </c>
      <c r="D158">
        <v>8</v>
      </c>
      <c r="E158" t="s">
        <v>17</v>
      </c>
      <c r="F158">
        <v>1.05</v>
      </c>
      <c r="G158" t="str">
        <f t="shared" si="6"/>
        <v>Efficient</v>
      </c>
      <c r="H158" t="str">
        <f t="shared" si="7"/>
        <v>5</v>
      </c>
      <c r="I158">
        <v>11</v>
      </c>
      <c r="J158" t="str">
        <f t="shared" si="8"/>
        <v>Old</v>
      </c>
      <c r="K158">
        <v>95788</v>
      </c>
      <c r="L158">
        <v>75572</v>
      </c>
      <c r="N158">
        <v>137535</v>
      </c>
      <c r="O158">
        <v>121963</v>
      </c>
    </row>
    <row r="159" spans="1:16" x14ac:dyDescent="0.25">
      <c r="A159">
        <v>2018</v>
      </c>
      <c r="B159">
        <v>724</v>
      </c>
      <c r="C159" t="s">
        <v>40</v>
      </c>
      <c r="D159">
        <v>5</v>
      </c>
      <c r="E159" t="s">
        <v>18</v>
      </c>
      <c r="F159">
        <v>2.27</v>
      </c>
      <c r="G159" t="str">
        <f t="shared" si="6"/>
        <v>Efficient</v>
      </c>
      <c r="H159" t="str">
        <f t="shared" si="7"/>
        <v>4</v>
      </c>
      <c r="I159">
        <v>13</v>
      </c>
      <c r="J159" t="str">
        <f t="shared" si="8"/>
        <v>Old</v>
      </c>
      <c r="K159">
        <v>25255</v>
      </c>
      <c r="L159">
        <v>44230</v>
      </c>
      <c r="N159">
        <v>108237</v>
      </c>
      <c r="O159">
        <v>209096</v>
      </c>
    </row>
    <row r="160" spans="1:16" x14ac:dyDescent="0.25">
      <c r="A160">
        <v>2018</v>
      </c>
      <c r="B160">
        <v>724</v>
      </c>
      <c r="C160" t="s">
        <v>40</v>
      </c>
      <c r="D160">
        <v>4</v>
      </c>
      <c r="E160" t="s">
        <v>19</v>
      </c>
      <c r="F160">
        <v>1.1399999999999999</v>
      </c>
      <c r="G160" t="str">
        <f t="shared" si="6"/>
        <v>Efficient</v>
      </c>
      <c r="H160" t="str">
        <f t="shared" si="7"/>
        <v>5</v>
      </c>
      <c r="I160">
        <v>15</v>
      </c>
      <c r="J160" t="str">
        <f t="shared" si="8"/>
        <v>Old</v>
      </c>
      <c r="K160">
        <v>5165</v>
      </c>
      <c r="L160">
        <v>7239</v>
      </c>
      <c r="N160">
        <v>51065</v>
      </c>
      <c r="O160">
        <v>88666</v>
      </c>
    </row>
    <row r="161" spans="1:16" x14ac:dyDescent="0.25">
      <c r="A161">
        <v>2018</v>
      </c>
      <c r="B161">
        <v>724</v>
      </c>
      <c r="C161" t="s">
        <v>40</v>
      </c>
      <c r="D161">
        <v>6</v>
      </c>
      <c r="E161" t="s">
        <v>20</v>
      </c>
      <c r="G161" t="str">
        <f t="shared" si="6"/>
        <v>Efficient</v>
      </c>
      <c r="H161" t="str">
        <f t="shared" si="7"/>
        <v>5</v>
      </c>
      <c r="I161">
        <v>16</v>
      </c>
      <c r="J161" t="str">
        <f t="shared" si="8"/>
        <v>Old</v>
      </c>
      <c r="K161">
        <v>21858</v>
      </c>
      <c r="L161">
        <v>7901</v>
      </c>
      <c r="N161">
        <v>77000</v>
      </c>
      <c r="O161">
        <v>48988</v>
      </c>
    </row>
    <row r="162" spans="1:16" x14ac:dyDescent="0.25">
      <c r="A162">
        <v>2018</v>
      </c>
      <c r="B162">
        <v>724</v>
      </c>
      <c r="C162" t="s">
        <v>40</v>
      </c>
      <c r="D162">
        <v>3</v>
      </c>
      <c r="E162" t="s">
        <v>21</v>
      </c>
      <c r="F162">
        <v>0.66</v>
      </c>
      <c r="G162" t="str">
        <f t="shared" si="6"/>
        <v>Efficient</v>
      </c>
      <c r="H162" t="str">
        <f t="shared" si="7"/>
        <v>5</v>
      </c>
      <c r="I162">
        <v>13</v>
      </c>
      <c r="J162" t="str">
        <f t="shared" si="8"/>
        <v>Old</v>
      </c>
      <c r="K162">
        <v>35327</v>
      </c>
      <c r="M162">
        <v>3219</v>
      </c>
      <c r="N162">
        <v>217673</v>
      </c>
      <c r="P162">
        <v>20776</v>
      </c>
    </row>
    <row r="163" spans="1:16" x14ac:dyDescent="0.25">
      <c r="A163">
        <v>2018</v>
      </c>
      <c r="B163">
        <v>724</v>
      </c>
      <c r="C163" t="s">
        <v>40</v>
      </c>
      <c r="D163">
        <v>1</v>
      </c>
      <c r="E163" t="s">
        <v>22</v>
      </c>
      <c r="G163" t="str">
        <f t="shared" si="6"/>
        <v>Efficient</v>
      </c>
      <c r="H163" t="str">
        <f t="shared" si="7"/>
        <v>5</v>
      </c>
      <c r="I163">
        <v>19</v>
      </c>
      <c r="J163" t="str">
        <f t="shared" si="8"/>
        <v>Old</v>
      </c>
      <c r="K163">
        <v>13547</v>
      </c>
      <c r="N163">
        <v>228081</v>
      </c>
    </row>
    <row r="164" spans="1:16" x14ac:dyDescent="0.25">
      <c r="A164">
        <v>2018</v>
      </c>
      <c r="B164">
        <v>752</v>
      </c>
      <c r="C164" t="s">
        <v>41</v>
      </c>
      <c r="D164">
        <v>0</v>
      </c>
      <c r="E164" t="s">
        <v>14</v>
      </c>
      <c r="F164">
        <v>0.8</v>
      </c>
      <c r="G164" t="str">
        <f t="shared" si="6"/>
        <v>Efficient</v>
      </c>
      <c r="H164" t="str">
        <f t="shared" si="7"/>
        <v>5</v>
      </c>
      <c r="I164">
        <v>22</v>
      </c>
      <c r="J164" t="str">
        <f t="shared" si="8"/>
        <v>Old</v>
      </c>
      <c r="K164">
        <v>15203</v>
      </c>
      <c r="L164">
        <v>8629</v>
      </c>
      <c r="M164">
        <v>1504</v>
      </c>
      <c r="N164">
        <v>214286</v>
      </c>
      <c r="O164">
        <v>164445</v>
      </c>
      <c r="P164">
        <v>19630</v>
      </c>
    </row>
    <row r="165" spans="1:16" x14ac:dyDescent="0.25">
      <c r="A165">
        <v>2018</v>
      </c>
      <c r="B165">
        <v>752</v>
      </c>
      <c r="C165" t="s">
        <v>41</v>
      </c>
      <c r="D165">
        <v>2</v>
      </c>
      <c r="E165" t="s">
        <v>15</v>
      </c>
      <c r="F165">
        <v>0.68</v>
      </c>
      <c r="G165" t="str">
        <f t="shared" si="6"/>
        <v>Efficient</v>
      </c>
      <c r="H165" t="str">
        <f t="shared" si="7"/>
        <v>5</v>
      </c>
      <c r="I165">
        <v>14</v>
      </c>
      <c r="J165" t="str">
        <f t="shared" si="8"/>
        <v>Old</v>
      </c>
      <c r="K165">
        <v>8330</v>
      </c>
      <c r="L165">
        <v>12976</v>
      </c>
      <c r="N165">
        <v>94729</v>
      </c>
      <c r="O165">
        <v>164445</v>
      </c>
    </row>
    <row r="166" spans="1:16" x14ac:dyDescent="0.25">
      <c r="A166">
        <v>2018</v>
      </c>
      <c r="B166">
        <v>752</v>
      </c>
      <c r="C166" t="s">
        <v>41</v>
      </c>
      <c r="D166">
        <v>7</v>
      </c>
      <c r="E166" t="s">
        <v>16</v>
      </c>
      <c r="F166">
        <v>0.82</v>
      </c>
      <c r="G166" t="str">
        <f t="shared" si="6"/>
        <v>Efficient</v>
      </c>
      <c r="H166" t="str">
        <f t="shared" si="7"/>
        <v>5</v>
      </c>
      <c r="I166">
        <v>14</v>
      </c>
      <c r="J166" t="str">
        <f t="shared" si="8"/>
        <v>Old</v>
      </c>
      <c r="K166">
        <v>7072</v>
      </c>
      <c r="L166">
        <v>7975</v>
      </c>
      <c r="N166">
        <v>48051</v>
      </c>
      <c r="O166">
        <v>55047</v>
      </c>
    </row>
    <row r="167" spans="1:16" x14ac:dyDescent="0.25">
      <c r="A167">
        <v>2018</v>
      </c>
      <c r="B167">
        <v>752</v>
      </c>
      <c r="C167" t="s">
        <v>41</v>
      </c>
      <c r="D167">
        <v>8</v>
      </c>
      <c r="E167" t="s">
        <v>17</v>
      </c>
      <c r="F167">
        <v>0.61</v>
      </c>
      <c r="G167" t="str">
        <f t="shared" si="6"/>
        <v>Efficient</v>
      </c>
      <c r="H167" t="str">
        <f t="shared" si="7"/>
        <v>5</v>
      </c>
      <c r="I167">
        <v>3</v>
      </c>
      <c r="J167" t="str">
        <f t="shared" si="8"/>
        <v>Modern</v>
      </c>
      <c r="K167">
        <v>10163</v>
      </c>
      <c r="L167">
        <v>7072</v>
      </c>
      <c r="N167">
        <v>22887</v>
      </c>
      <c r="O167">
        <v>20918</v>
      </c>
    </row>
    <row r="168" spans="1:16" x14ac:dyDescent="0.25">
      <c r="A168">
        <v>2018</v>
      </c>
      <c r="B168">
        <v>752</v>
      </c>
      <c r="C168" t="s">
        <v>41</v>
      </c>
      <c r="D168">
        <v>5</v>
      </c>
      <c r="E168" t="s">
        <v>18</v>
      </c>
      <c r="F168">
        <v>0.51</v>
      </c>
      <c r="G168" t="str">
        <f t="shared" si="6"/>
        <v>Efficient</v>
      </c>
      <c r="H168" t="str">
        <f t="shared" si="7"/>
        <v>5</v>
      </c>
      <c r="I168">
        <v>28</v>
      </c>
      <c r="J168" t="str">
        <f t="shared" si="8"/>
        <v>Old</v>
      </c>
      <c r="K168">
        <v>6838</v>
      </c>
      <c r="L168">
        <v>10016</v>
      </c>
      <c r="N168">
        <v>51147</v>
      </c>
      <c r="O168">
        <v>95746</v>
      </c>
    </row>
    <row r="169" spans="1:16" x14ac:dyDescent="0.25">
      <c r="A169">
        <v>2018</v>
      </c>
      <c r="B169">
        <v>752</v>
      </c>
      <c r="C169" t="s">
        <v>41</v>
      </c>
      <c r="D169">
        <v>4</v>
      </c>
      <c r="E169" t="s">
        <v>19</v>
      </c>
      <c r="F169">
        <v>1.04</v>
      </c>
      <c r="G169" t="str">
        <f t="shared" si="6"/>
        <v>Efficient</v>
      </c>
      <c r="H169" t="str">
        <f t="shared" si="7"/>
        <v>5</v>
      </c>
      <c r="I169">
        <v>19</v>
      </c>
      <c r="J169" t="str">
        <f t="shared" si="8"/>
        <v>Old</v>
      </c>
      <c r="K169">
        <v>3493</v>
      </c>
      <c r="L169">
        <v>4948</v>
      </c>
      <c r="N169">
        <v>30469</v>
      </c>
      <c r="O169">
        <v>38330</v>
      </c>
    </row>
    <row r="170" spans="1:16" x14ac:dyDescent="0.25">
      <c r="A170">
        <v>2018</v>
      </c>
      <c r="B170">
        <v>752</v>
      </c>
      <c r="C170" t="s">
        <v>41</v>
      </c>
      <c r="D170">
        <v>6</v>
      </c>
      <c r="E170" t="s">
        <v>20</v>
      </c>
      <c r="G170" t="str">
        <f t="shared" si="6"/>
        <v>Efficient</v>
      </c>
      <c r="H170" t="str">
        <f t="shared" si="7"/>
        <v>5</v>
      </c>
      <c r="I170">
        <v>18</v>
      </c>
      <c r="J170" t="str">
        <f t="shared" si="8"/>
        <v>Old</v>
      </c>
      <c r="K170">
        <v>25010</v>
      </c>
      <c r="L170">
        <v>11314</v>
      </c>
      <c r="N170">
        <v>100430</v>
      </c>
      <c r="O170">
        <v>55631</v>
      </c>
    </row>
    <row r="171" spans="1:16" x14ac:dyDescent="0.25">
      <c r="A171">
        <v>2018</v>
      </c>
      <c r="B171">
        <v>752</v>
      </c>
      <c r="C171" t="s">
        <v>41</v>
      </c>
      <c r="D171">
        <v>3</v>
      </c>
      <c r="E171" t="s">
        <v>21</v>
      </c>
      <c r="F171">
        <v>0.63</v>
      </c>
      <c r="G171" t="str">
        <f t="shared" si="6"/>
        <v>Efficient</v>
      </c>
      <c r="H171" t="str">
        <f t="shared" si="7"/>
        <v>5</v>
      </c>
      <c r="I171">
        <v>13</v>
      </c>
      <c r="J171" t="str">
        <f t="shared" si="8"/>
        <v>Old</v>
      </c>
      <c r="K171">
        <v>16250</v>
      </c>
      <c r="M171">
        <v>1504</v>
      </c>
      <c r="N171">
        <v>214286</v>
      </c>
      <c r="P171">
        <v>19630</v>
      </c>
    </row>
    <row r="172" spans="1:16" x14ac:dyDescent="0.25">
      <c r="A172">
        <v>2018</v>
      </c>
      <c r="B172">
        <v>752</v>
      </c>
      <c r="C172" t="s">
        <v>41</v>
      </c>
      <c r="D172">
        <v>1</v>
      </c>
      <c r="E172" t="s">
        <v>22</v>
      </c>
      <c r="G172" t="str">
        <f t="shared" si="6"/>
        <v>Efficient</v>
      </c>
      <c r="H172" t="str">
        <f t="shared" si="7"/>
        <v>5</v>
      </c>
      <c r="I172">
        <v>24</v>
      </c>
      <c r="J172" t="str">
        <f t="shared" si="8"/>
        <v>Old</v>
      </c>
      <c r="K172">
        <v>18268</v>
      </c>
      <c r="N172">
        <v>145655</v>
      </c>
    </row>
    <row r="173" spans="1:16" x14ac:dyDescent="0.25">
      <c r="A173">
        <v>2018</v>
      </c>
      <c r="B173">
        <v>792</v>
      </c>
      <c r="C173" t="s">
        <v>42</v>
      </c>
      <c r="D173">
        <v>0</v>
      </c>
      <c r="E173" t="s">
        <v>14</v>
      </c>
      <c r="F173">
        <v>1.19</v>
      </c>
      <c r="G173" t="str">
        <f t="shared" si="6"/>
        <v>Efficient</v>
      </c>
      <c r="H173" t="str">
        <f t="shared" si="7"/>
        <v>5</v>
      </c>
      <c r="I173">
        <v>23</v>
      </c>
      <c r="J173" t="str">
        <f t="shared" si="8"/>
        <v>Old</v>
      </c>
      <c r="K173">
        <v>5541</v>
      </c>
      <c r="L173">
        <v>14776</v>
      </c>
      <c r="M173">
        <v>3075</v>
      </c>
      <c r="N173">
        <v>162960</v>
      </c>
      <c r="O173">
        <v>319360</v>
      </c>
      <c r="P173">
        <v>15226</v>
      </c>
    </row>
    <row r="174" spans="1:16" x14ac:dyDescent="0.25">
      <c r="A174">
        <v>2018</v>
      </c>
      <c r="B174">
        <v>792</v>
      </c>
      <c r="C174" t="s">
        <v>42</v>
      </c>
      <c r="D174">
        <v>2</v>
      </c>
      <c r="E174" t="s">
        <v>15</v>
      </c>
      <c r="F174">
        <v>1.1100000000000001</v>
      </c>
      <c r="G174" t="str">
        <f t="shared" si="6"/>
        <v>Efficient</v>
      </c>
      <c r="H174" t="str">
        <f t="shared" si="7"/>
        <v>5</v>
      </c>
      <c r="I174">
        <v>13</v>
      </c>
      <c r="J174" t="str">
        <f t="shared" si="8"/>
        <v>Old</v>
      </c>
      <c r="K174">
        <v>16713</v>
      </c>
      <c r="L174">
        <v>28853</v>
      </c>
      <c r="N174">
        <v>162960</v>
      </c>
      <c r="O174">
        <v>319360</v>
      </c>
    </row>
    <row r="175" spans="1:16" x14ac:dyDescent="0.25">
      <c r="A175">
        <v>2018</v>
      </c>
      <c r="B175">
        <v>792</v>
      </c>
      <c r="C175" t="s">
        <v>42</v>
      </c>
      <c r="D175">
        <v>7</v>
      </c>
      <c r="E175" t="s">
        <v>16</v>
      </c>
      <c r="F175">
        <v>1.36</v>
      </c>
      <c r="G175" t="str">
        <f t="shared" si="6"/>
        <v>Efficient</v>
      </c>
      <c r="H175" t="str">
        <f t="shared" si="7"/>
        <v>5</v>
      </c>
      <c r="I175">
        <v>15</v>
      </c>
      <c r="J175" t="str">
        <f t="shared" si="8"/>
        <v>Old</v>
      </c>
      <c r="K175">
        <v>18983</v>
      </c>
      <c r="L175">
        <v>22278</v>
      </c>
      <c r="N175">
        <v>48542</v>
      </c>
      <c r="O175">
        <v>58677</v>
      </c>
    </row>
    <row r="176" spans="1:16" x14ac:dyDescent="0.25">
      <c r="A176">
        <v>2018</v>
      </c>
      <c r="B176">
        <v>792</v>
      </c>
      <c r="C176" t="s">
        <v>42</v>
      </c>
      <c r="D176">
        <v>8</v>
      </c>
      <c r="E176" t="s">
        <v>17</v>
      </c>
      <c r="F176">
        <v>1.31</v>
      </c>
      <c r="G176" t="str">
        <f t="shared" si="6"/>
        <v>Efficient</v>
      </c>
      <c r="H176" t="str">
        <f t="shared" si="7"/>
        <v>5</v>
      </c>
      <c r="I176">
        <v>11</v>
      </c>
      <c r="J176" t="str">
        <f t="shared" si="8"/>
        <v>Old</v>
      </c>
      <c r="K176">
        <v>113052</v>
      </c>
      <c r="L176">
        <v>92634</v>
      </c>
      <c r="N176">
        <v>137535</v>
      </c>
      <c r="O176">
        <v>122079</v>
      </c>
    </row>
    <row r="177" spans="1:16" x14ac:dyDescent="0.25">
      <c r="A177">
        <v>2018</v>
      </c>
      <c r="B177">
        <v>792</v>
      </c>
      <c r="C177" t="s">
        <v>42</v>
      </c>
      <c r="D177">
        <v>5</v>
      </c>
      <c r="E177" t="s">
        <v>18</v>
      </c>
      <c r="F177">
        <v>4</v>
      </c>
      <c r="G177" t="str">
        <f t="shared" si="6"/>
        <v>Inefficient</v>
      </c>
      <c r="H177" t="str">
        <f t="shared" si="7"/>
        <v>2</v>
      </c>
      <c r="I177">
        <v>13</v>
      </c>
      <c r="J177" t="str">
        <f t="shared" si="8"/>
        <v>Old</v>
      </c>
      <c r="K177">
        <v>24982</v>
      </c>
      <c r="L177">
        <v>43143</v>
      </c>
      <c r="N177">
        <v>106884</v>
      </c>
      <c r="O177">
        <v>206030</v>
      </c>
    </row>
    <row r="178" spans="1:16" x14ac:dyDescent="0.25">
      <c r="A178">
        <v>2018</v>
      </c>
      <c r="B178">
        <v>792</v>
      </c>
      <c r="C178" t="s">
        <v>42</v>
      </c>
      <c r="D178">
        <v>4</v>
      </c>
      <c r="E178" t="s">
        <v>19</v>
      </c>
      <c r="F178">
        <v>1.52</v>
      </c>
      <c r="G178" t="str">
        <f t="shared" si="6"/>
        <v>Efficient</v>
      </c>
      <c r="H178" t="str">
        <f t="shared" si="7"/>
        <v>5</v>
      </c>
      <c r="I178">
        <v>26</v>
      </c>
      <c r="J178" t="str">
        <f t="shared" si="8"/>
        <v>Old</v>
      </c>
      <c r="K178">
        <v>3873</v>
      </c>
      <c r="L178">
        <v>5466</v>
      </c>
      <c r="N178">
        <v>43528</v>
      </c>
      <c r="O178">
        <v>81279</v>
      </c>
    </row>
    <row r="179" spans="1:16" x14ac:dyDescent="0.25">
      <c r="A179">
        <v>2018</v>
      </c>
      <c r="B179">
        <v>792</v>
      </c>
      <c r="C179" t="s">
        <v>42</v>
      </c>
      <c r="D179">
        <v>6</v>
      </c>
      <c r="E179" t="s">
        <v>20</v>
      </c>
      <c r="G179" t="str">
        <f t="shared" si="6"/>
        <v>Efficient</v>
      </c>
      <c r="H179" t="str">
        <f t="shared" si="7"/>
        <v>5</v>
      </c>
      <c r="I179">
        <v>26</v>
      </c>
      <c r="J179" t="str">
        <f t="shared" si="8"/>
        <v>Old</v>
      </c>
      <c r="K179">
        <v>21268</v>
      </c>
      <c r="L179">
        <v>8928</v>
      </c>
      <c r="N179">
        <v>76420</v>
      </c>
      <c r="O179">
        <v>46705</v>
      </c>
    </row>
    <row r="180" spans="1:16" x14ac:dyDescent="0.25">
      <c r="A180">
        <v>2018</v>
      </c>
      <c r="B180">
        <v>792</v>
      </c>
      <c r="C180" t="s">
        <v>42</v>
      </c>
      <c r="D180">
        <v>3</v>
      </c>
      <c r="E180" t="s">
        <v>21</v>
      </c>
      <c r="F180">
        <v>0.63</v>
      </c>
      <c r="G180" t="str">
        <f t="shared" si="6"/>
        <v>Efficient</v>
      </c>
      <c r="H180" t="str">
        <f t="shared" si="7"/>
        <v>5</v>
      </c>
      <c r="I180">
        <v>15</v>
      </c>
      <c r="J180" t="str">
        <f t="shared" si="8"/>
        <v>Old</v>
      </c>
      <c r="K180">
        <v>33910</v>
      </c>
      <c r="M180">
        <v>3075</v>
      </c>
      <c r="N180">
        <v>153744</v>
      </c>
      <c r="P180">
        <v>15226</v>
      </c>
    </row>
    <row r="181" spans="1:16" x14ac:dyDescent="0.25">
      <c r="A181">
        <v>2018</v>
      </c>
      <c r="B181">
        <v>792</v>
      </c>
      <c r="C181" t="s">
        <v>42</v>
      </c>
      <c r="D181">
        <v>1</v>
      </c>
      <c r="E181" t="s">
        <v>22</v>
      </c>
      <c r="G181" t="str">
        <f t="shared" si="6"/>
        <v>Efficient</v>
      </c>
      <c r="H181" t="str">
        <f t="shared" si="7"/>
        <v>5</v>
      </c>
      <c r="I181">
        <v>25</v>
      </c>
      <c r="J181" t="str">
        <f t="shared" si="8"/>
        <v>Old</v>
      </c>
      <c r="K181">
        <v>1654</v>
      </c>
      <c r="N181">
        <v>99526</v>
      </c>
    </row>
    <row r="182" spans="1:16" x14ac:dyDescent="0.25">
      <c r="A182">
        <v>2018</v>
      </c>
      <c r="B182">
        <v>926</v>
      </c>
      <c r="C182" t="s">
        <v>43</v>
      </c>
      <c r="D182">
        <v>0</v>
      </c>
      <c r="E182" t="s">
        <v>14</v>
      </c>
      <c r="F182">
        <v>1.0900000000000001</v>
      </c>
      <c r="G182" t="str">
        <f t="shared" si="6"/>
        <v>Efficient</v>
      </c>
      <c r="H182" t="str">
        <f t="shared" si="7"/>
        <v>5</v>
      </c>
      <c r="I182">
        <v>17</v>
      </c>
      <c r="J182" t="str">
        <f t="shared" si="8"/>
        <v>Old</v>
      </c>
      <c r="K182">
        <v>13667</v>
      </c>
      <c r="L182">
        <v>12042</v>
      </c>
      <c r="M182">
        <v>3464</v>
      </c>
      <c r="N182">
        <v>217673</v>
      </c>
      <c r="O182">
        <v>323183</v>
      </c>
      <c r="P182">
        <v>21413</v>
      </c>
    </row>
    <row r="183" spans="1:16" x14ac:dyDescent="0.25">
      <c r="A183">
        <v>2018</v>
      </c>
      <c r="B183">
        <v>926</v>
      </c>
      <c r="C183" t="s">
        <v>43</v>
      </c>
      <c r="D183">
        <v>2</v>
      </c>
      <c r="E183" t="s">
        <v>15</v>
      </c>
      <c r="F183">
        <v>1.06</v>
      </c>
      <c r="G183" t="str">
        <f t="shared" si="6"/>
        <v>Efficient</v>
      </c>
      <c r="H183" t="str">
        <f t="shared" si="7"/>
        <v>5</v>
      </c>
      <c r="I183">
        <v>13</v>
      </c>
      <c r="J183" t="str">
        <f t="shared" si="8"/>
        <v>Old</v>
      </c>
      <c r="K183">
        <v>12485</v>
      </c>
      <c r="L183">
        <v>20791</v>
      </c>
      <c r="N183">
        <v>170004</v>
      </c>
      <c r="O183">
        <v>323183</v>
      </c>
    </row>
    <row r="184" spans="1:16" x14ac:dyDescent="0.25">
      <c r="A184">
        <v>2018</v>
      </c>
      <c r="B184">
        <v>926</v>
      </c>
      <c r="C184" t="s">
        <v>43</v>
      </c>
      <c r="D184">
        <v>7</v>
      </c>
      <c r="E184" t="s">
        <v>16</v>
      </c>
      <c r="F184">
        <v>1.08</v>
      </c>
      <c r="G184" t="str">
        <f t="shared" si="6"/>
        <v>Efficient</v>
      </c>
      <c r="H184" t="str">
        <f t="shared" si="7"/>
        <v>5</v>
      </c>
      <c r="I184">
        <v>11</v>
      </c>
      <c r="J184" t="str">
        <f t="shared" si="8"/>
        <v>Old</v>
      </c>
      <c r="K184">
        <v>6784</v>
      </c>
      <c r="L184">
        <v>7197</v>
      </c>
      <c r="N184">
        <v>47454</v>
      </c>
      <c r="O184">
        <v>54684</v>
      </c>
    </row>
    <row r="185" spans="1:16" x14ac:dyDescent="0.25">
      <c r="A185">
        <v>2018</v>
      </c>
      <c r="B185">
        <v>926</v>
      </c>
      <c r="C185" t="s">
        <v>43</v>
      </c>
      <c r="D185">
        <v>8</v>
      </c>
      <c r="E185" t="s">
        <v>17</v>
      </c>
      <c r="F185">
        <v>1.43</v>
      </c>
      <c r="G185" t="str">
        <f t="shared" si="6"/>
        <v>Efficient</v>
      </c>
      <c r="H185" t="str">
        <f t="shared" si="7"/>
        <v>5</v>
      </c>
      <c r="I185">
        <v>6</v>
      </c>
      <c r="J185" t="str">
        <f t="shared" si="8"/>
        <v>Modern</v>
      </c>
      <c r="K185">
        <v>84416</v>
      </c>
      <c r="L185">
        <v>68861</v>
      </c>
      <c r="N185">
        <v>168189</v>
      </c>
      <c r="O185">
        <v>154900</v>
      </c>
    </row>
    <row r="186" spans="1:16" x14ac:dyDescent="0.25">
      <c r="A186">
        <v>2018</v>
      </c>
      <c r="B186">
        <v>926</v>
      </c>
      <c r="C186" t="s">
        <v>43</v>
      </c>
      <c r="D186">
        <v>5</v>
      </c>
      <c r="E186" t="s">
        <v>18</v>
      </c>
      <c r="F186">
        <v>2.73</v>
      </c>
      <c r="G186" t="str">
        <f t="shared" si="6"/>
        <v>Efficient</v>
      </c>
      <c r="H186" t="str">
        <f t="shared" si="7"/>
        <v>4</v>
      </c>
      <c r="I186">
        <v>13</v>
      </c>
      <c r="J186" t="str">
        <f t="shared" si="8"/>
        <v>Old</v>
      </c>
      <c r="K186">
        <v>25699</v>
      </c>
      <c r="L186">
        <v>44573</v>
      </c>
      <c r="N186">
        <v>99195</v>
      </c>
      <c r="O186">
        <v>187882</v>
      </c>
    </row>
    <row r="187" spans="1:16" x14ac:dyDescent="0.25">
      <c r="A187">
        <v>2018</v>
      </c>
      <c r="B187">
        <v>926</v>
      </c>
      <c r="C187" t="s">
        <v>43</v>
      </c>
      <c r="D187">
        <v>4</v>
      </c>
      <c r="E187" t="s">
        <v>19</v>
      </c>
      <c r="F187">
        <v>1.46</v>
      </c>
      <c r="G187" t="str">
        <f t="shared" si="6"/>
        <v>Efficient</v>
      </c>
      <c r="H187" t="str">
        <f t="shared" si="7"/>
        <v>5</v>
      </c>
      <c r="I187">
        <v>18</v>
      </c>
      <c r="J187" t="str">
        <f t="shared" si="8"/>
        <v>Old</v>
      </c>
      <c r="K187">
        <v>3323</v>
      </c>
      <c r="L187">
        <v>4556</v>
      </c>
      <c r="N187">
        <v>71543</v>
      </c>
      <c r="O187">
        <v>81279</v>
      </c>
    </row>
    <row r="188" spans="1:16" x14ac:dyDescent="0.25">
      <c r="A188">
        <v>2018</v>
      </c>
      <c r="B188">
        <v>926</v>
      </c>
      <c r="C188" t="s">
        <v>43</v>
      </c>
      <c r="D188">
        <v>6</v>
      </c>
      <c r="E188" t="s">
        <v>20</v>
      </c>
      <c r="G188" t="str">
        <f t="shared" si="6"/>
        <v>Efficient</v>
      </c>
      <c r="H188" t="str">
        <f t="shared" si="7"/>
        <v>5</v>
      </c>
      <c r="I188">
        <v>15</v>
      </c>
      <c r="J188" t="str">
        <f t="shared" si="8"/>
        <v>Old</v>
      </c>
      <c r="K188">
        <v>24483</v>
      </c>
      <c r="L188">
        <v>10098</v>
      </c>
      <c r="N188">
        <v>100430</v>
      </c>
      <c r="O188">
        <v>55828</v>
      </c>
    </row>
    <row r="189" spans="1:16" x14ac:dyDescent="0.25">
      <c r="A189">
        <v>2018</v>
      </c>
      <c r="B189">
        <v>926</v>
      </c>
      <c r="C189" t="s">
        <v>43</v>
      </c>
      <c r="D189">
        <v>3</v>
      </c>
      <c r="E189" t="s">
        <v>21</v>
      </c>
      <c r="F189">
        <v>0.73</v>
      </c>
      <c r="G189" t="str">
        <f t="shared" si="6"/>
        <v>Efficient</v>
      </c>
      <c r="H189" t="str">
        <f t="shared" si="7"/>
        <v>5</v>
      </c>
      <c r="I189">
        <v>13</v>
      </c>
      <c r="J189" t="str">
        <f t="shared" si="8"/>
        <v>Old</v>
      </c>
      <c r="K189">
        <v>37344</v>
      </c>
      <c r="M189">
        <v>3464</v>
      </c>
      <c r="N189">
        <v>217673</v>
      </c>
      <c r="P189">
        <v>21413</v>
      </c>
    </row>
    <row r="190" spans="1:16" x14ac:dyDescent="0.25">
      <c r="A190">
        <v>2018</v>
      </c>
      <c r="B190">
        <v>926</v>
      </c>
      <c r="C190" t="s">
        <v>43</v>
      </c>
      <c r="D190">
        <v>1</v>
      </c>
      <c r="E190" t="s">
        <v>22</v>
      </c>
      <c r="G190" t="str">
        <f t="shared" si="6"/>
        <v>Efficient</v>
      </c>
      <c r="H190" t="str">
        <f t="shared" si="7"/>
        <v>5</v>
      </c>
      <c r="I190">
        <v>18</v>
      </c>
      <c r="J190" t="str">
        <f t="shared" si="8"/>
        <v>Old</v>
      </c>
      <c r="K190">
        <v>12278</v>
      </c>
      <c r="N190">
        <v>171598</v>
      </c>
    </row>
    <row r="191" spans="1:16" x14ac:dyDescent="0.25">
      <c r="A191">
        <v>2018</v>
      </c>
      <c r="B191">
        <v>842</v>
      </c>
      <c r="C191" t="s">
        <v>44</v>
      </c>
      <c r="D191">
        <v>0</v>
      </c>
      <c r="E191" t="s">
        <v>14</v>
      </c>
      <c r="F191">
        <v>1.41</v>
      </c>
      <c r="G191" t="str">
        <f t="shared" si="6"/>
        <v>Efficient</v>
      </c>
      <c r="H191" t="str">
        <f t="shared" si="7"/>
        <v>5</v>
      </c>
      <c r="I191">
        <v>24</v>
      </c>
      <c r="J191" t="str">
        <f t="shared" si="8"/>
        <v>Old</v>
      </c>
      <c r="K191">
        <v>16319</v>
      </c>
      <c r="L191">
        <v>46801</v>
      </c>
      <c r="M191">
        <v>5326</v>
      </c>
      <c r="N191">
        <v>228081</v>
      </c>
      <c r="O191">
        <v>321300</v>
      </c>
      <c r="P191">
        <v>14568</v>
      </c>
    </row>
    <row r="192" spans="1:16" x14ac:dyDescent="0.25">
      <c r="A192">
        <v>2018</v>
      </c>
      <c r="B192">
        <v>842</v>
      </c>
      <c r="C192" t="s">
        <v>44</v>
      </c>
      <c r="D192">
        <v>2</v>
      </c>
      <c r="E192" t="s">
        <v>15</v>
      </c>
      <c r="F192">
        <v>1.64</v>
      </c>
      <c r="G192" t="str">
        <f t="shared" si="6"/>
        <v>Efficient</v>
      </c>
      <c r="H192" t="str">
        <f t="shared" si="7"/>
        <v>5</v>
      </c>
      <c r="I192">
        <v>10</v>
      </c>
      <c r="J192" t="str">
        <f t="shared" si="8"/>
        <v>Old</v>
      </c>
      <c r="K192">
        <v>36124</v>
      </c>
      <c r="L192">
        <v>62748</v>
      </c>
      <c r="N192">
        <v>172146</v>
      </c>
      <c r="O192">
        <v>321300</v>
      </c>
    </row>
    <row r="193" spans="1:16" x14ac:dyDescent="0.25">
      <c r="A193">
        <v>2018</v>
      </c>
      <c r="B193">
        <v>842</v>
      </c>
      <c r="C193" t="s">
        <v>44</v>
      </c>
      <c r="D193">
        <v>7</v>
      </c>
      <c r="E193" t="s">
        <v>16</v>
      </c>
      <c r="F193">
        <v>2.0299999999999998</v>
      </c>
      <c r="G193" t="str">
        <f t="shared" si="6"/>
        <v>Efficient</v>
      </c>
      <c r="H193" t="str">
        <f t="shared" si="7"/>
        <v>4</v>
      </c>
      <c r="I193">
        <v>8</v>
      </c>
      <c r="J193" t="str">
        <f t="shared" si="8"/>
        <v>Modern</v>
      </c>
      <c r="K193">
        <v>30301</v>
      </c>
      <c r="L193">
        <v>34666</v>
      </c>
      <c r="N193">
        <v>57509</v>
      </c>
      <c r="O193">
        <v>59138</v>
      </c>
    </row>
    <row r="194" spans="1:16" x14ac:dyDescent="0.25">
      <c r="A194">
        <v>2018</v>
      </c>
      <c r="B194">
        <v>842</v>
      </c>
      <c r="C194" t="s">
        <v>44</v>
      </c>
      <c r="D194">
        <v>8</v>
      </c>
      <c r="E194" t="s">
        <v>17</v>
      </c>
      <c r="F194">
        <v>1.28</v>
      </c>
      <c r="G194" t="str">
        <f t="shared" si="6"/>
        <v>Efficient</v>
      </c>
      <c r="H194" t="str">
        <f t="shared" si="7"/>
        <v>5</v>
      </c>
      <c r="I194">
        <v>5</v>
      </c>
      <c r="J194" t="str">
        <f t="shared" si="8"/>
        <v>Modern</v>
      </c>
      <c r="K194">
        <v>91039</v>
      </c>
      <c r="L194">
        <v>73123</v>
      </c>
      <c r="N194">
        <v>136894</v>
      </c>
      <c r="O194">
        <v>100000</v>
      </c>
    </row>
    <row r="195" spans="1:16" x14ac:dyDescent="0.25">
      <c r="A195">
        <v>2018</v>
      </c>
      <c r="B195">
        <v>842</v>
      </c>
      <c r="C195" t="s">
        <v>44</v>
      </c>
      <c r="D195">
        <v>5</v>
      </c>
      <c r="E195" t="s">
        <v>18</v>
      </c>
      <c r="F195">
        <v>1.84</v>
      </c>
      <c r="G195" t="str">
        <f t="shared" ref="G195:G258" si="9">IF(F195&lt;3, "Efficient", "Inefficient")</f>
        <v>Efficient</v>
      </c>
      <c r="H195" t="str">
        <f t="shared" ref="H195:H258" si="10">IF(F195&lt;2,"5",IF(F195&lt;3,"4",IF(F195&lt;4,"3",IF(F195&lt;5,"2","1"))))</f>
        <v>5</v>
      </c>
      <c r="I195">
        <v>18</v>
      </c>
      <c r="J195" t="str">
        <f t="shared" ref="J195:J258" si="11">IF(I195&lt;10, "Modern", "Old")</f>
        <v>Old</v>
      </c>
      <c r="K195">
        <v>29030</v>
      </c>
      <c r="L195">
        <v>51716</v>
      </c>
      <c r="N195">
        <v>106385</v>
      </c>
      <c r="O195">
        <v>206699</v>
      </c>
    </row>
    <row r="196" spans="1:16" x14ac:dyDescent="0.25">
      <c r="A196">
        <v>2018</v>
      </c>
      <c r="B196">
        <v>842</v>
      </c>
      <c r="C196" t="s">
        <v>44</v>
      </c>
      <c r="D196">
        <v>4</v>
      </c>
      <c r="E196" t="s">
        <v>19</v>
      </c>
      <c r="F196">
        <v>1.79</v>
      </c>
      <c r="G196" t="str">
        <f t="shared" si="9"/>
        <v>Efficient</v>
      </c>
      <c r="H196" t="str">
        <f t="shared" si="10"/>
        <v>5</v>
      </c>
      <c r="I196">
        <v>16</v>
      </c>
      <c r="J196" t="str">
        <f t="shared" si="11"/>
        <v>Old</v>
      </c>
      <c r="K196">
        <v>11949</v>
      </c>
      <c r="L196">
        <v>15972</v>
      </c>
      <c r="N196">
        <v>66870</v>
      </c>
      <c r="O196">
        <v>73296</v>
      </c>
    </row>
    <row r="197" spans="1:16" x14ac:dyDescent="0.25">
      <c r="A197">
        <v>2018</v>
      </c>
      <c r="B197">
        <v>842</v>
      </c>
      <c r="C197" t="s">
        <v>44</v>
      </c>
      <c r="D197">
        <v>6</v>
      </c>
      <c r="E197" t="s">
        <v>20</v>
      </c>
      <c r="G197" t="str">
        <f t="shared" si="9"/>
        <v>Efficient</v>
      </c>
      <c r="H197" t="str">
        <f t="shared" si="10"/>
        <v>5</v>
      </c>
      <c r="I197">
        <v>13</v>
      </c>
      <c r="J197" t="str">
        <f t="shared" si="11"/>
        <v>Old</v>
      </c>
      <c r="K197">
        <v>55430</v>
      </c>
      <c r="L197">
        <v>20786</v>
      </c>
      <c r="N197">
        <v>100430</v>
      </c>
      <c r="O197">
        <v>55828</v>
      </c>
    </row>
    <row r="198" spans="1:16" x14ac:dyDescent="0.25">
      <c r="A198">
        <v>2018</v>
      </c>
      <c r="B198">
        <v>842</v>
      </c>
      <c r="C198" t="s">
        <v>44</v>
      </c>
      <c r="D198">
        <v>3</v>
      </c>
      <c r="E198" t="s">
        <v>21</v>
      </c>
      <c r="F198">
        <v>1</v>
      </c>
      <c r="G198" t="str">
        <f t="shared" si="9"/>
        <v>Efficient</v>
      </c>
      <c r="H198" t="str">
        <f t="shared" si="10"/>
        <v>5</v>
      </c>
      <c r="I198">
        <v>13</v>
      </c>
      <c r="J198" t="str">
        <f t="shared" si="11"/>
        <v>Old</v>
      </c>
      <c r="K198">
        <v>59644</v>
      </c>
      <c r="M198">
        <v>5326</v>
      </c>
      <c r="N198">
        <v>171542</v>
      </c>
      <c r="P198">
        <v>14568</v>
      </c>
    </row>
    <row r="199" spans="1:16" x14ac:dyDescent="0.25">
      <c r="A199">
        <v>2018</v>
      </c>
      <c r="B199">
        <v>842</v>
      </c>
      <c r="C199" t="s">
        <v>44</v>
      </c>
      <c r="D199">
        <v>1</v>
      </c>
      <c r="E199" t="s">
        <v>22</v>
      </c>
      <c r="G199" t="str">
        <f t="shared" si="9"/>
        <v>Efficient</v>
      </c>
      <c r="H199" t="str">
        <f t="shared" si="10"/>
        <v>5</v>
      </c>
      <c r="I199">
        <v>28</v>
      </c>
      <c r="J199" t="str">
        <f t="shared" si="11"/>
        <v>Old</v>
      </c>
      <c r="K199">
        <v>7854</v>
      </c>
      <c r="N199">
        <v>228081</v>
      </c>
    </row>
    <row r="200" spans="1:16" x14ac:dyDescent="0.25">
      <c r="A200">
        <v>2019</v>
      </c>
      <c r="B200">
        <v>0</v>
      </c>
      <c r="C200" t="s">
        <v>13</v>
      </c>
      <c r="D200">
        <v>0</v>
      </c>
      <c r="E200" t="s">
        <v>14</v>
      </c>
      <c r="F200">
        <v>0.96599999999999997</v>
      </c>
      <c r="G200" t="str">
        <f t="shared" si="9"/>
        <v>Efficient</v>
      </c>
      <c r="H200" t="str">
        <f t="shared" si="10"/>
        <v>5</v>
      </c>
      <c r="I200">
        <v>18</v>
      </c>
      <c r="J200" t="str">
        <f t="shared" si="11"/>
        <v>Old</v>
      </c>
      <c r="K200">
        <v>14980</v>
      </c>
      <c r="L200">
        <v>24578</v>
      </c>
      <c r="M200">
        <v>3513</v>
      </c>
      <c r="N200">
        <v>234006</v>
      </c>
      <c r="O200">
        <v>441585</v>
      </c>
      <c r="P200">
        <v>23756</v>
      </c>
    </row>
    <row r="201" spans="1:16" x14ac:dyDescent="0.25">
      <c r="A201">
        <v>2019</v>
      </c>
      <c r="B201">
        <v>0</v>
      </c>
      <c r="C201" t="s">
        <v>13</v>
      </c>
      <c r="D201">
        <v>2</v>
      </c>
      <c r="E201" t="s">
        <v>15</v>
      </c>
      <c r="F201">
        <v>0.93469999999999998</v>
      </c>
      <c r="G201" t="str">
        <f t="shared" si="9"/>
        <v>Efficient</v>
      </c>
      <c r="H201" t="str">
        <f t="shared" si="10"/>
        <v>5</v>
      </c>
      <c r="I201">
        <v>14</v>
      </c>
      <c r="J201" t="str">
        <f t="shared" si="11"/>
        <v>Old</v>
      </c>
      <c r="K201">
        <v>15702</v>
      </c>
      <c r="L201">
        <v>27287</v>
      </c>
      <c r="N201">
        <v>234006</v>
      </c>
      <c r="O201">
        <v>441585</v>
      </c>
    </row>
    <row r="202" spans="1:16" x14ac:dyDescent="0.25">
      <c r="A202">
        <v>2019</v>
      </c>
      <c r="B202">
        <v>0</v>
      </c>
      <c r="C202" t="s">
        <v>13</v>
      </c>
      <c r="D202">
        <v>7</v>
      </c>
      <c r="E202" t="s">
        <v>16</v>
      </c>
      <c r="F202">
        <v>1.0139</v>
      </c>
      <c r="G202" t="str">
        <f t="shared" si="9"/>
        <v>Efficient</v>
      </c>
      <c r="H202" t="str">
        <f t="shared" si="10"/>
        <v>5</v>
      </c>
      <c r="I202">
        <v>14</v>
      </c>
      <c r="J202" t="str">
        <f t="shared" si="11"/>
        <v>Old</v>
      </c>
      <c r="K202">
        <v>10300</v>
      </c>
      <c r="L202">
        <v>11625</v>
      </c>
      <c r="N202">
        <v>59226</v>
      </c>
      <c r="O202">
        <v>64220</v>
      </c>
    </row>
    <row r="203" spans="1:16" x14ac:dyDescent="0.25">
      <c r="A203">
        <v>2019</v>
      </c>
      <c r="B203">
        <v>0</v>
      </c>
      <c r="C203" t="s">
        <v>13</v>
      </c>
      <c r="D203">
        <v>8</v>
      </c>
      <c r="E203" t="s">
        <v>17</v>
      </c>
      <c r="F203">
        <v>1.1083000000000001</v>
      </c>
      <c r="G203" t="str">
        <f t="shared" si="9"/>
        <v>Efficient</v>
      </c>
      <c r="H203" t="str">
        <f t="shared" si="10"/>
        <v>5</v>
      </c>
      <c r="I203">
        <v>10</v>
      </c>
      <c r="J203" t="str">
        <f t="shared" si="11"/>
        <v>Old</v>
      </c>
      <c r="K203">
        <v>95469</v>
      </c>
      <c r="L203">
        <v>74107</v>
      </c>
      <c r="N203">
        <v>168189</v>
      </c>
      <c r="O203">
        <v>156000</v>
      </c>
    </row>
    <row r="204" spans="1:16" x14ac:dyDescent="0.25">
      <c r="A204">
        <v>2019</v>
      </c>
      <c r="B204">
        <v>0</v>
      </c>
      <c r="C204" t="s">
        <v>13</v>
      </c>
      <c r="D204">
        <v>5</v>
      </c>
      <c r="E204" t="s">
        <v>18</v>
      </c>
      <c r="F204">
        <v>2.0062000000000002</v>
      </c>
      <c r="G204" t="str">
        <f t="shared" si="9"/>
        <v>Efficient</v>
      </c>
      <c r="H204" t="str">
        <f t="shared" si="10"/>
        <v>4</v>
      </c>
      <c r="I204">
        <v>15</v>
      </c>
      <c r="J204" t="str">
        <f t="shared" si="11"/>
        <v>Old</v>
      </c>
      <c r="K204">
        <v>32011</v>
      </c>
      <c r="L204">
        <v>57261</v>
      </c>
      <c r="N204">
        <v>204014</v>
      </c>
      <c r="O204">
        <v>404389</v>
      </c>
    </row>
    <row r="205" spans="1:16" x14ac:dyDescent="0.25">
      <c r="A205">
        <v>2019</v>
      </c>
      <c r="B205">
        <v>0</v>
      </c>
      <c r="C205" t="s">
        <v>13</v>
      </c>
      <c r="D205">
        <v>4</v>
      </c>
      <c r="E205" t="s">
        <v>19</v>
      </c>
      <c r="F205">
        <v>1.1021000000000001</v>
      </c>
      <c r="G205" t="str">
        <f t="shared" si="9"/>
        <v>Efficient</v>
      </c>
      <c r="H205" t="str">
        <f t="shared" si="10"/>
        <v>5</v>
      </c>
      <c r="I205">
        <v>20</v>
      </c>
      <c r="J205" t="str">
        <f t="shared" si="11"/>
        <v>Old</v>
      </c>
      <c r="K205">
        <v>5476</v>
      </c>
      <c r="L205">
        <v>7498</v>
      </c>
      <c r="N205">
        <v>91784</v>
      </c>
      <c r="O205">
        <v>138743</v>
      </c>
    </row>
    <row r="206" spans="1:16" x14ac:dyDescent="0.25">
      <c r="A206">
        <v>2019</v>
      </c>
      <c r="B206">
        <v>0</v>
      </c>
      <c r="C206" t="s">
        <v>13</v>
      </c>
      <c r="D206">
        <v>6</v>
      </c>
      <c r="E206" t="s">
        <v>20</v>
      </c>
      <c r="G206" t="str">
        <f t="shared" si="9"/>
        <v>Efficient</v>
      </c>
      <c r="H206" t="str">
        <f t="shared" si="10"/>
        <v>5</v>
      </c>
      <c r="I206">
        <v>19</v>
      </c>
      <c r="J206" t="str">
        <f t="shared" si="11"/>
        <v>Old</v>
      </c>
      <c r="K206">
        <v>25277</v>
      </c>
      <c r="L206">
        <v>10101</v>
      </c>
      <c r="N206">
        <v>100430</v>
      </c>
      <c r="O206">
        <v>55828</v>
      </c>
    </row>
    <row r="207" spans="1:16" x14ac:dyDescent="0.25">
      <c r="A207">
        <v>2019</v>
      </c>
      <c r="B207">
        <v>0</v>
      </c>
      <c r="C207" t="s">
        <v>13</v>
      </c>
      <c r="D207">
        <v>3</v>
      </c>
      <c r="E207" t="s">
        <v>21</v>
      </c>
      <c r="F207">
        <v>0.69240000000000002</v>
      </c>
      <c r="G207" t="str">
        <f t="shared" si="9"/>
        <v>Efficient</v>
      </c>
      <c r="H207" t="str">
        <f t="shared" si="10"/>
        <v>5</v>
      </c>
      <c r="I207">
        <v>13</v>
      </c>
      <c r="J207" t="str">
        <f t="shared" si="11"/>
        <v>Old</v>
      </c>
      <c r="K207">
        <v>38172</v>
      </c>
      <c r="M207">
        <v>3513</v>
      </c>
      <c r="N207">
        <v>232618</v>
      </c>
      <c r="P207">
        <v>23756</v>
      </c>
    </row>
    <row r="208" spans="1:16" x14ac:dyDescent="0.25">
      <c r="A208">
        <v>2019</v>
      </c>
      <c r="B208">
        <v>0</v>
      </c>
      <c r="C208" t="s">
        <v>13</v>
      </c>
      <c r="D208">
        <v>1</v>
      </c>
      <c r="E208" t="s">
        <v>22</v>
      </c>
      <c r="G208" t="str">
        <f t="shared" si="9"/>
        <v>Efficient</v>
      </c>
      <c r="H208" t="str">
        <f t="shared" si="10"/>
        <v>5</v>
      </c>
      <c r="I208">
        <v>21</v>
      </c>
      <c r="J208" t="str">
        <f t="shared" si="11"/>
        <v>Old</v>
      </c>
      <c r="K208">
        <v>8859</v>
      </c>
      <c r="N208">
        <v>228081</v>
      </c>
    </row>
    <row r="209" spans="1:16" x14ac:dyDescent="0.25">
      <c r="A209">
        <v>2019</v>
      </c>
      <c r="B209">
        <v>36</v>
      </c>
      <c r="C209" t="s">
        <v>23</v>
      </c>
      <c r="D209">
        <v>0</v>
      </c>
      <c r="E209" t="s">
        <v>14</v>
      </c>
      <c r="F209">
        <v>1.4298999999999999</v>
      </c>
      <c r="G209" t="str">
        <f t="shared" si="9"/>
        <v>Efficient</v>
      </c>
      <c r="H209" t="str">
        <f t="shared" si="10"/>
        <v>5</v>
      </c>
      <c r="I209">
        <v>20</v>
      </c>
      <c r="J209" t="str">
        <f t="shared" si="11"/>
        <v>Old</v>
      </c>
      <c r="K209">
        <v>25317</v>
      </c>
      <c r="L209">
        <v>78863</v>
      </c>
      <c r="M209">
        <v>4505</v>
      </c>
      <c r="N209">
        <v>168666</v>
      </c>
      <c r="O209">
        <v>299688</v>
      </c>
      <c r="P209">
        <v>9971</v>
      </c>
    </row>
    <row r="210" spans="1:16" x14ac:dyDescent="0.25">
      <c r="A210">
        <v>2019</v>
      </c>
      <c r="B210">
        <v>36</v>
      </c>
      <c r="C210" t="s">
        <v>23</v>
      </c>
      <c r="D210">
        <v>2</v>
      </c>
      <c r="E210" t="s">
        <v>15</v>
      </c>
      <c r="F210">
        <v>1.3152999999999999</v>
      </c>
      <c r="G210" t="str">
        <f t="shared" si="9"/>
        <v>Efficient</v>
      </c>
      <c r="H210" t="str">
        <f t="shared" si="10"/>
        <v>5</v>
      </c>
      <c r="I210">
        <v>9</v>
      </c>
      <c r="J210" t="str">
        <f t="shared" si="11"/>
        <v>Modern</v>
      </c>
      <c r="K210">
        <v>24057</v>
      </c>
      <c r="L210">
        <v>41130</v>
      </c>
      <c r="N210">
        <v>157225</v>
      </c>
      <c r="O210">
        <v>297085</v>
      </c>
    </row>
    <row r="211" spans="1:16" x14ac:dyDescent="0.25">
      <c r="A211">
        <v>2019</v>
      </c>
      <c r="B211">
        <v>36</v>
      </c>
      <c r="C211" t="s">
        <v>23</v>
      </c>
      <c r="D211">
        <v>7</v>
      </c>
      <c r="E211" t="s">
        <v>16</v>
      </c>
      <c r="F211">
        <v>0.93440000000000001</v>
      </c>
      <c r="G211" t="str">
        <f t="shared" si="9"/>
        <v>Efficient</v>
      </c>
      <c r="H211" t="str">
        <f t="shared" si="10"/>
        <v>5</v>
      </c>
      <c r="I211">
        <v>10</v>
      </c>
      <c r="J211" t="str">
        <f t="shared" si="11"/>
        <v>Old</v>
      </c>
      <c r="K211">
        <v>13432</v>
      </c>
      <c r="L211">
        <v>15393</v>
      </c>
      <c r="N211">
        <v>50676</v>
      </c>
      <c r="O211">
        <v>58899</v>
      </c>
    </row>
    <row r="212" spans="1:16" x14ac:dyDescent="0.25">
      <c r="A212">
        <v>2019</v>
      </c>
      <c r="B212">
        <v>36</v>
      </c>
      <c r="C212" t="s">
        <v>23</v>
      </c>
      <c r="D212">
        <v>8</v>
      </c>
      <c r="E212" t="s">
        <v>17</v>
      </c>
      <c r="F212">
        <v>1.2257</v>
      </c>
      <c r="G212" t="str">
        <f t="shared" si="9"/>
        <v>Efficient</v>
      </c>
      <c r="H212" t="str">
        <f t="shared" si="10"/>
        <v>5</v>
      </c>
      <c r="I212">
        <v>8</v>
      </c>
      <c r="J212" t="str">
        <f t="shared" si="11"/>
        <v>Modern</v>
      </c>
      <c r="K212">
        <v>112324</v>
      </c>
      <c r="L212">
        <v>84625</v>
      </c>
      <c r="N212">
        <v>151500</v>
      </c>
      <c r="O212">
        <v>97955</v>
      </c>
    </row>
    <row r="213" spans="1:16" x14ac:dyDescent="0.25">
      <c r="A213">
        <v>2019</v>
      </c>
      <c r="B213">
        <v>36</v>
      </c>
      <c r="C213" t="s">
        <v>23</v>
      </c>
      <c r="D213">
        <v>5</v>
      </c>
      <c r="E213" t="s">
        <v>18</v>
      </c>
      <c r="F213">
        <v>1.5757000000000001</v>
      </c>
      <c r="G213" t="str">
        <f t="shared" si="9"/>
        <v>Efficient</v>
      </c>
      <c r="H213" t="str">
        <f t="shared" si="10"/>
        <v>5</v>
      </c>
      <c r="I213">
        <v>10</v>
      </c>
      <c r="J213" t="str">
        <f t="shared" si="11"/>
        <v>Old</v>
      </c>
      <c r="K213">
        <v>59168</v>
      </c>
      <c r="L213">
        <v>110881</v>
      </c>
      <c r="N213">
        <v>152219</v>
      </c>
      <c r="O213">
        <v>299688</v>
      </c>
    </row>
    <row r="214" spans="1:16" x14ac:dyDescent="0.25">
      <c r="A214">
        <v>2019</v>
      </c>
      <c r="B214">
        <v>36</v>
      </c>
      <c r="C214" t="s">
        <v>23</v>
      </c>
      <c r="D214">
        <v>4</v>
      </c>
      <c r="E214" t="s">
        <v>19</v>
      </c>
      <c r="F214">
        <v>1.6700999999999999</v>
      </c>
      <c r="G214" t="str">
        <f t="shared" si="9"/>
        <v>Efficient</v>
      </c>
      <c r="H214" t="str">
        <f t="shared" si="10"/>
        <v>5</v>
      </c>
      <c r="I214">
        <v>13</v>
      </c>
      <c r="J214" t="str">
        <f t="shared" si="11"/>
        <v>Old</v>
      </c>
      <c r="K214">
        <v>17566</v>
      </c>
      <c r="L214">
        <v>24636</v>
      </c>
      <c r="N214">
        <v>54686</v>
      </c>
      <c r="O214">
        <v>83500</v>
      </c>
    </row>
    <row r="215" spans="1:16" x14ac:dyDescent="0.25">
      <c r="A215">
        <v>2019</v>
      </c>
      <c r="B215">
        <v>36</v>
      </c>
      <c r="C215" t="s">
        <v>23</v>
      </c>
      <c r="D215">
        <v>6</v>
      </c>
      <c r="E215" t="s">
        <v>20</v>
      </c>
      <c r="G215" t="str">
        <f t="shared" si="9"/>
        <v>Efficient</v>
      </c>
      <c r="H215" t="str">
        <f t="shared" si="10"/>
        <v>5</v>
      </c>
      <c r="I215">
        <v>13</v>
      </c>
      <c r="J215" t="str">
        <f t="shared" si="11"/>
        <v>Old</v>
      </c>
      <c r="K215">
        <v>39069</v>
      </c>
      <c r="L215">
        <v>15187</v>
      </c>
      <c r="N215">
        <v>76420</v>
      </c>
      <c r="O215">
        <v>43878</v>
      </c>
    </row>
    <row r="216" spans="1:16" x14ac:dyDescent="0.25">
      <c r="A216">
        <v>2019</v>
      </c>
      <c r="B216">
        <v>36</v>
      </c>
      <c r="C216" t="s">
        <v>23</v>
      </c>
      <c r="D216">
        <v>3</v>
      </c>
      <c r="E216" t="s">
        <v>21</v>
      </c>
      <c r="F216">
        <v>1.1785000000000001</v>
      </c>
      <c r="G216" t="str">
        <f t="shared" si="9"/>
        <v>Efficient</v>
      </c>
      <c r="H216" t="str">
        <f t="shared" si="10"/>
        <v>5</v>
      </c>
      <c r="I216">
        <v>12</v>
      </c>
      <c r="J216" t="str">
        <f t="shared" si="11"/>
        <v>Old</v>
      </c>
      <c r="K216">
        <v>48715</v>
      </c>
      <c r="M216">
        <v>4505</v>
      </c>
      <c r="N216">
        <v>109712</v>
      </c>
      <c r="P216">
        <v>9971</v>
      </c>
    </row>
    <row r="217" spans="1:16" x14ac:dyDescent="0.25">
      <c r="A217">
        <v>2019</v>
      </c>
      <c r="B217">
        <v>36</v>
      </c>
      <c r="C217" t="s">
        <v>23</v>
      </c>
      <c r="D217">
        <v>1</v>
      </c>
      <c r="E217" t="s">
        <v>22</v>
      </c>
      <c r="G217" t="str">
        <f t="shared" si="9"/>
        <v>Efficient</v>
      </c>
      <c r="H217" t="str">
        <f t="shared" si="10"/>
        <v>5</v>
      </c>
      <c r="I217">
        <v>28</v>
      </c>
      <c r="J217" t="str">
        <f t="shared" si="11"/>
        <v>Old</v>
      </c>
      <c r="K217">
        <v>4401</v>
      </c>
      <c r="N217">
        <v>168666</v>
      </c>
    </row>
    <row r="218" spans="1:16" x14ac:dyDescent="0.25">
      <c r="A218">
        <v>2019</v>
      </c>
      <c r="B218">
        <v>124</v>
      </c>
      <c r="C218" t="s">
        <v>24</v>
      </c>
      <c r="D218">
        <v>0</v>
      </c>
      <c r="E218" t="s">
        <v>14</v>
      </c>
      <c r="F218">
        <v>0.75760000000000005</v>
      </c>
      <c r="G218" t="str">
        <f t="shared" si="9"/>
        <v>Efficient</v>
      </c>
      <c r="H218" t="str">
        <f t="shared" si="10"/>
        <v>5</v>
      </c>
      <c r="I218">
        <v>26</v>
      </c>
      <c r="J218" t="str">
        <f t="shared" si="11"/>
        <v>Old</v>
      </c>
      <c r="K218">
        <v>12495</v>
      </c>
      <c r="L218">
        <v>34760</v>
      </c>
      <c r="M218">
        <v>5258</v>
      </c>
      <c r="N218">
        <v>172146</v>
      </c>
      <c r="O218">
        <v>322861</v>
      </c>
      <c r="P218">
        <v>14220</v>
      </c>
    </row>
    <row r="219" spans="1:16" x14ac:dyDescent="0.25">
      <c r="A219">
        <v>2019</v>
      </c>
      <c r="B219">
        <v>124</v>
      </c>
      <c r="C219" t="s">
        <v>24</v>
      </c>
      <c r="D219">
        <v>2</v>
      </c>
      <c r="E219" t="s">
        <v>15</v>
      </c>
      <c r="F219">
        <v>1.0965</v>
      </c>
      <c r="G219" t="str">
        <f t="shared" si="9"/>
        <v>Efficient</v>
      </c>
      <c r="H219" t="str">
        <f t="shared" si="10"/>
        <v>5</v>
      </c>
      <c r="I219">
        <v>11</v>
      </c>
      <c r="J219" t="str">
        <f t="shared" si="11"/>
        <v>Old</v>
      </c>
      <c r="K219">
        <v>21791</v>
      </c>
      <c r="L219">
        <v>36248</v>
      </c>
      <c r="N219">
        <v>172146</v>
      </c>
      <c r="O219">
        <v>322861</v>
      </c>
    </row>
    <row r="220" spans="1:16" x14ac:dyDescent="0.25">
      <c r="A220">
        <v>2019</v>
      </c>
      <c r="B220">
        <v>124</v>
      </c>
      <c r="C220" t="s">
        <v>24</v>
      </c>
      <c r="D220">
        <v>7</v>
      </c>
      <c r="E220" t="s">
        <v>16</v>
      </c>
      <c r="F220">
        <v>1.5903</v>
      </c>
      <c r="G220" t="str">
        <f t="shared" si="9"/>
        <v>Efficient</v>
      </c>
      <c r="H220" t="str">
        <f t="shared" si="10"/>
        <v>5</v>
      </c>
      <c r="I220">
        <v>7</v>
      </c>
      <c r="J220" t="str">
        <f t="shared" si="11"/>
        <v>Modern</v>
      </c>
      <c r="K220">
        <v>44360</v>
      </c>
      <c r="L220">
        <v>50572</v>
      </c>
      <c r="N220">
        <v>48963</v>
      </c>
      <c r="O220">
        <v>58757</v>
      </c>
    </row>
    <row r="221" spans="1:16" x14ac:dyDescent="0.25">
      <c r="A221">
        <v>2019</v>
      </c>
      <c r="B221">
        <v>124</v>
      </c>
      <c r="C221" t="s">
        <v>24</v>
      </c>
      <c r="D221">
        <v>5</v>
      </c>
      <c r="E221" t="s">
        <v>18</v>
      </c>
      <c r="F221">
        <v>0.36809999999999998</v>
      </c>
      <c r="G221" t="str">
        <f t="shared" si="9"/>
        <v>Efficient</v>
      </c>
      <c r="H221" t="str">
        <f t="shared" si="10"/>
        <v>5</v>
      </c>
      <c r="I221">
        <v>23</v>
      </c>
      <c r="J221" t="str">
        <f t="shared" si="11"/>
        <v>Old</v>
      </c>
      <c r="K221">
        <v>27834</v>
      </c>
      <c r="L221">
        <v>48012</v>
      </c>
      <c r="N221">
        <v>109716</v>
      </c>
      <c r="O221">
        <v>210966</v>
      </c>
    </row>
    <row r="222" spans="1:16" x14ac:dyDescent="0.25">
      <c r="A222">
        <v>2019</v>
      </c>
      <c r="B222">
        <v>124</v>
      </c>
      <c r="C222" t="s">
        <v>24</v>
      </c>
      <c r="D222">
        <v>4</v>
      </c>
      <c r="E222" t="s">
        <v>19</v>
      </c>
      <c r="F222">
        <v>0.43919999999999998</v>
      </c>
      <c r="G222" t="str">
        <f t="shared" si="9"/>
        <v>Efficient</v>
      </c>
      <c r="H222" t="str">
        <f t="shared" si="10"/>
        <v>5</v>
      </c>
      <c r="I222">
        <v>11</v>
      </c>
      <c r="J222" t="str">
        <f t="shared" si="11"/>
        <v>Old</v>
      </c>
      <c r="K222">
        <v>11144</v>
      </c>
      <c r="L222">
        <v>14882</v>
      </c>
      <c r="N222">
        <v>44234</v>
      </c>
      <c r="O222">
        <v>62841</v>
      </c>
    </row>
    <row r="223" spans="1:16" x14ac:dyDescent="0.25">
      <c r="A223">
        <v>2019</v>
      </c>
      <c r="B223">
        <v>124</v>
      </c>
      <c r="C223" t="s">
        <v>24</v>
      </c>
      <c r="D223">
        <v>6</v>
      </c>
      <c r="E223" t="s">
        <v>20</v>
      </c>
      <c r="G223" t="str">
        <f t="shared" si="9"/>
        <v>Efficient</v>
      </c>
      <c r="H223" t="str">
        <f t="shared" si="10"/>
        <v>5</v>
      </c>
      <c r="I223">
        <v>21</v>
      </c>
      <c r="J223" t="str">
        <f t="shared" si="11"/>
        <v>Old</v>
      </c>
      <c r="K223">
        <v>12971</v>
      </c>
      <c r="L223">
        <v>6834</v>
      </c>
      <c r="N223">
        <v>100430</v>
      </c>
      <c r="O223">
        <v>55828</v>
      </c>
    </row>
    <row r="224" spans="1:16" x14ac:dyDescent="0.25">
      <c r="A224">
        <v>2019</v>
      </c>
      <c r="B224">
        <v>124</v>
      </c>
      <c r="C224" t="s">
        <v>24</v>
      </c>
      <c r="D224">
        <v>3</v>
      </c>
      <c r="E224" t="s">
        <v>21</v>
      </c>
      <c r="F224">
        <v>1.5249999999999999</v>
      </c>
      <c r="G224" t="str">
        <f t="shared" si="9"/>
        <v>Efficient</v>
      </c>
      <c r="H224" t="str">
        <f t="shared" si="10"/>
        <v>5</v>
      </c>
      <c r="I224">
        <v>13</v>
      </c>
      <c r="J224" t="str">
        <f t="shared" si="11"/>
        <v>Old</v>
      </c>
      <c r="K224">
        <v>58131</v>
      </c>
      <c r="M224">
        <v>5258</v>
      </c>
      <c r="N224">
        <v>153666</v>
      </c>
      <c r="P224">
        <v>14220</v>
      </c>
    </row>
    <row r="225" spans="1:16" x14ac:dyDescent="0.25">
      <c r="A225">
        <v>2019</v>
      </c>
      <c r="B225">
        <v>124</v>
      </c>
      <c r="C225" t="s">
        <v>24</v>
      </c>
      <c r="D225">
        <v>1</v>
      </c>
      <c r="E225" t="s">
        <v>22</v>
      </c>
      <c r="G225" t="str">
        <f t="shared" si="9"/>
        <v>Efficient</v>
      </c>
      <c r="H225" t="str">
        <f t="shared" si="10"/>
        <v>5</v>
      </c>
      <c r="I225">
        <v>29</v>
      </c>
      <c r="J225" t="str">
        <f t="shared" si="11"/>
        <v>Old</v>
      </c>
      <c r="K225">
        <v>7924</v>
      </c>
      <c r="N225">
        <v>171598</v>
      </c>
    </row>
    <row r="226" spans="1:16" x14ac:dyDescent="0.25">
      <c r="A226">
        <v>2019</v>
      </c>
      <c r="B226">
        <v>156</v>
      </c>
      <c r="C226" t="s">
        <v>25</v>
      </c>
      <c r="D226">
        <v>0</v>
      </c>
      <c r="E226" t="s">
        <v>14</v>
      </c>
      <c r="F226">
        <v>1.0378000000000001</v>
      </c>
      <c r="G226" t="str">
        <f t="shared" si="9"/>
        <v>Efficient</v>
      </c>
      <c r="H226" t="str">
        <f t="shared" si="10"/>
        <v>5</v>
      </c>
      <c r="I226">
        <v>12</v>
      </c>
      <c r="J226" t="str">
        <f t="shared" si="11"/>
        <v>Old</v>
      </c>
      <c r="K226">
        <v>32173</v>
      </c>
      <c r="L226">
        <v>45062</v>
      </c>
      <c r="M226">
        <v>4664</v>
      </c>
      <c r="N226">
        <v>232618</v>
      </c>
      <c r="O226">
        <v>404389</v>
      </c>
      <c r="P226">
        <v>23756</v>
      </c>
    </row>
    <row r="227" spans="1:16" x14ac:dyDescent="0.25">
      <c r="A227">
        <v>2019</v>
      </c>
      <c r="B227">
        <v>156</v>
      </c>
      <c r="C227" t="s">
        <v>25</v>
      </c>
      <c r="D227">
        <v>2</v>
      </c>
      <c r="E227" t="s">
        <v>15</v>
      </c>
      <c r="F227">
        <v>1.0832999999999999</v>
      </c>
      <c r="G227" t="str">
        <f t="shared" si="9"/>
        <v>Efficient</v>
      </c>
      <c r="H227" t="str">
        <f t="shared" si="10"/>
        <v>5</v>
      </c>
      <c r="I227">
        <v>11</v>
      </c>
      <c r="J227" t="str">
        <f t="shared" si="11"/>
        <v>Old</v>
      </c>
      <c r="K227">
        <v>19622</v>
      </c>
      <c r="L227">
        <v>34314</v>
      </c>
      <c r="N227">
        <v>172146</v>
      </c>
      <c r="O227">
        <v>323183</v>
      </c>
    </row>
    <row r="228" spans="1:16" x14ac:dyDescent="0.25">
      <c r="A228">
        <v>2019</v>
      </c>
      <c r="B228">
        <v>156</v>
      </c>
      <c r="C228" t="s">
        <v>25</v>
      </c>
      <c r="D228">
        <v>7</v>
      </c>
      <c r="E228" t="s">
        <v>16</v>
      </c>
      <c r="F228">
        <v>0.98819999999999997</v>
      </c>
      <c r="G228" t="str">
        <f t="shared" si="9"/>
        <v>Efficient</v>
      </c>
      <c r="H228" t="str">
        <f t="shared" si="10"/>
        <v>5</v>
      </c>
      <c r="I228">
        <v>14</v>
      </c>
      <c r="J228" t="str">
        <f t="shared" si="11"/>
        <v>Old</v>
      </c>
      <c r="K228">
        <v>8541</v>
      </c>
      <c r="L228">
        <v>9493</v>
      </c>
      <c r="N228">
        <v>59226</v>
      </c>
      <c r="O228">
        <v>64220</v>
      </c>
    </row>
    <row r="229" spans="1:16" x14ac:dyDescent="0.25">
      <c r="A229">
        <v>2019</v>
      </c>
      <c r="B229">
        <v>156</v>
      </c>
      <c r="C229" t="s">
        <v>25</v>
      </c>
      <c r="D229">
        <v>8</v>
      </c>
      <c r="E229" t="s">
        <v>17</v>
      </c>
      <c r="F229">
        <v>1.1906000000000001</v>
      </c>
      <c r="G229" t="str">
        <f t="shared" si="9"/>
        <v>Efficient</v>
      </c>
      <c r="H229" t="str">
        <f t="shared" si="10"/>
        <v>5</v>
      </c>
      <c r="I229">
        <v>9</v>
      </c>
      <c r="J229" t="str">
        <f t="shared" si="11"/>
        <v>Modern</v>
      </c>
      <c r="K229">
        <v>97276</v>
      </c>
      <c r="L229">
        <v>77155</v>
      </c>
      <c r="N229">
        <v>168189</v>
      </c>
      <c r="O229">
        <v>155159</v>
      </c>
    </row>
    <row r="230" spans="1:16" x14ac:dyDescent="0.25">
      <c r="A230">
        <v>2019</v>
      </c>
      <c r="B230">
        <v>156</v>
      </c>
      <c r="C230" t="s">
        <v>25</v>
      </c>
      <c r="D230">
        <v>5</v>
      </c>
      <c r="E230" t="s">
        <v>18</v>
      </c>
      <c r="F230">
        <v>2.0083000000000002</v>
      </c>
      <c r="G230" t="str">
        <f t="shared" si="9"/>
        <v>Efficient</v>
      </c>
      <c r="H230" t="str">
        <f t="shared" si="10"/>
        <v>4</v>
      </c>
      <c r="I230">
        <v>12</v>
      </c>
      <c r="J230" t="str">
        <f t="shared" si="11"/>
        <v>Old</v>
      </c>
      <c r="K230">
        <v>41595</v>
      </c>
      <c r="L230">
        <v>75685</v>
      </c>
      <c r="N230">
        <v>204014</v>
      </c>
      <c r="O230">
        <v>404389</v>
      </c>
    </row>
    <row r="231" spans="1:16" x14ac:dyDescent="0.25">
      <c r="A231">
        <v>2019</v>
      </c>
      <c r="B231">
        <v>156</v>
      </c>
      <c r="C231" t="s">
        <v>25</v>
      </c>
      <c r="D231">
        <v>4</v>
      </c>
      <c r="E231" t="s">
        <v>19</v>
      </c>
      <c r="F231">
        <v>1.1833</v>
      </c>
      <c r="G231" t="str">
        <f t="shared" si="9"/>
        <v>Efficient</v>
      </c>
      <c r="H231" t="str">
        <f t="shared" si="10"/>
        <v>5</v>
      </c>
      <c r="I231">
        <v>16</v>
      </c>
      <c r="J231" t="str">
        <f t="shared" si="11"/>
        <v>Old</v>
      </c>
      <c r="K231">
        <v>10098</v>
      </c>
      <c r="L231">
        <v>14349</v>
      </c>
      <c r="N231">
        <v>91784</v>
      </c>
      <c r="O231">
        <v>138743</v>
      </c>
    </row>
    <row r="232" spans="1:16" x14ac:dyDescent="0.25">
      <c r="A232">
        <v>2019</v>
      </c>
      <c r="B232">
        <v>156</v>
      </c>
      <c r="C232" t="s">
        <v>25</v>
      </c>
      <c r="D232">
        <v>6</v>
      </c>
      <c r="E232" t="s">
        <v>20</v>
      </c>
      <c r="G232" t="str">
        <f t="shared" si="9"/>
        <v>Efficient</v>
      </c>
      <c r="H232" t="str">
        <f t="shared" si="10"/>
        <v>5</v>
      </c>
      <c r="I232">
        <v>14</v>
      </c>
      <c r="J232" t="str">
        <f t="shared" si="11"/>
        <v>Old</v>
      </c>
      <c r="K232">
        <v>29334</v>
      </c>
      <c r="L232">
        <v>9474</v>
      </c>
      <c r="N232">
        <v>77000</v>
      </c>
      <c r="O232">
        <v>43878</v>
      </c>
    </row>
    <row r="233" spans="1:16" x14ac:dyDescent="0.25">
      <c r="A233">
        <v>2019</v>
      </c>
      <c r="B233">
        <v>156</v>
      </c>
      <c r="C233" t="s">
        <v>25</v>
      </c>
      <c r="D233">
        <v>3</v>
      </c>
      <c r="E233" t="s">
        <v>21</v>
      </c>
      <c r="F233">
        <v>0.60070000000000001</v>
      </c>
      <c r="G233" t="str">
        <f t="shared" si="9"/>
        <v>Efficient</v>
      </c>
      <c r="H233" t="str">
        <f t="shared" si="10"/>
        <v>5</v>
      </c>
      <c r="I233">
        <v>12</v>
      </c>
      <c r="J233" t="str">
        <f t="shared" si="11"/>
        <v>Old</v>
      </c>
      <c r="K233">
        <v>50062</v>
      </c>
      <c r="M233">
        <v>4664</v>
      </c>
      <c r="N233">
        <v>232618</v>
      </c>
      <c r="P233">
        <v>23756</v>
      </c>
    </row>
    <row r="234" spans="1:16" x14ac:dyDescent="0.25">
      <c r="A234">
        <v>2019</v>
      </c>
      <c r="B234">
        <v>156</v>
      </c>
      <c r="C234" t="s">
        <v>25</v>
      </c>
      <c r="D234">
        <v>1</v>
      </c>
      <c r="E234" t="s">
        <v>22</v>
      </c>
      <c r="G234" t="str">
        <f t="shared" si="9"/>
        <v>Efficient</v>
      </c>
      <c r="H234" t="str">
        <f t="shared" si="10"/>
        <v>5</v>
      </c>
      <c r="I234">
        <v>12</v>
      </c>
      <c r="J234" t="str">
        <f t="shared" si="11"/>
        <v>Old</v>
      </c>
      <c r="K234">
        <v>16579</v>
      </c>
      <c r="N234">
        <v>169379</v>
      </c>
    </row>
    <row r="235" spans="1:16" x14ac:dyDescent="0.25">
      <c r="A235">
        <v>2019</v>
      </c>
      <c r="B235">
        <v>191</v>
      </c>
      <c r="C235" t="s">
        <v>26</v>
      </c>
      <c r="D235">
        <v>0</v>
      </c>
      <c r="E235" t="s">
        <v>14</v>
      </c>
      <c r="F235">
        <v>1.2639</v>
      </c>
      <c r="G235" t="str">
        <f t="shared" si="9"/>
        <v>Efficient</v>
      </c>
      <c r="H235" t="str">
        <f t="shared" si="10"/>
        <v>5</v>
      </c>
      <c r="I235">
        <v>16</v>
      </c>
      <c r="J235" t="str">
        <f t="shared" si="11"/>
        <v>Old</v>
      </c>
      <c r="K235">
        <v>3925</v>
      </c>
      <c r="L235">
        <v>15519</v>
      </c>
      <c r="M235">
        <v>3548</v>
      </c>
      <c r="N235">
        <v>153744</v>
      </c>
      <c r="O235">
        <v>180157</v>
      </c>
      <c r="P235">
        <v>15226</v>
      </c>
    </row>
    <row r="236" spans="1:16" x14ac:dyDescent="0.25">
      <c r="A236">
        <v>2019</v>
      </c>
      <c r="B236">
        <v>191</v>
      </c>
      <c r="C236" t="s">
        <v>26</v>
      </c>
      <c r="D236">
        <v>2</v>
      </c>
      <c r="E236" t="s">
        <v>15</v>
      </c>
      <c r="F236">
        <v>1.0597000000000001</v>
      </c>
      <c r="G236" t="str">
        <f t="shared" si="9"/>
        <v>Efficient</v>
      </c>
      <c r="H236" t="str">
        <f t="shared" si="10"/>
        <v>5</v>
      </c>
      <c r="I236">
        <v>13</v>
      </c>
      <c r="J236" t="str">
        <f t="shared" si="11"/>
        <v>Old</v>
      </c>
      <c r="K236">
        <v>16001</v>
      </c>
      <c r="L236">
        <v>27655</v>
      </c>
      <c r="N236">
        <v>84789</v>
      </c>
      <c r="O236">
        <v>165293</v>
      </c>
    </row>
    <row r="237" spans="1:16" x14ac:dyDescent="0.25">
      <c r="A237">
        <v>2019</v>
      </c>
      <c r="B237">
        <v>191</v>
      </c>
      <c r="C237" t="s">
        <v>26</v>
      </c>
      <c r="D237">
        <v>5</v>
      </c>
      <c r="E237" t="s">
        <v>18</v>
      </c>
      <c r="F237">
        <v>2.4531000000000001</v>
      </c>
      <c r="G237" t="str">
        <f t="shared" si="9"/>
        <v>Efficient</v>
      </c>
      <c r="H237" t="str">
        <f t="shared" si="10"/>
        <v>4</v>
      </c>
      <c r="I237">
        <v>35</v>
      </c>
      <c r="J237" t="str">
        <f t="shared" si="11"/>
        <v>Old</v>
      </c>
      <c r="K237">
        <v>8683</v>
      </c>
      <c r="L237">
        <v>14939</v>
      </c>
      <c r="N237">
        <v>94710</v>
      </c>
      <c r="O237">
        <v>180157</v>
      </c>
    </row>
    <row r="238" spans="1:16" x14ac:dyDescent="0.25">
      <c r="A238">
        <v>2019</v>
      </c>
      <c r="B238">
        <v>191</v>
      </c>
      <c r="C238" t="s">
        <v>26</v>
      </c>
      <c r="D238">
        <v>4</v>
      </c>
      <c r="E238" t="s">
        <v>19</v>
      </c>
      <c r="F238">
        <v>2.7343999999999999</v>
      </c>
      <c r="G238" t="str">
        <f t="shared" si="9"/>
        <v>Efficient</v>
      </c>
      <c r="H238" t="str">
        <f t="shared" si="10"/>
        <v>4</v>
      </c>
      <c r="I238">
        <v>22</v>
      </c>
      <c r="J238" t="str">
        <f t="shared" si="11"/>
        <v>Old</v>
      </c>
      <c r="K238">
        <v>4738</v>
      </c>
      <c r="L238">
        <v>6278</v>
      </c>
      <c r="N238">
        <v>23119</v>
      </c>
      <c r="O238">
        <v>29980</v>
      </c>
    </row>
    <row r="239" spans="1:16" x14ac:dyDescent="0.25">
      <c r="A239">
        <v>2019</v>
      </c>
      <c r="B239">
        <v>191</v>
      </c>
      <c r="C239" t="s">
        <v>26</v>
      </c>
      <c r="D239">
        <v>3</v>
      </c>
      <c r="E239" t="s">
        <v>21</v>
      </c>
      <c r="F239">
        <v>0.66110000000000002</v>
      </c>
      <c r="G239" t="str">
        <f t="shared" si="9"/>
        <v>Efficient</v>
      </c>
      <c r="H239" t="str">
        <f t="shared" si="10"/>
        <v>5</v>
      </c>
      <c r="I239">
        <v>14</v>
      </c>
      <c r="J239" t="str">
        <f t="shared" si="11"/>
        <v>Old</v>
      </c>
      <c r="K239">
        <v>38667</v>
      </c>
      <c r="M239">
        <v>3548</v>
      </c>
      <c r="N239">
        <v>153744</v>
      </c>
      <c r="P239">
        <v>15226</v>
      </c>
    </row>
    <row r="240" spans="1:16" x14ac:dyDescent="0.25">
      <c r="A240">
        <v>2019</v>
      </c>
      <c r="B240">
        <v>191</v>
      </c>
      <c r="C240" t="s">
        <v>26</v>
      </c>
      <c r="D240">
        <v>1</v>
      </c>
      <c r="E240" t="s">
        <v>22</v>
      </c>
      <c r="G240" t="str">
        <f t="shared" si="9"/>
        <v>Efficient</v>
      </c>
      <c r="H240" t="str">
        <f t="shared" si="10"/>
        <v>5</v>
      </c>
      <c r="I240">
        <v>16</v>
      </c>
      <c r="J240" t="str">
        <f t="shared" si="11"/>
        <v>Old</v>
      </c>
      <c r="K240">
        <v>3594</v>
      </c>
      <c r="N240">
        <v>135500</v>
      </c>
    </row>
    <row r="241" spans="1:16" x14ac:dyDescent="0.25">
      <c r="A241">
        <v>2019</v>
      </c>
      <c r="B241">
        <v>208</v>
      </c>
      <c r="C241" t="s">
        <v>27</v>
      </c>
      <c r="D241">
        <v>0</v>
      </c>
      <c r="E241" t="s">
        <v>14</v>
      </c>
      <c r="F241">
        <v>0.75070000000000003</v>
      </c>
      <c r="G241" t="str">
        <f t="shared" si="9"/>
        <v>Efficient</v>
      </c>
      <c r="H241" t="str">
        <f t="shared" si="10"/>
        <v>5</v>
      </c>
      <c r="I241">
        <v>19</v>
      </c>
      <c r="J241" t="str">
        <f t="shared" si="11"/>
        <v>Old</v>
      </c>
      <c r="K241">
        <v>9847</v>
      </c>
      <c r="L241">
        <v>7773</v>
      </c>
      <c r="M241">
        <v>1785</v>
      </c>
      <c r="N241">
        <v>214286</v>
      </c>
      <c r="O241">
        <v>164565</v>
      </c>
      <c r="P241">
        <v>19630</v>
      </c>
    </row>
    <row r="242" spans="1:16" x14ac:dyDescent="0.25">
      <c r="A242">
        <v>2019</v>
      </c>
      <c r="B242">
        <v>208</v>
      </c>
      <c r="C242" t="s">
        <v>27</v>
      </c>
      <c r="D242">
        <v>2</v>
      </c>
      <c r="E242" t="s">
        <v>15</v>
      </c>
      <c r="F242">
        <v>0.68540000000000001</v>
      </c>
      <c r="G242" t="str">
        <f t="shared" si="9"/>
        <v>Efficient</v>
      </c>
      <c r="H242" t="str">
        <f t="shared" si="10"/>
        <v>5</v>
      </c>
      <c r="I242">
        <v>16</v>
      </c>
      <c r="J242" t="str">
        <f t="shared" si="11"/>
        <v>Old</v>
      </c>
      <c r="K242">
        <v>8387</v>
      </c>
      <c r="L242">
        <v>13434</v>
      </c>
      <c r="N242">
        <v>93147</v>
      </c>
      <c r="O242">
        <v>164565</v>
      </c>
    </row>
    <row r="243" spans="1:16" x14ac:dyDescent="0.25">
      <c r="A243">
        <v>2019</v>
      </c>
      <c r="B243">
        <v>208</v>
      </c>
      <c r="C243" t="s">
        <v>27</v>
      </c>
      <c r="D243">
        <v>7</v>
      </c>
      <c r="E243" t="s">
        <v>16</v>
      </c>
      <c r="F243">
        <v>1.0444</v>
      </c>
      <c r="G243" t="str">
        <f t="shared" si="9"/>
        <v>Efficient</v>
      </c>
      <c r="H243" t="str">
        <f t="shared" si="10"/>
        <v>5</v>
      </c>
      <c r="I243">
        <v>10</v>
      </c>
      <c r="J243" t="str">
        <f t="shared" si="11"/>
        <v>Old</v>
      </c>
      <c r="K243">
        <v>5014</v>
      </c>
      <c r="L243">
        <v>5687</v>
      </c>
      <c r="N243">
        <v>20151</v>
      </c>
      <c r="O243">
        <v>24303</v>
      </c>
    </row>
    <row r="244" spans="1:16" x14ac:dyDescent="0.25">
      <c r="A244">
        <v>2019</v>
      </c>
      <c r="B244">
        <v>208</v>
      </c>
      <c r="C244" t="s">
        <v>27</v>
      </c>
      <c r="D244">
        <v>5</v>
      </c>
      <c r="E244" t="s">
        <v>18</v>
      </c>
      <c r="F244">
        <v>0.8417</v>
      </c>
      <c r="G244" t="str">
        <f t="shared" si="9"/>
        <v>Efficient</v>
      </c>
      <c r="H244" t="str">
        <f t="shared" si="10"/>
        <v>5</v>
      </c>
      <c r="I244">
        <v>41</v>
      </c>
      <c r="J244" t="str">
        <f t="shared" si="11"/>
        <v>Old</v>
      </c>
      <c r="K244">
        <v>9282</v>
      </c>
      <c r="L244">
        <v>14964</v>
      </c>
      <c r="N244">
        <v>54486</v>
      </c>
      <c r="O244">
        <v>95263</v>
      </c>
    </row>
    <row r="245" spans="1:16" x14ac:dyDescent="0.25">
      <c r="A245">
        <v>2019</v>
      </c>
      <c r="B245">
        <v>208</v>
      </c>
      <c r="C245" t="s">
        <v>27</v>
      </c>
      <c r="D245">
        <v>4</v>
      </c>
      <c r="E245" t="s">
        <v>19</v>
      </c>
      <c r="F245">
        <v>0.8931</v>
      </c>
      <c r="G245" t="str">
        <f t="shared" si="9"/>
        <v>Efficient</v>
      </c>
      <c r="H245" t="str">
        <f t="shared" si="10"/>
        <v>5</v>
      </c>
      <c r="I245">
        <v>23</v>
      </c>
      <c r="J245" t="str">
        <f t="shared" si="11"/>
        <v>Old</v>
      </c>
      <c r="K245">
        <v>3083</v>
      </c>
      <c r="L245">
        <v>4193</v>
      </c>
      <c r="N245">
        <v>26770</v>
      </c>
      <c r="O245">
        <v>37994</v>
      </c>
    </row>
    <row r="246" spans="1:16" x14ac:dyDescent="0.25">
      <c r="A246">
        <v>2019</v>
      </c>
      <c r="B246">
        <v>208</v>
      </c>
      <c r="C246" t="s">
        <v>27</v>
      </c>
      <c r="D246">
        <v>6</v>
      </c>
      <c r="E246" t="s">
        <v>20</v>
      </c>
      <c r="G246" t="str">
        <f t="shared" si="9"/>
        <v>Efficient</v>
      </c>
      <c r="H246" t="str">
        <f t="shared" si="10"/>
        <v>5</v>
      </c>
      <c r="I246">
        <v>19</v>
      </c>
      <c r="J246" t="str">
        <f t="shared" si="11"/>
        <v>Old</v>
      </c>
      <c r="K246">
        <v>20399</v>
      </c>
      <c r="L246">
        <v>12139</v>
      </c>
      <c r="N246">
        <v>52485</v>
      </c>
      <c r="O246">
        <v>24485</v>
      </c>
    </row>
    <row r="247" spans="1:16" x14ac:dyDescent="0.25">
      <c r="A247">
        <v>2019</v>
      </c>
      <c r="B247">
        <v>208</v>
      </c>
      <c r="C247" t="s">
        <v>27</v>
      </c>
      <c r="D247">
        <v>3</v>
      </c>
      <c r="E247" t="s">
        <v>21</v>
      </c>
      <c r="F247">
        <v>0.46110000000000001</v>
      </c>
      <c r="G247" t="str">
        <f t="shared" si="9"/>
        <v>Efficient</v>
      </c>
      <c r="H247" t="str">
        <f t="shared" si="10"/>
        <v>5</v>
      </c>
      <c r="I247">
        <v>17</v>
      </c>
      <c r="J247" t="str">
        <f t="shared" si="11"/>
        <v>Old</v>
      </c>
      <c r="K247">
        <v>19536</v>
      </c>
      <c r="M247">
        <v>1785</v>
      </c>
      <c r="N247">
        <v>214286</v>
      </c>
      <c r="P247">
        <v>19630</v>
      </c>
    </row>
    <row r="248" spans="1:16" x14ac:dyDescent="0.25">
      <c r="A248">
        <v>2019</v>
      </c>
      <c r="B248">
        <v>208</v>
      </c>
      <c r="C248" t="s">
        <v>27</v>
      </c>
      <c r="D248">
        <v>1</v>
      </c>
      <c r="E248" t="s">
        <v>22</v>
      </c>
      <c r="G248" t="str">
        <f t="shared" si="9"/>
        <v>Efficient</v>
      </c>
      <c r="H248" t="str">
        <f t="shared" si="10"/>
        <v>5</v>
      </c>
      <c r="I248">
        <v>19</v>
      </c>
      <c r="J248" t="str">
        <f t="shared" si="11"/>
        <v>Old</v>
      </c>
      <c r="K248">
        <v>10175</v>
      </c>
      <c r="N248">
        <v>171598</v>
      </c>
    </row>
    <row r="249" spans="1:16" x14ac:dyDescent="0.25">
      <c r="A249">
        <v>2019</v>
      </c>
      <c r="B249">
        <v>251</v>
      </c>
      <c r="C249" t="s">
        <v>28</v>
      </c>
      <c r="D249">
        <v>0</v>
      </c>
      <c r="E249" t="s">
        <v>14</v>
      </c>
      <c r="F249">
        <v>1.1153</v>
      </c>
      <c r="G249" t="str">
        <f t="shared" si="9"/>
        <v>Efficient</v>
      </c>
      <c r="H249" t="str">
        <f t="shared" si="10"/>
        <v>5</v>
      </c>
      <c r="I249">
        <v>17</v>
      </c>
      <c r="J249" t="str">
        <f t="shared" si="11"/>
        <v>Old</v>
      </c>
      <c r="K249">
        <v>23166</v>
      </c>
      <c r="L249">
        <v>17359</v>
      </c>
      <c r="M249">
        <v>5060</v>
      </c>
      <c r="N249">
        <v>225282</v>
      </c>
      <c r="O249">
        <v>322398</v>
      </c>
      <c r="P249">
        <v>20776</v>
      </c>
    </row>
    <row r="250" spans="1:16" x14ac:dyDescent="0.25">
      <c r="A250">
        <v>2019</v>
      </c>
      <c r="B250">
        <v>251</v>
      </c>
      <c r="C250" t="s">
        <v>28</v>
      </c>
      <c r="D250">
        <v>2</v>
      </c>
      <c r="E250" t="s">
        <v>15</v>
      </c>
      <c r="F250">
        <v>1.0291999999999999</v>
      </c>
      <c r="G250" t="str">
        <f t="shared" si="9"/>
        <v>Efficient</v>
      </c>
      <c r="H250" t="str">
        <f t="shared" si="10"/>
        <v>5</v>
      </c>
      <c r="I250">
        <v>12</v>
      </c>
      <c r="J250" t="str">
        <f t="shared" si="11"/>
        <v>Old</v>
      </c>
      <c r="K250">
        <v>12238</v>
      </c>
      <c r="L250">
        <v>20803</v>
      </c>
      <c r="N250">
        <v>165680</v>
      </c>
      <c r="O250">
        <v>320805</v>
      </c>
    </row>
    <row r="251" spans="1:16" x14ac:dyDescent="0.25">
      <c r="A251">
        <v>2019</v>
      </c>
      <c r="B251">
        <v>251</v>
      </c>
      <c r="C251" t="s">
        <v>28</v>
      </c>
      <c r="D251">
        <v>7</v>
      </c>
      <c r="E251" t="s">
        <v>16</v>
      </c>
      <c r="F251">
        <v>1.117</v>
      </c>
      <c r="G251" t="str">
        <f t="shared" si="9"/>
        <v>Efficient</v>
      </c>
      <c r="H251" t="str">
        <f t="shared" si="10"/>
        <v>5</v>
      </c>
      <c r="I251">
        <v>11</v>
      </c>
      <c r="J251" t="str">
        <f t="shared" si="11"/>
        <v>Old</v>
      </c>
      <c r="K251">
        <v>8870</v>
      </c>
      <c r="L251">
        <v>9837</v>
      </c>
      <c r="N251">
        <v>48060</v>
      </c>
      <c r="O251">
        <v>58899</v>
      </c>
    </row>
    <row r="252" spans="1:16" x14ac:dyDescent="0.25">
      <c r="A252">
        <v>2019</v>
      </c>
      <c r="B252">
        <v>251</v>
      </c>
      <c r="C252" t="s">
        <v>28</v>
      </c>
      <c r="D252">
        <v>8</v>
      </c>
      <c r="E252" t="s">
        <v>17</v>
      </c>
      <c r="F252">
        <v>1.1472</v>
      </c>
      <c r="G252" t="str">
        <f t="shared" si="9"/>
        <v>Efficient</v>
      </c>
      <c r="H252" t="str">
        <f t="shared" si="10"/>
        <v>5</v>
      </c>
      <c r="I252">
        <v>8</v>
      </c>
      <c r="J252" t="str">
        <f t="shared" si="11"/>
        <v>Modern</v>
      </c>
      <c r="K252">
        <v>103818</v>
      </c>
      <c r="L252">
        <v>81478</v>
      </c>
      <c r="N252">
        <v>168189</v>
      </c>
      <c r="O252">
        <v>156000</v>
      </c>
    </row>
    <row r="253" spans="1:16" x14ac:dyDescent="0.25">
      <c r="A253">
        <v>2019</v>
      </c>
      <c r="B253">
        <v>251</v>
      </c>
      <c r="C253" t="s">
        <v>28</v>
      </c>
      <c r="D253">
        <v>5</v>
      </c>
      <c r="E253" t="s">
        <v>18</v>
      </c>
      <c r="F253">
        <v>3.0049000000000001</v>
      </c>
      <c r="G253" t="str">
        <f t="shared" si="9"/>
        <v>Inefficient</v>
      </c>
      <c r="H253" t="str">
        <f t="shared" si="10"/>
        <v>3</v>
      </c>
      <c r="I253">
        <v>13</v>
      </c>
      <c r="J253" t="str">
        <f t="shared" si="11"/>
        <v>Old</v>
      </c>
      <c r="K253">
        <v>26041</v>
      </c>
      <c r="L253">
        <v>45754</v>
      </c>
      <c r="N253">
        <v>155051</v>
      </c>
      <c r="O253">
        <v>322398</v>
      </c>
    </row>
    <row r="254" spans="1:16" x14ac:dyDescent="0.25">
      <c r="A254">
        <v>2019</v>
      </c>
      <c r="B254">
        <v>251</v>
      </c>
      <c r="C254" t="s">
        <v>28</v>
      </c>
      <c r="D254">
        <v>4</v>
      </c>
      <c r="E254" t="s">
        <v>19</v>
      </c>
      <c r="F254">
        <v>1.5794999999999999</v>
      </c>
      <c r="G254" t="str">
        <f t="shared" si="9"/>
        <v>Efficient</v>
      </c>
      <c r="H254" t="str">
        <f t="shared" si="10"/>
        <v>5</v>
      </c>
      <c r="I254">
        <v>16</v>
      </c>
      <c r="J254" t="str">
        <f t="shared" si="11"/>
        <v>Old</v>
      </c>
      <c r="K254">
        <v>4566</v>
      </c>
      <c r="L254">
        <v>6371</v>
      </c>
      <c r="N254">
        <v>44865</v>
      </c>
      <c r="O254">
        <v>73296</v>
      </c>
    </row>
    <row r="255" spans="1:16" x14ac:dyDescent="0.25">
      <c r="A255">
        <v>2019</v>
      </c>
      <c r="B255">
        <v>251</v>
      </c>
      <c r="C255" t="s">
        <v>28</v>
      </c>
      <c r="D255">
        <v>6</v>
      </c>
      <c r="E255" t="s">
        <v>20</v>
      </c>
      <c r="G255" t="str">
        <f t="shared" si="9"/>
        <v>Efficient</v>
      </c>
      <c r="H255" t="str">
        <f t="shared" si="10"/>
        <v>5</v>
      </c>
      <c r="I255">
        <v>15</v>
      </c>
      <c r="J255" t="str">
        <f t="shared" si="11"/>
        <v>Old</v>
      </c>
      <c r="K255">
        <v>28419</v>
      </c>
      <c r="L255">
        <v>11254</v>
      </c>
      <c r="N255">
        <v>77000</v>
      </c>
      <c r="O255">
        <v>46705</v>
      </c>
    </row>
    <row r="256" spans="1:16" x14ac:dyDescent="0.25">
      <c r="A256">
        <v>2019</v>
      </c>
      <c r="B256">
        <v>251</v>
      </c>
      <c r="C256" t="s">
        <v>28</v>
      </c>
      <c r="D256">
        <v>3</v>
      </c>
      <c r="E256" t="s">
        <v>21</v>
      </c>
      <c r="F256">
        <v>0.74509999999999998</v>
      </c>
      <c r="G256" t="str">
        <f t="shared" si="9"/>
        <v>Efficient</v>
      </c>
      <c r="H256" t="str">
        <f t="shared" si="10"/>
        <v>5</v>
      </c>
      <c r="I256">
        <v>13</v>
      </c>
      <c r="J256" t="str">
        <f t="shared" si="11"/>
        <v>Old</v>
      </c>
      <c r="K256">
        <v>56344</v>
      </c>
      <c r="M256">
        <v>5060</v>
      </c>
      <c r="N256">
        <v>219277</v>
      </c>
      <c r="P256">
        <v>20776</v>
      </c>
    </row>
    <row r="257" spans="1:16" x14ac:dyDescent="0.25">
      <c r="A257">
        <v>2019</v>
      </c>
      <c r="B257">
        <v>251</v>
      </c>
      <c r="C257" t="s">
        <v>28</v>
      </c>
      <c r="D257">
        <v>1</v>
      </c>
      <c r="E257" t="s">
        <v>22</v>
      </c>
      <c r="G257" t="str">
        <f t="shared" si="9"/>
        <v>Efficient</v>
      </c>
      <c r="H257" t="str">
        <f t="shared" si="10"/>
        <v>5</v>
      </c>
      <c r="I257">
        <v>18</v>
      </c>
      <c r="J257" t="str">
        <f t="shared" si="11"/>
        <v>Old</v>
      </c>
      <c r="K257">
        <v>24337</v>
      </c>
      <c r="N257">
        <v>225282</v>
      </c>
    </row>
    <row r="258" spans="1:16" x14ac:dyDescent="0.25">
      <c r="A258">
        <v>2019</v>
      </c>
      <c r="B258">
        <v>276</v>
      </c>
      <c r="C258" t="s">
        <v>29</v>
      </c>
      <c r="D258">
        <v>0</v>
      </c>
      <c r="E258" t="s">
        <v>14</v>
      </c>
      <c r="F258">
        <v>0.48959999999999998</v>
      </c>
      <c r="G258" t="str">
        <f t="shared" si="9"/>
        <v>Efficient</v>
      </c>
      <c r="H258" t="str">
        <f t="shared" si="10"/>
        <v>5</v>
      </c>
      <c r="I258">
        <v>18</v>
      </c>
      <c r="J258" t="str">
        <f t="shared" si="11"/>
        <v>Old</v>
      </c>
      <c r="K258">
        <v>13251</v>
      </c>
      <c r="L258">
        <v>8370</v>
      </c>
      <c r="M258">
        <v>3855</v>
      </c>
      <c r="N258">
        <v>232618</v>
      </c>
      <c r="O258">
        <v>299546</v>
      </c>
      <c r="P258">
        <v>23756</v>
      </c>
    </row>
    <row r="259" spans="1:16" x14ac:dyDescent="0.25">
      <c r="A259">
        <v>2019</v>
      </c>
      <c r="B259">
        <v>276</v>
      </c>
      <c r="C259" t="s">
        <v>29</v>
      </c>
      <c r="D259">
        <v>2</v>
      </c>
      <c r="E259" t="s">
        <v>15</v>
      </c>
      <c r="F259">
        <v>0.35349999999999998</v>
      </c>
      <c r="G259" t="str">
        <f t="shared" ref="G259:G322" si="12">IF(F259&lt;3, "Efficient", "Inefficient")</f>
        <v>Efficient</v>
      </c>
      <c r="H259" t="str">
        <f t="shared" ref="H259:H322" si="13">IF(F259&lt;2,"5",IF(F259&lt;3,"4",IF(F259&lt;4,"3",IF(F259&lt;5,"2","1"))))</f>
        <v>5</v>
      </c>
      <c r="I259">
        <v>17</v>
      </c>
      <c r="J259" t="str">
        <f t="shared" ref="J259:J322" si="14">IF(I259&lt;10, "Modern", "Old")</f>
        <v>Old</v>
      </c>
      <c r="K259">
        <v>4767</v>
      </c>
      <c r="L259">
        <v>7922</v>
      </c>
      <c r="N259">
        <v>154137</v>
      </c>
      <c r="O259">
        <v>299546</v>
      </c>
    </row>
    <row r="260" spans="1:16" x14ac:dyDescent="0.25">
      <c r="A260">
        <v>2019</v>
      </c>
      <c r="B260">
        <v>276</v>
      </c>
      <c r="C260" t="s">
        <v>29</v>
      </c>
      <c r="D260">
        <v>7</v>
      </c>
      <c r="E260" t="s">
        <v>16</v>
      </c>
      <c r="F260">
        <v>0.69579999999999997</v>
      </c>
      <c r="G260" t="str">
        <f t="shared" si="12"/>
        <v>Efficient</v>
      </c>
      <c r="H260" t="str">
        <f t="shared" si="13"/>
        <v>5</v>
      </c>
      <c r="I260">
        <v>12</v>
      </c>
      <c r="J260" t="str">
        <f t="shared" si="14"/>
        <v>Old</v>
      </c>
      <c r="K260">
        <v>5210</v>
      </c>
      <c r="L260">
        <v>5681</v>
      </c>
      <c r="N260">
        <v>25299</v>
      </c>
      <c r="O260">
        <v>38427</v>
      </c>
    </row>
    <row r="261" spans="1:16" x14ac:dyDescent="0.25">
      <c r="A261">
        <v>2019</v>
      </c>
      <c r="B261">
        <v>276</v>
      </c>
      <c r="C261" t="s">
        <v>29</v>
      </c>
      <c r="D261">
        <v>5</v>
      </c>
      <c r="E261" t="s">
        <v>18</v>
      </c>
      <c r="F261">
        <v>2.3582999999999998</v>
      </c>
      <c r="G261" t="str">
        <f t="shared" si="12"/>
        <v>Efficient</v>
      </c>
      <c r="H261" t="str">
        <f t="shared" si="13"/>
        <v>4</v>
      </c>
      <c r="I261">
        <v>12</v>
      </c>
      <c r="J261" t="str">
        <f t="shared" si="14"/>
        <v>Old</v>
      </c>
      <c r="K261">
        <v>29250</v>
      </c>
      <c r="L261">
        <v>51502</v>
      </c>
      <c r="N261">
        <v>107514</v>
      </c>
      <c r="O261">
        <v>207219</v>
      </c>
    </row>
    <row r="262" spans="1:16" x14ac:dyDescent="0.25">
      <c r="A262">
        <v>2019</v>
      </c>
      <c r="B262">
        <v>276</v>
      </c>
      <c r="C262" t="s">
        <v>29</v>
      </c>
      <c r="D262">
        <v>4</v>
      </c>
      <c r="E262" t="s">
        <v>19</v>
      </c>
      <c r="F262">
        <v>0.34860000000000002</v>
      </c>
      <c r="G262" t="str">
        <f t="shared" si="12"/>
        <v>Efficient</v>
      </c>
      <c r="H262" t="str">
        <f t="shared" si="13"/>
        <v>5</v>
      </c>
      <c r="I262">
        <v>20</v>
      </c>
      <c r="J262" t="str">
        <f t="shared" si="14"/>
        <v>Old</v>
      </c>
      <c r="K262">
        <v>3555</v>
      </c>
      <c r="L262">
        <v>4828</v>
      </c>
      <c r="N262">
        <v>71543</v>
      </c>
      <c r="O262">
        <v>62980</v>
      </c>
    </row>
    <row r="263" spans="1:16" x14ac:dyDescent="0.25">
      <c r="A263">
        <v>2019</v>
      </c>
      <c r="B263">
        <v>276</v>
      </c>
      <c r="C263" t="s">
        <v>29</v>
      </c>
      <c r="D263">
        <v>6</v>
      </c>
      <c r="E263" t="s">
        <v>20</v>
      </c>
      <c r="G263" t="str">
        <f t="shared" si="12"/>
        <v>Efficient</v>
      </c>
      <c r="H263" t="str">
        <f t="shared" si="13"/>
        <v>5</v>
      </c>
      <c r="I263">
        <v>15</v>
      </c>
      <c r="J263" t="str">
        <f t="shared" si="14"/>
        <v>Old</v>
      </c>
      <c r="K263">
        <v>29424</v>
      </c>
      <c r="L263">
        <v>11557</v>
      </c>
      <c r="N263">
        <v>100430</v>
      </c>
      <c r="O263">
        <v>55828</v>
      </c>
    </row>
    <row r="264" spans="1:16" x14ac:dyDescent="0.25">
      <c r="A264">
        <v>2019</v>
      </c>
      <c r="B264">
        <v>276</v>
      </c>
      <c r="C264" t="s">
        <v>29</v>
      </c>
      <c r="D264">
        <v>3</v>
      </c>
      <c r="E264" t="s">
        <v>21</v>
      </c>
      <c r="F264">
        <v>0.74029999999999996</v>
      </c>
      <c r="G264" t="str">
        <f t="shared" si="12"/>
        <v>Efficient</v>
      </c>
      <c r="H264" t="str">
        <f t="shared" si="13"/>
        <v>5</v>
      </c>
      <c r="I264">
        <v>13</v>
      </c>
      <c r="J264" t="str">
        <f t="shared" si="14"/>
        <v>Old</v>
      </c>
      <c r="K264">
        <v>42018</v>
      </c>
      <c r="M264">
        <v>3855</v>
      </c>
      <c r="N264">
        <v>232618</v>
      </c>
      <c r="P264">
        <v>23756</v>
      </c>
    </row>
    <row r="265" spans="1:16" x14ac:dyDescent="0.25">
      <c r="A265">
        <v>2019</v>
      </c>
      <c r="B265">
        <v>276</v>
      </c>
      <c r="C265" t="s">
        <v>29</v>
      </c>
      <c r="D265">
        <v>1</v>
      </c>
      <c r="E265" t="s">
        <v>22</v>
      </c>
      <c r="G265" t="str">
        <f t="shared" si="12"/>
        <v>Efficient</v>
      </c>
      <c r="H265" t="str">
        <f t="shared" si="13"/>
        <v>5</v>
      </c>
      <c r="I265">
        <v>19</v>
      </c>
      <c r="J265" t="str">
        <f t="shared" si="14"/>
        <v>Old</v>
      </c>
      <c r="K265">
        <v>12069</v>
      </c>
      <c r="N265">
        <v>177000</v>
      </c>
    </row>
    <row r="266" spans="1:16" x14ac:dyDescent="0.25">
      <c r="A266">
        <v>2019</v>
      </c>
      <c r="B266">
        <v>300</v>
      </c>
      <c r="C266" t="s">
        <v>30</v>
      </c>
      <c r="D266">
        <v>0</v>
      </c>
      <c r="E266" t="s">
        <v>14</v>
      </c>
      <c r="F266">
        <v>0.74129999999999996</v>
      </c>
      <c r="G266" t="str">
        <f t="shared" si="12"/>
        <v>Efficient</v>
      </c>
      <c r="H266" t="str">
        <f t="shared" si="13"/>
        <v>5</v>
      </c>
      <c r="I266">
        <v>21</v>
      </c>
      <c r="J266" t="str">
        <f t="shared" si="14"/>
        <v>Old</v>
      </c>
      <c r="K266">
        <v>8716</v>
      </c>
      <c r="L266">
        <v>7442</v>
      </c>
      <c r="M266">
        <v>3839</v>
      </c>
      <c r="N266">
        <v>217612</v>
      </c>
      <c r="O266">
        <v>318325</v>
      </c>
      <c r="P266">
        <v>21413</v>
      </c>
    </row>
    <row r="267" spans="1:16" x14ac:dyDescent="0.25">
      <c r="A267">
        <v>2019</v>
      </c>
      <c r="B267">
        <v>300</v>
      </c>
      <c r="C267" t="s">
        <v>30</v>
      </c>
      <c r="D267">
        <v>2</v>
      </c>
      <c r="E267" t="s">
        <v>15</v>
      </c>
      <c r="F267">
        <v>0.53129999999999999</v>
      </c>
      <c r="G267" t="str">
        <f t="shared" si="12"/>
        <v>Efficient</v>
      </c>
      <c r="H267" t="str">
        <f t="shared" si="13"/>
        <v>5</v>
      </c>
      <c r="I267">
        <v>21</v>
      </c>
      <c r="J267" t="str">
        <f t="shared" si="14"/>
        <v>Old</v>
      </c>
      <c r="K267">
        <v>5232</v>
      </c>
      <c r="L267">
        <v>8279</v>
      </c>
      <c r="N267">
        <v>162542</v>
      </c>
      <c r="O267">
        <v>318325</v>
      </c>
    </row>
    <row r="268" spans="1:16" x14ac:dyDescent="0.25">
      <c r="A268">
        <v>2019</v>
      </c>
      <c r="B268">
        <v>300</v>
      </c>
      <c r="C268" t="s">
        <v>30</v>
      </c>
      <c r="D268">
        <v>7</v>
      </c>
      <c r="E268" t="s">
        <v>16</v>
      </c>
      <c r="F268">
        <v>0.92290000000000005</v>
      </c>
      <c r="G268" t="str">
        <f t="shared" si="12"/>
        <v>Efficient</v>
      </c>
      <c r="H268" t="str">
        <f t="shared" si="13"/>
        <v>5</v>
      </c>
      <c r="I268">
        <v>26</v>
      </c>
      <c r="J268" t="str">
        <f t="shared" si="14"/>
        <v>Old</v>
      </c>
      <c r="K268">
        <v>4920</v>
      </c>
      <c r="L268">
        <v>5709</v>
      </c>
      <c r="N268">
        <v>45805</v>
      </c>
      <c r="O268">
        <v>53293</v>
      </c>
    </row>
    <row r="269" spans="1:16" x14ac:dyDescent="0.25">
      <c r="A269">
        <v>2019</v>
      </c>
      <c r="B269">
        <v>300</v>
      </c>
      <c r="C269" t="s">
        <v>30</v>
      </c>
      <c r="D269">
        <v>8</v>
      </c>
      <c r="E269" t="s">
        <v>17</v>
      </c>
      <c r="F269">
        <v>1.0992999999999999</v>
      </c>
      <c r="G269" t="str">
        <f t="shared" si="12"/>
        <v>Efficient</v>
      </c>
      <c r="H269" t="str">
        <f t="shared" si="13"/>
        <v>5</v>
      </c>
      <c r="I269">
        <v>13</v>
      </c>
      <c r="J269" t="str">
        <f t="shared" si="14"/>
        <v>Old</v>
      </c>
      <c r="K269">
        <v>100441</v>
      </c>
      <c r="L269">
        <v>82289</v>
      </c>
      <c r="N269">
        <v>136980</v>
      </c>
      <c r="O269">
        <v>122006</v>
      </c>
    </row>
    <row r="270" spans="1:16" x14ac:dyDescent="0.25">
      <c r="A270">
        <v>2019</v>
      </c>
      <c r="B270">
        <v>300</v>
      </c>
      <c r="C270" t="s">
        <v>30</v>
      </c>
      <c r="D270">
        <v>5</v>
      </c>
      <c r="E270" t="s">
        <v>18</v>
      </c>
      <c r="F270">
        <v>0.33160000000000001</v>
      </c>
      <c r="G270" t="str">
        <f t="shared" si="12"/>
        <v>Efficient</v>
      </c>
      <c r="H270" t="str">
        <f t="shared" si="13"/>
        <v>5</v>
      </c>
      <c r="I270">
        <v>26</v>
      </c>
      <c r="J270" t="str">
        <f t="shared" si="14"/>
        <v>Old</v>
      </c>
      <c r="K270">
        <v>6104</v>
      </c>
      <c r="L270">
        <v>10220</v>
      </c>
      <c r="N270">
        <v>45271</v>
      </c>
      <c r="O270">
        <v>84867</v>
      </c>
    </row>
    <row r="271" spans="1:16" x14ac:dyDescent="0.25">
      <c r="A271">
        <v>2019</v>
      </c>
      <c r="B271">
        <v>300</v>
      </c>
      <c r="C271" t="s">
        <v>30</v>
      </c>
      <c r="D271">
        <v>4</v>
      </c>
      <c r="E271" t="s">
        <v>19</v>
      </c>
      <c r="F271">
        <v>1.1229</v>
      </c>
      <c r="G271" t="str">
        <f t="shared" si="12"/>
        <v>Efficient</v>
      </c>
      <c r="H271" t="str">
        <f t="shared" si="13"/>
        <v>5</v>
      </c>
      <c r="I271">
        <v>31</v>
      </c>
      <c r="J271" t="str">
        <f t="shared" si="14"/>
        <v>Old</v>
      </c>
      <c r="K271">
        <v>2869</v>
      </c>
      <c r="L271">
        <v>3983</v>
      </c>
      <c r="N271">
        <v>51065</v>
      </c>
      <c r="O271">
        <v>72148</v>
      </c>
    </row>
    <row r="272" spans="1:16" x14ac:dyDescent="0.25">
      <c r="A272">
        <v>2019</v>
      </c>
      <c r="B272">
        <v>300</v>
      </c>
      <c r="C272" t="s">
        <v>30</v>
      </c>
      <c r="D272">
        <v>6</v>
      </c>
      <c r="E272" t="s">
        <v>20</v>
      </c>
      <c r="G272" t="str">
        <f t="shared" si="12"/>
        <v>Efficient</v>
      </c>
      <c r="H272" t="str">
        <f t="shared" si="13"/>
        <v>5</v>
      </c>
      <c r="I272">
        <v>31</v>
      </c>
      <c r="J272" t="str">
        <f t="shared" si="14"/>
        <v>Old</v>
      </c>
      <c r="K272">
        <v>18886</v>
      </c>
      <c r="L272">
        <v>7767</v>
      </c>
      <c r="N272">
        <v>76500</v>
      </c>
      <c r="O272">
        <v>48988</v>
      </c>
    </row>
    <row r="273" spans="1:16" x14ac:dyDescent="0.25">
      <c r="A273">
        <v>2019</v>
      </c>
      <c r="B273">
        <v>300</v>
      </c>
      <c r="C273" t="s">
        <v>30</v>
      </c>
      <c r="D273">
        <v>3</v>
      </c>
      <c r="E273" t="s">
        <v>21</v>
      </c>
      <c r="F273">
        <v>1.0513999999999999</v>
      </c>
      <c r="G273" t="str">
        <f t="shared" si="12"/>
        <v>Efficient</v>
      </c>
      <c r="H273" t="str">
        <f t="shared" si="13"/>
        <v>5</v>
      </c>
      <c r="I273">
        <v>15</v>
      </c>
      <c r="J273" t="str">
        <f t="shared" si="14"/>
        <v>Old</v>
      </c>
      <c r="K273">
        <v>41464</v>
      </c>
      <c r="M273">
        <v>3839</v>
      </c>
      <c r="N273">
        <v>217612</v>
      </c>
      <c r="P273">
        <v>21413</v>
      </c>
    </row>
    <row r="274" spans="1:16" x14ac:dyDescent="0.25">
      <c r="A274">
        <v>2019</v>
      </c>
      <c r="B274">
        <v>300</v>
      </c>
      <c r="C274" t="s">
        <v>30</v>
      </c>
      <c r="D274">
        <v>1</v>
      </c>
      <c r="E274" t="s">
        <v>22</v>
      </c>
      <c r="G274" t="str">
        <f t="shared" si="12"/>
        <v>Efficient</v>
      </c>
      <c r="H274" t="str">
        <f t="shared" si="13"/>
        <v>5</v>
      </c>
      <c r="I274">
        <v>21</v>
      </c>
      <c r="J274" t="str">
        <f t="shared" si="14"/>
        <v>Old</v>
      </c>
      <c r="K274">
        <v>8188</v>
      </c>
      <c r="N274">
        <v>171500</v>
      </c>
    </row>
    <row r="275" spans="1:16" x14ac:dyDescent="0.25">
      <c r="A275">
        <v>2019</v>
      </c>
      <c r="B275">
        <v>360</v>
      </c>
      <c r="C275" t="s">
        <v>31</v>
      </c>
      <c r="D275">
        <v>0</v>
      </c>
      <c r="E275" t="s">
        <v>14</v>
      </c>
      <c r="F275">
        <v>1.2813000000000001</v>
      </c>
      <c r="G275" t="str">
        <f t="shared" si="12"/>
        <v>Efficient</v>
      </c>
      <c r="H275" t="str">
        <f t="shared" si="13"/>
        <v>5</v>
      </c>
      <c r="I275">
        <v>20</v>
      </c>
      <c r="J275" t="str">
        <f t="shared" si="14"/>
        <v>Old</v>
      </c>
      <c r="K275">
        <v>7924</v>
      </c>
      <c r="L275">
        <v>17041</v>
      </c>
      <c r="M275">
        <v>1469</v>
      </c>
      <c r="N275">
        <v>172146</v>
      </c>
      <c r="O275">
        <v>319869</v>
      </c>
      <c r="P275">
        <v>11356</v>
      </c>
    </row>
    <row r="276" spans="1:16" x14ac:dyDescent="0.25">
      <c r="A276">
        <v>2019</v>
      </c>
      <c r="B276">
        <v>360</v>
      </c>
      <c r="C276" t="s">
        <v>31</v>
      </c>
      <c r="D276">
        <v>2</v>
      </c>
      <c r="E276" t="s">
        <v>15</v>
      </c>
      <c r="F276">
        <v>1.1771</v>
      </c>
      <c r="G276" t="str">
        <f t="shared" si="12"/>
        <v>Efficient</v>
      </c>
      <c r="H276" t="str">
        <f t="shared" si="13"/>
        <v>5</v>
      </c>
      <c r="I276">
        <v>15</v>
      </c>
      <c r="J276" t="str">
        <f t="shared" si="14"/>
        <v>Old</v>
      </c>
      <c r="K276">
        <v>8066</v>
      </c>
      <c r="L276">
        <v>12518</v>
      </c>
      <c r="N276">
        <v>172146</v>
      </c>
      <c r="O276">
        <v>319869</v>
      </c>
    </row>
    <row r="277" spans="1:16" x14ac:dyDescent="0.25">
      <c r="A277">
        <v>2019</v>
      </c>
      <c r="B277">
        <v>360</v>
      </c>
      <c r="C277" t="s">
        <v>31</v>
      </c>
      <c r="D277">
        <v>7</v>
      </c>
      <c r="E277" t="s">
        <v>16</v>
      </c>
      <c r="F277">
        <v>1.1354</v>
      </c>
      <c r="G277" t="str">
        <f t="shared" si="12"/>
        <v>Efficient</v>
      </c>
      <c r="H277" t="str">
        <f t="shared" si="13"/>
        <v>5</v>
      </c>
      <c r="I277">
        <v>19</v>
      </c>
      <c r="J277" t="str">
        <f t="shared" si="14"/>
        <v>Old</v>
      </c>
      <c r="K277">
        <v>9398</v>
      </c>
      <c r="L277">
        <v>10498</v>
      </c>
      <c r="N277">
        <v>50676</v>
      </c>
      <c r="O277">
        <v>58811</v>
      </c>
    </row>
    <row r="278" spans="1:16" x14ac:dyDescent="0.25">
      <c r="A278">
        <v>2019</v>
      </c>
      <c r="B278">
        <v>360</v>
      </c>
      <c r="C278" t="s">
        <v>31</v>
      </c>
      <c r="D278">
        <v>8</v>
      </c>
      <c r="E278" t="s">
        <v>17</v>
      </c>
      <c r="F278">
        <v>1.3781000000000001</v>
      </c>
      <c r="G278" t="str">
        <f t="shared" si="12"/>
        <v>Efficient</v>
      </c>
      <c r="H278" t="str">
        <f t="shared" si="13"/>
        <v>5</v>
      </c>
      <c r="I278">
        <v>22</v>
      </c>
      <c r="J278" t="str">
        <f t="shared" si="14"/>
        <v>Old</v>
      </c>
      <c r="K278">
        <v>88594</v>
      </c>
      <c r="L278">
        <v>68723</v>
      </c>
      <c r="N278">
        <v>151500</v>
      </c>
      <c r="O278">
        <v>97902</v>
      </c>
    </row>
    <row r="279" spans="1:16" x14ac:dyDescent="0.25">
      <c r="A279">
        <v>2019</v>
      </c>
      <c r="B279">
        <v>360</v>
      </c>
      <c r="C279" t="s">
        <v>31</v>
      </c>
      <c r="D279">
        <v>5</v>
      </c>
      <c r="E279" t="s">
        <v>18</v>
      </c>
      <c r="F279">
        <v>3.2642000000000002</v>
      </c>
      <c r="G279" t="str">
        <f t="shared" si="12"/>
        <v>Inefficient</v>
      </c>
      <c r="H279" t="str">
        <f t="shared" si="13"/>
        <v>3</v>
      </c>
      <c r="I279">
        <v>16</v>
      </c>
      <c r="J279" t="str">
        <f t="shared" si="14"/>
        <v>Old</v>
      </c>
      <c r="K279">
        <v>26278</v>
      </c>
      <c r="L279">
        <v>46409</v>
      </c>
      <c r="N279">
        <v>119595</v>
      </c>
      <c r="O279">
        <v>226415</v>
      </c>
    </row>
    <row r="280" spans="1:16" x14ac:dyDescent="0.25">
      <c r="A280">
        <v>2019</v>
      </c>
      <c r="B280">
        <v>360</v>
      </c>
      <c r="C280" t="s">
        <v>31</v>
      </c>
      <c r="D280">
        <v>4</v>
      </c>
      <c r="E280" t="s">
        <v>19</v>
      </c>
      <c r="F280">
        <v>1.3118000000000001</v>
      </c>
      <c r="G280" t="str">
        <f t="shared" si="12"/>
        <v>Efficient</v>
      </c>
      <c r="H280" t="str">
        <f t="shared" si="13"/>
        <v>5</v>
      </c>
      <c r="I280">
        <v>19</v>
      </c>
      <c r="J280" t="str">
        <f t="shared" si="14"/>
        <v>Old</v>
      </c>
      <c r="K280">
        <v>5126</v>
      </c>
      <c r="L280">
        <v>6637</v>
      </c>
      <c r="N280">
        <v>49551</v>
      </c>
      <c r="O280">
        <v>72562</v>
      </c>
    </row>
    <row r="281" spans="1:16" x14ac:dyDescent="0.25">
      <c r="A281">
        <v>2019</v>
      </c>
      <c r="B281">
        <v>360</v>
      </c>
      <c r="C281" t="s">
        <v>31</v>
      </c>
      <c r="D281">
        <v>6</v>
      </c>
      <c r="E281" t="s">
        <v>20</v>
      </c>
      <c r="G281" t="str">
        <f t="shared" si="12"/>
        <v>Efficient</v>
      </c>
      <c r="H281" t="str">
        <f t="shared" si="13"/>
        <v>5</v>
      </c>
      <c r="I281">
        <v>33</v>
      </c>
      <c r="J281" t="str">
        <f t="shared" si="14"/>
        <v>Old</v>
      </c>
      <c r="K281">
        <v>9038</v>
      </c>
      <c r="L281">
        <v>4003</v>
      </c>
      <c r="N281">
        <v>76420</v>
      </c>
      <c r="O281">
        <v>22699</v>
      </c>
    </row>
    <row r="282" spans="1:16" x14ac:dyDescent="0.25">
      <c r="A282">
        <v>2019</v>
      </c>
      <c r="B282">
        <v>360</v>
      </c>
      <c r="C282" t="s">
        <v>31</v>
      </c>
      <c r="D282">
        <v>3</v>
      </c>
      <c r="E282" t="s">
        <v>21</v>
      </c>
      <c r="F282">
        <v>1.0479000000000001</v>
      </c>
      <c r="G282" t="str">
        <f t="shared" si="12"/>
        <v>Efficient</v>
      </c>
      <c r="H282" t="str">
        <f t="shared" si="13"/>
        <v>5</v>
      </c>
      <c r="I282">
        <v>14</v>
      </c>
      <c r="J282" t="str">
        <f t="shared" si="14"/>
        <v>Old</v>
      </c>
      <c r="K282">
        <v>15475</v>
      </c>
      <c r="M282">
        <v>1469</v>
      </c>
      <c r="N282">
        <v>131332</v>
      </c>
      <c r="P282">
        <v>11356</v>
      </c>
    </row>
    <row r="283" spans="1:16" x14ac:dyDescent="0.25">
      <c r="A283">
        <v>2019</v>
      </c>
      <c r="B283">
        <v>360</v>
      </c>
      <c r="C283" t="s">
        <v>31</v>
      </c>
      <c r="D283">
        <v>1</v>
      </c>
      <c r="E283" t="s">
        <v>22</v>
      </c>
      <c r="G283" t="str">
        <f t="shared" si="12"/>
        <v>Efficient</v>
      </c>
      <c r="H283" t="str">
        <f t="shared" si="13"/>
        <v>5</v>
      </c>
      <c r="I283">
        <v>22</v>
      </c>
      <c r="J283" t="str">
        <f t="shared" si="14"/>
        <v>Old</v>
      </c>
      <c r="K283">
        <v>5126</v>
      </c>
      <c r="N283">
        <v>150695</v>
      </c>
    </row>
    <row r="284" spans="1:16" x14ac:dyDescent="0.25">
      <c r="A284">
        <v>2019</v>
      </c>
      <c r="B284">
        <v>380</v>
      </c>
      <c r="C284" t="s">
        <v>32</v>
      </c>
      <c r="D284">
        <v>0</v>
      </c>
      <c r="E284" t="s">
        <v>14</v>
      </c>
      <c r="F284">
        <v>1.2770999999999999</v>
      </c>
      <c r="G284" t="str">
        <f t="shared" si="12"/>
        <v>Efficient</v>
      </c>
      <c r="H284" t="str">
        <f t="shared" si="13"/>
        <v>5</v>
      </c>
      <c r="I284">
        <v>26</v>
      </c>
      <c r="J284" t="str">
        <f t="shared" si="14"/>
        <v>Old</v>
      </c>
      <c r="K284">
        <v>10346</v>
      </c>
      <c r="L284">
        <v>18524</v>
      </c>
      <c r="M284">
        <v>4067</v>
      </c>
      <c r="N284">
        <v>225282</v>
      </c>
      <c r="O284">
        <v>322398</v>
      </c>
      <c r="P284">
        <v>19462</v>
      </c>
    </row>
    <row r="285" spans="1:16" x14ac:dyDescent="0.25">
      <c r="A285">
        <v>2019</v>
      </c>
      <c r="B285">
        <v>380</v>
      </c>
      <c r="C285" t="s">
        <v>32</v>
      </c>
      <c r="D285">
        <v>2</v>
      </c>
      <c r="E285" t="s">
        <v>15</v>
      </c>
      <c r="F285">
        <v>1.25</v>
      </c>
      <c r="G285" t="str">
        <f t="shared" si="12"/>
        <v>Efficient</v>
      </c>
      <c r="H285" t="str">
        <f t="shared" si="13"/>
        <v>5</v>
      </c>
      <c r="I285">
        <v>18</v>
      </c>
      <c r="J285" t="str">
        <f t="shared" si="14"/>
        <v>Old</v>
      </c>
      <c r="K285">
        <v>16751</v>
      </c>
      <c r="L285">
        <v>28462</v>
      </c>
      <c r="N285">
        <v>170004</v>
      </c>
      <c r="O285">
        <v>319861</v>
      </c>
    </row>
    <row r="286" spans="1:16" x14ac:dyDescent="0.25">
      <c r="A286">
        <v>2019</v>
      </c>
      <c r="B286">
        <v>380</v>
      </c>
      <c r="C286" t="s">
        <v>32</v>
      </c>
      <c r="D286">
        <v>7</v>
      </c>
      <c r="E286" t="s">
        <v>16</v>
      </c>
      <c r="F286">
        <v>1.4493</v>
      </c>
      <c r="G286" t="str">
        <f t="shared" si="12"/>
        <v>Efficient</v>
      </c>
      <c r="H286" t="str">
        <f t="shared" si="13"/>
        <v>5</v>
      </c>
      <c r="I286">
        <v>13</v>
      </c>
      <c r="J286" t="str">
        <f t="shared" si="14"/>
        <v>Old</v>
      </c>
      <c r="K286">
        <v>8531</v>
      </c>
      <c r="L286">
        <v>9646</v>
      </c>
      <c r="N286">
        <v>25994</v>
      </c>
      <c r="O286">
        <v>29191</v>
      </c>
    </row>
    <row r="287" spans="1:16" x14ac:dyDescent="0.25">
      <c r="A287">
        <v>2019</v>
      </c>
      <c r="B287">
        <v>380</v>
      </c>
      <c r="C287" t="s">
        <v>32</v>
      </c>
      <c r="D287">
        <v>5</v>
      </c>
      <c r="E287" t="s">
        <v>18</v>
      </c>
      <c r="F287">
        <v>3.5222000000000002</v>
      </c>
      <c r="G287" t="str">
        <f t="shared" si="12"/>
        <v>Inefficient</v>
      </c>
      <c r="H287" t="str">
        <f t="shared" si="13"/>
        <v>3</v>
      </c>
      <c r="I287">
        <v>13</v>
      </c>
      <c r="J287" t="str">
        <f t="shared" si="14"/>
        <v>Old</v>
      </c>
      <c r="K287">
        <v>22887</v>
      </c>
      <c r="L287">
        <v>39146</v>
      </c>
      <c r="N287">
        <v>155051</v>
      </c>
      <c r="O287">
        <v>322398</v>
      </c>
    </row>
    <row r="288" spans="1:16" x14ac:dyDescent="0.25">
      <c r="A288">
        <v>2019</v>
      </c>
      <c r="B288">
        <v>380</v>
      </c>
      <c r="C288" t="s">
        <v>32</v>
      </c>
      <c r="D288">
        <v>4</v>
      </c>
      <c r="E288" t="s">
        <v>19</v>
      </c>
      <c r="F288">
        <v>1.9846999999999999</v>
      </c>
      <c r="G288" t="str">
        <f t="shared" si="12"/>
        <v>Efficient</v>
      </c>
      <c r="H288" t="str">
        <f t="shared" si="13"/>
        <v>5</v>
      </c>
      <c r="I288">
        <v>18</v>
      </c>
      <c r="J288" t="str">
        <f t="shared" si="14"/>
        <v>Old</v>
      </c>
      <c r="K288">
        <v>5996</v>
      </c>
      <c r="L288">
        <v>8290</v>
      </c>
      <c r="N288">
        <v>46295</v>
      </c>
      <c r="O288">
        <v>72914</v>
      </c>
    </row>
    <row r="289" spans="1:16" x14ac:dyDescent="0.25">
      <c r="A289">
        <v>2019</v>
      </c>
      <c r="B289">
        <v>380</v>
      </c>
      <c r="C289" t="s">
        <v>32</v>
      </c>
      <c r="D289">
        <v>6</v>
      </c>
      <c r="E289" t="s">
        <v>20</v>
      </c>
      <c r="G289" t="str">
        <f t="shared" si="12"/>
        <v>Efficient</v>
      </c>
      <c r="H289" t="str">
        <f t="shared" si="13"/>
        <v>5</v>
      </c>
      <c r="I289">
        <v>14</v>
      </c>
      <c r="J289" t="str">
        <f t="shared" si="14"/>
        <v>Old</v>
      </c>
      <c r="K289">
        <v>30650</v>
      </c>
      <c r="L289">
        <v>12526</v>
      </c>
      <c r="N289">
        <v>77000</v>
      </c>
      <c r="O289">
        <v>46705</v>
      </c>
    </row>
    <row r="290" spans="1:16" x14ac:dyDescent="0.25">
      <c r="A290">
        <v>2019</v>
      </c>
      <c r="B290">
        <v>380</v>
      </c>
      <c r="C290" t="s">
        <v>32</v>
      </c>
      <c r="D290">
        <v>3</v>
      </c>
      <c r="E290" t="s">
        <v>21</v>
      </c>
      <c r="F290">
        <v>0.90559999999999996</v>
      </c>
      <c r="G290" t="str">
        <f t="shared" si="12"/>
        <v>Efficient</v>
      </c>
      <c r="H290" t="str">
        <f t="shared" si="13"/>
        <v>5</v>
      </c>
      <c r="I290">
        <v>15</v>
      </c>
      <c r="J290" t="str">
        <f t="shared" si="14"/>
        <v>Old</v>
      </c>
      <c r="K290">
        <v>44772</v>
      </c>
      <c r="M290">
        <v>4067</v>
      </c>
      <c r="N290">
        <v>194849</v>
      </c>
      <c r="P290">
        <v>19462</v>
      </c>
    </row>
    <row r="291" spans="1:16" x14ac:dyDescent="0.25">
      <c r="A291">
        <v>2019</v>
      </c>
      <c r="B291">
        <v>380</v>
      </c>
      <c r="C291" t="s">
        <v>32</v>
      </c>
      <c r="D291">
        <v>1</v>
      </c>
      <c r="E291" t="s">
        <v>22</v>
      </c>
      <c r="G291" t="str">
        <f t="shared" si="12"/>
        <v>Efficient</v>
      </c>
      <c r="H291" t="str">
        <f t="shared" si="13"/>
        <v>5</v>
      </c>
      <c r="I291">
        <v>28</v>
      </c>
      <c r="J291" t="str">
        <f t="shared" si="14"/>
        <v>Old</v>
      </c>
      <c r="K291">
        <v>7631</v>
      </c>
      <c r="N291">
        <v>225282</v>
      </c>
    </row>
    <row r="292" spans="1:16" x14ac:dyDescent="0.25">
      <c r="A292">
        <v>2019</v>
      </c>
      <c r="B292">
        <v>392</v>
      </c>
      <c r="C292" t="s">
        <v>33</v>
      </c>
      <c r="D292">
        <v>0</v>
      </c>
      <c r="E292" t="s">
        <v>14</v>
      </c>
      <c r="F292">
        <v>0.4083</v>
      </c>
      <c r="G292" t="str">
        <f t="shared" si="12"/>
        <v>Efficient</v>
      </c>
      <c r="H292" t="str">
        <f t="shared" si="13"/>
        <v>5</v>
      </c>
      <c r="I292">
        <v>16</v>
      </c>
      <c r="J292" t="str">
        <f t="shared" si="14"/>
        <v>Old</v>
      </c>
      <c r="K292">
        <v>11337</v>
      </c>
      <c r="L292">
        <v>15418</v>
      </c>
      <c r="M292">
        <v>1640</v>
      </c>
      <c r="N292">
        <v>219688</v>
      </c>
      <c r="O292">
        <v>400000</v>
      </c>
      <c r="P292">
        <v>20388</v>
      </c>
    </row>
    <row r="293" spans="1:16" x14ac:dyDescent="0.25">
      <c r="A293">
        <v>2019</v>
      </c>
      <c r="B293">
        <v>392</v>
      </c>
      <c r="C293" t="s">
        <v>33</v>
      </c>
      <c r="D293">
        <v>2</v>
      </c>
      <c r="E293" t="s">
        <v>15</v>
      </c>
      <c r="F293">
        <v>0.30830000000000002</v>
      </c>
      <c r="G293" t="str">
        <f t="shared" si="12"/>
        <v>Efficient</v>
      </c>
      <c r="H293" t="str">
        <f t="shared" si="13"/>
        <v>5</v>
      </c>
      <c r="I293">
        <v>12</v>
      </c>
      <c r="J293" t="str">
        <f t="shared" si="14"/>
        <v>Old</v>
      </c>
      <c r="K293">
        <v>8291</v>
      </c>
      <c r="L293">
        <v>14143</v>
      </c>
      <c r="N293">
        <v>167578</v>
      </c>
      <c r="O293">
        <v>323183</v>
      </c>
    </row>
    <row r="294" spans="1:16" x14ac:dyDescent="0.25">
      <c r="A294">
        <v>2019</v>
      </c>
      <c r="B294">
        <v>392</v>
      </c>
      <c r="C294" t="s">
        <v>33</v>
      </c>
      <c r="D294">
        <v>7</v>
      </c>
      <c r="E294" t="s">
        <v>16</v>
      </c>
      <c r="F294">
        <v>0.33610000000000001</v>
      </c>
      <c r="G294" t="str">
        <f t="shared" si="12"/>
        <v>Efficient</v>
      </c>
      <c r="H294" t="str">
        <f t="shared" si="13"/>
        <v>5</v>
      </c>
      <c r="I294">
        <v>16</v>
      </c>
      <c r="J294" t="str">
        <f t="shared" si="14"/>
        <v>Old</v>
      </c>
      <c r="K294">
        <v>6243</v>
      </c>
      <c r="L294">
        <v>6852</v>
      </c>
      <c r="N294">
        <v>51035</v>
      </c>
      <c r="O294">
        <v>58811</v>
      </c>
    </row>
    <row r="295" spans="1:16" x14ac:dyDescent="0.25">
      <c r="A295">
        <v>2019</v>
      </c>
      <c r="B295">
        <v>392</v>
      </c>
      <c r="C295" t="s">
        <v>33</v>
      </c>
      <c r="D295">
        <v>8</v>
      </c>
      <c r="E295" t="s">
        <v>17</v>
      </c>
      <c r="F295">
        <v>0.99309999999999998</v>
      </c>
      <c r="G295" t="str">
        <f t="shared" si="12"/>
        <v>Efficient</v>
      </c>
      <c r="H295" t="str">
        <f t="shared" si="13"/>
        <v>5</v>
      </c>
      <c r="I295">
        <v>13</v>
      </c>
      <c r="J295" t="str">
        <f t="shared" si="14"/>
        <v>Old</v>
      </c>
      <c r="K295">
        <v>76193</v>
      </c>
      <c r="L295">
        <v>54452</v>
      </c>
      <c r="N295">
        <v>151500</v>
      </c>
      <c r="O295">
        <v>122052</v>
      </c>
    </row>
    <row r="296" spans="1:16" x14ac:dyDescent="0.25">
      <c r="A296">
        <v>2019</v>
      </c>
      <c r="B296">
        <v>392</v>
      </c>
      <c r="C296" t="s">
        <v>33</v>
      </c>
      <c r="D296">
        <v>5</v>
      </c>
      <c r="E296" t="s">
        <v>18</v>
      </c>
      <c r="F296">
        <v>0.85140000000000005</v>
      </c>
      <c r="G296" t="str">
        <f t="shared" si="12"/>
        <v>Efficient</v>
      </c>
      <c r="H296" t="str">
        <f t="shared" si="13"/>
        <v>5</v>
      </c>
      <c r="I296">
        <v>20</v>
      </c>
      <c r="J296" t="str">
        <f t="shared" si="14"/>
        <v>Old</v>
      </c>
      <c r="K296">
        <v>17436</v>
      </c>
      <c r="L296">
        <v>30475</v>
      </c>
      <c r="N296">
        <v>203403</v>
      </c>
      <c r="O296">
        <v>400000</v>
      </c>
    </row>
    <row r="297" spans="1:16" x14ac:dyDescent="0.25">
      <c r="A297">
        <v>2019</v>
      </c>
      <c r="B297">
        <v>392</v>
      </c>
      <c r="C297" t="s">
        <v>33</v>
      </c>
      <c r="D297">
        <v>4</v>
      </c>
      <c r="E297" t="s">
        <v>19</v>
      </c>
      <c r="F297">
        <v>1.1496999999999999</v>
      </c>
      <c r="G297" t="str">
        <f t="shared" si="12"/>
        <v>Efficient</v>
      </c>
      <c r="H297" t="str">
        <f t="shared" si="13"/>
        <v>5</v>
      </c>
      <c r="I297">
        <v>14</v>
      </c>
      <c r="J297" t="str">
        <f t="shared" si="14"/>
        <v>Old</v>
      </c>
      <c r="K297">
        <v>6766</v>
      </c>
      <c r="L297">
        <v>9699</v>
      </c>
      <c r="N297">
        <v>61185</v>
      </c>
      <c r="O297">
        <v>138743</v>
      </c>
    </row>
    <row r="298" spans="1:16" x14ac:dyDescent="0.25">
      <c r="A298">
        <v>2019</v>
      </c>
      <c r="B298">
        <v>392</v>
      </c>
      <c r="C298" t="s">
        <v>33</v>
      </c>
      <c r="D298">
        <v>6</v>
      </c>
      <c r="E298" t="s">
        <v>20</v>
      </c>
      <c r="G298" t="str">
        <f t="shared" si="12"/>
        <v>Efficient</v>
      </c>
      <c r="H298" t="str">
        <f t="shared" si="13"/>
        <v>5</v>
      </c>
      <c r="I298">
        <v>23</v>
      </c>
      <c r="J298" t="str">
        <f t="shared" si="14"/>
        <v>Old</v>
      </c>
      <c r="K298">
        <v>18080</v>
      </c>
      <c r="L298">
        <v>7639</v>
      </c>
      <c r="N298">
        <v>77000</v>
      </c>
      <c r="O298">
        <v>43878</v>
      </c>
    </row>
    <row r="299" spans="1:16" x14ac:dyDescent="0.25">
      <c r="A299">
        <v>2019</v>
      </c>
      <c r="B299">
        <v>392</v>
      </c>
      <c r="C299" t="s">
        <v>33</v>
      </c>
      <c r="D299">
        <v>3</v>
      </c>
      <c r="E299" t="s">
        <v>21</v>
      </c>
      <c r="F299">
        <v>0.34720000000000001</v>
      </c>
      <c r="G299" t="str">
        <f t="shared" si="12"/>
        <v>Efficient</v>
      </c>
      <c r="H299" t="str">
        <f t="shared" si="13"/>
        <v>5</v>
      </c>
      <c r="I299">
        <v>12</v>
      </c>
      <c r="J299" t="str">
        <f t="shared" si="14"/>
        <v>Old</v>
      </c>
      <c r="K299">
        <v>17205</v>
      </c>
      <c r="M299">
        <v>1640</v>
      </c>
      <c r="N299">
        <v>219688</v>
      </c>
      <c r="P299">
        <v>20388</v>
      </c>
    </row>
    <row r="300" spans="1:16" x14ac:dyDescent="0.25">
      <c r="A300">
        <v>2019</v>
      </c>
      <c r="B300">
        <v>392</v>
      </c>
      <c r="C300" t="s">
        <v>33</v>
      </c>
      <c r="D300">
        <v>1</v>
      </c>
      <c r="E300" t="s">
        <v>22</v>
      </c>
      <c r="G300" t="str">
        <f t="shared" si="12"/>
        <v>Efficient</v>
      </c>
      <c r="H300" t="str">
        <f t="shared" si="13"/>
        <v>5</v>
      </c>
      <c r="I300">
        <v>16</v>
      </c>
      <c r="J300" t="str">
        <f t="shared" si="14"/>
        <v>Old</v>
      </c>
      <c r="K300">
        <v>6331</v>
      </c>
      <c r="N300">
        <v>169379</v>
      </c>
    </row>
    <row r="301" spans="1:16" x14ac:dyDescent="0.25">
      <c r="A301">
        <v>2019</v>
      </c>
      <c r="B301">
        <v>410</v>
      </c>
      <c r="C301" t="s">
        <v>34</v>
      </c>
      <c r="D301">
        <v>0</v>
      </c>
      <c r="E301" t="s">
        <v>14</v>
      </c>
      <c r="F301">
        <v>0.79310000000000003</v>
      </c>
      <c r="G301" t="str">
        <f t="shared" si="12"/>
        <v>Efficient</v>
      </c>
      <c r="H301" t="str">
        <f t="shared" si="13"/>
        <v>5</v>
      </c>
      <c r="I301">
        <v>17</v>
      </c>
      <c r="J301" t="str">
        <f t="shared" si="14"/>
        <v>Old</v>
      </c>
      <c r="K301">
        <v>19442</v>
      </c>
      <c r="L301">
        <v>21918</v>
      </c>
      <c r="M301">
        <v>2880</v>
      </c>
      <c r="N301">
        <v>232618</v>
      </c>
      <c r="O301">
        <v>327095</v>
      </c>
      <c r="P301">
        <v>23756</v>
      </c>
    </row>
    <row r="302" spans="1:16" x14ac:dyDescent="0.25">
      <c r="A302">
        <v>2019</v>
      </c>
      <c r="B302">
        <v>410</v>
      </c>
      <c r="C302" t="s">
        <v>34</v>
      </c>
      <c r="D302">
        <v>2</v>
      </c>
      <c r="E302" t="s">
        <v>15</v>
      </c>
      <c r="F302">
        <v>0.74860000000000004</v>
      </c>
      <c r="G302" t="str">
        <f t="shared" si="12"/>
        <v>Efficient</v>
      </c>
      <c r="H302" t="str">
        <f t="shared" si="13"/>
        <v>5</v>
      </c>
      <c r="I302">
        <v>23</v>
      </c>
      <c r="J302" t="str">
        <f t="shared" si="14"/>
        <v>Old</v>
      </c>
      <c r="K302">
        <v>13975</v>
      </c>
      <c r="L302">
        <v>24250</v>
      </c>
      <c r="N302">
        <v>170004</v>
      </c>
      <c r="O302">
        <v>323183</v>
      </c>
    </row>
    <row r="303" spans="1:16" x14ac:dyDescent="0.25">
      <c r="A303">
        <v>2019</v>
      </c>
      <c r="B303">
        <v>410</v>
      </c>
      <c r="C303" t="s">
        <v>34</v>
      </c>
      <c r="D303">
        <v>7</v>
      </c>
      <c r="E303" t="s">
        <v>16</v>
      </c>
      <c r="F303">
        <v>0.76600000000000001</v>
      </c>
      <c r="G303" t="str">
        <f t="shared" si="12"/>
        <v>Efficient</v>
      </c>
      <c r="H303" t="str">
        <f t="shared" si="13"/>
        <v>5</v>
      </c>
      <c r="I303">
        <v>16</v>
      </c>
      <c r="J303" t="str">
        <f t="shared" si="14"/>
        <v>Old</v>
      </c>
      <c r="K303">
        <v>7323</v>
      </c>
      <c r="L303">
        <v>8047</v>
      </c>
      <c r="N303">
        <v>59226</v>
      </c>
      <c r="O303">
        <v>58899</v>
      </c>
    </row>
    <row r="304" spans="1:16" x14ac:dyDescent="0.25">
      <c r="A304">
        <v>2019</v>
      </c>
      <c r="B304">
        <v>410</v>
      </c>
      <c r="C304" t="s">
        <v>34</v>
      </c>
      <c r="D304">
        <v>8</v>
      </c>
      <c r="E304" t="s">
        <v>17</v>
      </c>
      <c r="F304">
        <v>1.0329999999999999</v>
      </c>
      <c r="G304" t="str">
        <f t="shared" si="12"/>
        <v>Efficient</v>
      </c>
      <c r="H304" t="str">
        <f t="shared" si="13"/>
        <v>5</v>
      </c>
      <c r="I304">
        <v>11</v>
      </c>
      <c r="J304" t="str">
        <f t="shared" si="14"/>
        <v>Old</v>
      </c>
      <c r="K304">
        <v>111064</v>
      </c>
      <c r="L304">
        <v>87415</v>
      </c>
      <c r="N304">
        <v>168189</v>
      </c>
      <c r="O304">
        <v>156000</v>
      </c>
    </row>
    <row r="305" spans="1:16" x14ac:dyDescent="0.25">
      <c r="A305">
        <v>2019</v>
      </c>
      <c r="B305">
        <v>410</v>
      </c>
      <c r="C305" t="s">
        <v>34</v>
      </c>
      <c r="D305">
        <v>5</v>
      </c>
      <c r="E305" t="s">
        <v>18</v>
      </c>
      <c r="F305">
        <v>2.0444</v>
      </c>
      <c r="G305" t="str">
        <f t="shared" si="12"/>
        <v>Efficient</v>
      </c>
      <c r="H305" t="str">
        <f t="shared" si="13"/>
        <v>4</v>
      </c>
      <c r="I305">
        <v>14</v>
      </c>
      <c r="J305" t="str">
        <f t="shared" si="14"/>
        <v>Old</v>
      </c>
      <c r="K305">
        <v>28580</v>
      </c>
      <c r="L305">
        <v>51436</v>
      </c>
      <c r="N305">
        <v>172521</v>
      </c>
      <c r="O305">
        <v>327095</v>
      </c>
    </row>
    <row r="306" spans="1:16" x14ac:dyDescent="0.25">
      <c r="A306">
        <v>2019</v>
      </c>
      <c r="B306">
        <v>410</v>
      </c>
      <c r="C306" t="s">
        <v>34</v>
      </c>
      <c r="D306">
        <v>4</v>
      </c>
      <c r="E306" t="s">
        <v>19</v>
      </c>
      <c r="F306">
        <v>1.1700999999999999</v>
      </c>
      <c r="G306" t="str">
        <f t="shared" si="12"/>
        <v>Efficient</v>
      </c>
      <c r="H306" t="str">
        <f t="shared" si="13"/>
        <v>5</v>
      </c>
      <c r="I306">
        <v>18</v>
      </c>
      <c r="J306" t="str">
        <f t="shared" si="14"/>
        <v>Old</v>
      </c>
      <c r="K306">
        <v>5370</v>
      </c>
      <c r="L306">
        <v>7914</v>
      </c>
      <c r="N306">
        <v>84503</v>
      </c>
      <c r="O306">
        <v>138743</v>
      </c>
    </row>
    <row r="307" spans="1:16" x14ac:dyDescent="0.25">
      <c r="A307">
        <v>2019</v>
      </c>
      <c r="B307">
        <v>410</v>
      </c>
      <c r="C307" t="s">
        <v>34</v>
      </c>
      <c r="D307">
        <v>6</v>
      </c>
      <c r="E307" t="s">
        <v>20</v>
      </c>
      <c r="G307" t="str">
        <f t="shared" si="12"/>
        <v>Efficient</v>
      </c>
      <c r="H307" t="str">
        <f t="shared" si="13"/>
        <v>5</v>
      </c>
      <c r="I307">
        <v>18</v>
      </c>
      <c r="J307" t="str">
        <f t="shared" si="14"/>
        <v>Old</v>
      </c>
      <c r="K307">
        <v>27747</v>
      </c>
      <c r="L307">
        <v>11276</v>
      </c>
      <c r="N307">
        <v>76420</v>
      </c>
      <c r="O307">
        <v>43878</v>
      </c>
    </row>
    <row r="308" spans="1:16" x14ac:dyDescent="0.25">
      <c r="A308">
        <v>2019</v>
      </c>
      <c r="B308">
        <v>410</v>
      </c>
      <c r="C308" t="s">
        <v>34</v>
      </c>
      <c r="D308">
        <v>3</v>
      </c>
      <c r="E308" t="s">
        <v>21</v>
      </c>
      <c r="F308">
        <v>0.58130000000000004</v>
      </c>
      <c r="G308" t="str">
        <f t="shared" si="12"/>
        <v>Efficient</v>
      </c>
      <c r="H308" t="str">
        <f t="shared" si="13"/>
        <v>5</v>
      </c>
      <c r="I308">
        <v>14</v>
      </c>
      <c r="J308" t="str">
        <f t="shared" si="14"/>
        <v>Old</v>
      </c>
      <c r="K308">
        <v>30951</v>
      </c>
      <c r="M308">
        <v>2880</v>
      </c>
      <c r="N308">
        <v>232618</v>
      </c>
      <c r="P308">
        <v>23756</v>
      </c>
    </row>
    <row r="309" spans="1:16" x14ac:dyDescent="0.25">
      <c r="A309">
        <v>2019</v>
      </c>
      <c r="B309">
        <v>410</v>
      </c>
      <c r="C309" t="s">
        <v>34</v>
      </c>
      <c r="D309">
        <v>1</v>
      </c>
      <c r="E309" t="s">
        <v>22</v>
      </c>
      <c r="G309" t="str">
        <f t="shared" si="12"/>
        <v>Efficient</v>
      </c>
      <c r="H309" t="str">
        <f t="shared" si="13"/>
        <v>5</v>
      </c>
      <c r="I309">
        <v>17</v>
      </c>
      <c r="J309" t="str">
        <f t="shared" si="14"/>
        <v>Old</v>
      </c>
      <c r="K309">
        <v>15356</v>
      </c>
      <c r="N309">
        <v>144216</v>
      </c>
    </row>
    <row r="310" spans="1:16" x14ac:dyDescent="0.25">
      <c r="A310">
        <v>2019</v>
      </c>
      <c r="B310">
        <v>528</v>
      </c>
      <c r="C310" t="s">
        <v>35</v>
      </c>
      <c r="D310">
        <v>0</v>
      </c>
      <c r="E310" t="s">
        <v>14</v>
      </c>
      <c r="F310">
        <v>0.5736</v>
      </c>
      <c r="G310" t="str">
        <f t="shared" si="12"/>
        <v>Efficient</v>
      </c>
      <c r="H310" t="str">
        <f t="shared" si="13"/>
        <v>5</v>
      </c>
      <c r="I310">
        <v>16</v>
      </c>
      <c r="J310" t="str">
        <f t="shared" si="14"/>
        <v>Old</v>
      </c>
      <c r="K310">
        <v>13362</v>
      </c>
      <c r="L310">
        <v>14620</v>
      </c>
      <c r="M310">
        <v>2990</v>
      </c>
      <c r="N310">
        <v>232618</v>
      </c>
      <c r="O310">
        <v>322861</v>
      </c>
      <c r="P310">
        <v>23756</v>
      </c>
    </row>
    <row r="311" spans="1:16" x14ac:dyDescent="0.25">
      <c r="A311">
        <v>2019</v>
      </c>
      <c r="B311">
        <v>528</v>
      </c>
      <c r="C311" t="s">
        <v>35</v>
      </c>
      <c r="D311">
        <v>2</v>
      </c>
      <c r="E311" t="s">
        <v>15</v>
      </c>
      <c r="F311">
        <v>0.50629999999999997</v>
      </c>
      <c r="G311" t="str">
        <f t="shared" si="12"/>
        <v>Efficient</v>
      </c>
      <c r="H311" t="str">
        <f t="shared" si="13"/>
        <v>5</v>
      </c>
      <c r="I311">
        <v>15</v>
      </c>
      <c r="J311" t="str">
        <f t="shared" si="14"/>
        <v>Old</v>
      </c>
      <c r="K311">
        <v>10050</v>
      </c>
      <c r="L311">
        <v>18522</v>
      </c>
      <c r="N311">
        <v>170004</v>
      </c>
      <c r="O311">
        <v>322861</v>
      </c>
    </row>
    <row r="312" spans="1:16" x14ac:dyDescent="0.25">
      <c r="A312">
        <v>2019</v>
      </c>
      <c r="B312">
        <v>528</v>
      </c>
      <c r="C312" t="s">
        <v>35</v>
      </c>
      <c r="D312">
        <v>7</v>
      </c>
      <c r="E312" t="s">
        <v>16</v>
      </c>
      <c r="F312">
        <v>0.94650000000000001</v>
      </c>
      <c r="G312" t="str">
        <f t="shared" si="12"/>
        <v>Efficient</v>
      </c>
      <c r="H312" t="str">
        <f t="shared" si="13"/>
        <v>5</v>
      </c>
      <c r="I312">
        <v>11</v>
      </c>
      <c r="J312" t="str">
        <f t="shared" si="14"/>
        <v>Old</v>
      </c>
      <c r="K312">
        <v>6866</v>
      </c>
      <c r="L312">
        <v>7643</v>
      </c>
      <c r="N312">
        <v>48963</v>
      </c>
      <c r="O312">
        <v>58690</v>
      </c>
    </row>
    <row r="313" spans="1:16" x14ac:dyDescent="0.25">
      <c r="A313">
        <v>2019</v>
      </c>
      <c r="B313">
        <v>528</v>
      </c>
      <c r="C313" t="s">
        <v>35</v>
      </c>
      <c r="D313">
        <v>8</v>
      </c>
      <c r="E313" t="s">
        <v>17</v>
      </c>
      <c r="F313">
        <v>1.0736000000000001</v>
      </c>
      <c r="G313" t="str">
        <f t="shared" si="12"/>
        <v>Efficient</v>
      </c>
      <c r="H313" t="str">
        <f t="shared" si="13"/>
        <v>5</v>
      </c>
      <c r="I313">
        <v>5</v>
      </c>
      <c r="J313" t="str">
        <f t="shared" si="14"/>
        <v>Modern</v>
      </c>
      <c r="K313">
        <v>63635</v>
      </c>
      <c r="L313">
        <v>50321</v>
      </c>
      <c r="N313">
        <v>137000</v>
      </c>
      <c r="O313">
        <v>107514</v>
      </c>
    </row>
    <row r="314" spans="1:16" x14ac:dyDescent="0.25">
      <c r="A314">
        <v>2019</v>
      </c>
      <c r="B314">
        <v>528</v>
      </c>
      <c r="C314" t="s">
        <v>35</v>
      </c>
      <c r="D314">
        <v>5</v>
      </c>
      <c r="E314" t="s">
        <v>18</v>
      </c>
      <c r="F314">
        <v>0.6472</v>
      </c>
      <c r="G314" t="str">
        <f t="shared" si="12"/>
        <v>Efficient</v>
      </c>
      <c r="H314" t="str">
        <f t="shared" si="13"/>
        <v>5</v>
      </c>
      <c r="I314">
        <v>13</v>
      </c>
      <c r="J314" t="str">
        <f t="shared" si="14"/>
        <v>Old</v>
      </c>
      <c r="K314">
        <v>36340</v>
      </c>
      <c r="L314">
        <v>64885</v>
      </c>
      <c r="N314">
        <v>151596</v>
      </c>
      <c r="O314">
        <v>300660</v>
      </c>
    </row>
    <row r="315" spans="1:16" x14ac:dyDescent="0.25">
      <c r="A315">
        <v>2019</v>
      </c>
      <c r="B315">
        <v>528</v>
      </c>
      <c r="C315" t="s">
        <v>35</v>
      </c>
      <c r="D315">
        <v>4</v>
      </c>
      <c r="E315" t="s">
        <v>19</v>
      </c>
      <c r="F315">
        <v>0.41249999999999998</v>
      </c>
      <c r="G315" t="str">
        <f t="shared" si="12"/>
        <v>Efficient</v>
      </c>
      <c r="H315" t="str">
        <f t="shared" si="13"/>
        <v>5</v>
      </c>
      <c r="I315">
        <v>19</v>
      </c>
      <c r="J315" t="str">
        <f t="shared" si="14"/>
        <v>Old</v>
      </c>
      <c r="K315">
        <v>3929</v>
      </c>
      <c r="L315">
        <v>5282</v>
      </c>
      <c r="N315">
        <v>91784</v>
      </c>
      <c r="O315">
        <v>116173</v>
      </c>
    </row>
    <row r="316" spans="1:16" x14ac:dyDescent="0.25">
      <c r="A316">
        <v>2019</v>
      </c>
      <c r="B316">
        <v>528</v>
      </c>
      <c r="C316" t="s">
        <v>35</v>
      </c>
      <c r="D316">
        <v>6</v>
      </c>
      <c r="E316" t="s">
        <v>20</v>
      </c>
      <c r="G316" t="str">
        <f t="shared" si="12"/>
        <v>Efficient</v>
      </c>
      <c r="H316" t="str">
        <f t="shared" si="13"/>
        <v>5</v>
      </c>
      <c r="I316">
        <v>21</v>
      </c>
      <c r="J316" t="str">
        <f t="shared" si="14"/>
        <v>Old</v>
      </c>
      <c r="K316">
        <v>15479</v>
      </c>
      <c r="L316">
        <v>6356</v>
      </c>
      <c r="N316">
        <v>77000</v>
      </c>
      <c r="O316">
        <v>48988</v>
      </c>
    </row>
    <row r="317" spans="1:16" x14ac:dyDescent="0.25">
      <c r="A317">
        <v>2019</v>
      </c>
      <c r="B317">
        <v>528</v>
      </c>
      <c r="C317" t="s">
        <v>35</v>
      </c>
      <c r="D317">
        <v>3</v>
      </c>
      <c r="E317" t="s">
        <v>21</v>
      </c>
      <c r="F317">
        <v>0.79859999999999998</v>
      </c>
      <c r="G317" t="str">
        <f t="shared" si="12"/>
        <v>Efficient</v>
      </c>
      <c r="H317" t="str">
        <f t="shared" si="13"/>
        <v>5</v>
      </c>
      <c r="I317">
        <v>13</v>
      </c>
      <c r="J317" t="str">
        <f t="shared" si="14"/>
        <v>Old</v>
      </c>
      <c r="K317">
        <v>32385</v>
      </c>
      <c r="M317">
        <v>2990</v>
      </c>
      <c r="N317">
        <v>232618</v>
      </c>
      <c r="P317">
        <v>23756</v>
      </c>
    </row>
    <row r="318" spans="1:16" x14ac:dyDescent="0.25">
      <c r="A318">
        <v>2019</v>
      </c>
      <c r="B318">
        <v>528</v>
      </c>
      <c r="C318" t="s">
        <v>35</v>
      </c>
      <c r="D318">
        <v>1</v>
      </c>
      <c r="E318" t="s">
        <v>22</v>
      </c>
      <c r="G318" t="str">
        <f t="shared" si="12"/>
        <v>Efficient</v>
      </c>
      <c r="H318" t="str">
        <f t="shared" si="13"/>
        <v>5</v>
      </c>
      <c r="I318">
        <v>14</v>
      </c>
      <c r="J318" t="str">
        <f t="shared" si="14"/>
        <v>Old</v>
      </c>
      <c r="K318">
        <v>15028</v>
      </c>
      <c r="N318">
        <v>177000</v>
      </c>
    </row>
    <row r="319" spans="1:16" x14ac:dyDescent="0.25">
      <c r="A319">
        <v>2019</v>
      </c>
      <c r="B319">
        <v>579</v>
      </c>
      <c r="C319" t="s">
        <v>36</v>
      </c>
      <c r="D319">
        <v>0</v>
      </c>
      <c r="E319" t="s">
        <v>14</v>
      </c>
      <c r="F319">
        <v>0.41739999999999999</v>
      </c>
      <c r="G319" t="str">
        <f t="shared" si="12"/>
        <v>Efficient</v>
      </c>
      <c r="H319" t="str">
        <f t="shared" si="13"/>
        <v>5</v>
      </c>
      <c r="I319">
        <v>17</v>
      </c>
      <c r="J319" t="str">
        <f t="shared" si="14"/>
        <v>Old</v>
      </c>
      <c r="K319">
        <v>4306</v>
      </c>
      <c r="L319">
        <v>6958</v>
      </c>
      <c r="M319">
        <v>789</v>
      </c>
      <c r="N319">
        <v>171598</v>
      </c>
      <c r="O319">
        <v>320805</v>
      </c>
      <c r="P319">
        <v>1678</v>
      </c>
    </row>
    <row r="320" spans="1:16" x14ac:dyDescent="0.25">
      <c r="A320">
        <v>2019</v>
      </c>
      <c r="B320">
        <v>579</v>
      </c>
      <c r="C320" t="s">
        <v>36</v>
      </c>
      <c r="D320">
        <v>2</v>
      </c>
      <c r="E320" t="s">
        <v>15</v>
      </c>
      <c r="F320">
        <v>0.6028</v>
      </c>
      <c r="G320" t="str">
        <f t="shared" si="12"/>
        <v>Efficient</v>
      </c>
      <c r="H320" t="str">
        <f t="shared" si="13"/>
        <v>5</v>
      </c>
      <c r="I320">
        <v>15</v>
      </c>
      <c r="J320" t="str">
        <f t="shared" si="14"/>
        <v>Old</v>
      </c>
      <c r="K320">
        <v>11422</v>
      </c>
      <c r="L320">
        <v>18341</v>
      </c>
      <c r="N320">
        <v>165680</v>
      </c>
      <c r="O320">
        <v>320805</v>
      </c>
    </row>
    <row r="321" spans="1:16" x14ac:dyDescent="0.25">
      <c r="A321">
        <v>2019</v>
      </c>
      <c r="B321">
        <v>579</v>
      </c>
      <c r="C321" t="s">
        <v>36</v>
      </c>
      <c r="D321">
        <v>7</v>
      </c>
      <c r="E321" t="s">
        <v>16</v>
      </c>
      <c r="F321">
        <v>0.74860000000000004</v>
      </c>
      <c r="G321" t="str">
        <f t="shared" si="12"/>
        <v>Efficient</v>
      </c>
      <c r="H321" t="str">
        <f t="shared" si="13"/>
        <v>5</v>
      </c>
      <c r="I321">
        <v>11</v>
      </c>
      <c r="J321" t="str">
        <f t="shared" si="14"/>
        <v>Old</v>
      </c>
      <c r="K321">
        <v>10862</v>
      </c>
      <c r="L321">
        <v>12120</v>
      </c>
      <c r="N321">
        <v>48051</v>
      </c>
      <c r="O321">
        <v>55047</v>
      </c>
    </row>
    <row r="322" spans="1:16" x14ac:dyDescent="0.25">
      <c r="A322">
        <v>2019</v>
      </c>
      <c r="B322">
        <v>579</v>
      </c>
      <c r="C322" t="s">
        <v>36</v>
      </c>
      <c r="D322">
        <v>8</v>
      </c>
      <c r="E322" t="s">
        <v>17</v>
      </c>
      <c r="F322">
        <v>0.33579999999999999</v>
      </c>
      <c r="G322" t="str">
        <f t="shared" si="12"/>
        <v>Efficient</v>
      </c>
      <c r="H322" t="str">
        <f t="shared" si="13"/>
        <v>5</v>
      </c>
      <c r="I322">
        <v>11</v>
      </c>
      <c r="J322" t="str">
        <f t="shared" si="14"/>
        <v>Old</v>
      </c>
      <c r="K322">
        <v>18764</v>
      </c>
      <c r="L322">
        <v>13280</v>
      </c>
      <c r="N322">
        <v>136739</v>
      </c>
      <c r="O322">
        <v>96811</v>
      </c>
    </row>
    <row r="323" spans="1:16" x14ac:dyDescent="0.25">
      <c r="A323">
        <v>2019</v>
      </c>
      <c r="B323">
        <v>579</v>
      </c>
      <c r="C323" t="s">
        <v>36</v>
      </c>
      <c r="D323">
        <v>5</v>
      </c>
      <c r="E323" t="s">
        <v>18</v>
      </c>
      <c r="F323">
        <v>0.82920000000000005</v>
      </c>
      <c r="G323" t="str">
        <f t="shared" ref="G323:G386" si="15">IF(F323&lt;3, "Efficient", "Inefficient")</f>
        <v>Efficient</v>
      </c>
      <c r="H323" t="str">
        <f t="shared" ref="H323:H386" si="16">IF(F323&lt;2,"5",IF(F323&lt;3,"4",IF(F323&lt;4,"3",IF(F323&lt;5,"2","1"))))</f>
        <v>5</v>
      </c>
      <c r="I323">
        <v>17</v>
      </c>
      <c r="J323" t="str">
        <f t="shared" ref="J323:J386" si="17">IF(I323&lt;10, "Modern", "Old")</f>
        <v>Old</v>
      </c>
      <c r="K323">
        <v>17154</v>
      </c>
      <c r="L323">
        <v>28837</v>
      </c>
      <c r="N323">
        <v>109716</v>
      </c>
      <c r="O323">
        <v>211081</v>
      </c>
    </row>
    <row r="324" spans="1:16" x14ac:dyDescent="0.25">
      <c r="A324">
        <v>2019</v>
      </c>
      <c r="B324">
        <v>579</v>
      </c>
      <c r="C324" t="s">
        <v>36</v>
      </c>
      <c r="D324">
        <v>4</v>
      </c>
      <c r="E324" t="s">
        <v>19</v>
      </c>
      <c r="F324">
        <v>0.3271</v>
      </c>
      <c r="G324" t="str">
        <f t="shared" si="15"/>
        <v>Efficient</v>
      </c>
      <c r="H324" t="str">
        <f t="shared" si="16"/>
        <v>5</v>
      </c>
      <c r="I324">
        <v>22</v>
      </c>
      <c r="J324" t="str">
        <f t="shared" si="17"/>
        <v>Old</v>
      </c>
      <c r="K324">
        <v>2834</v>
      </c>
      <c r="L324">
        <v>3323</v>
      </c>
      <c r="N324">
        <v>51065</v>
      </c>
      <c r="O324">
        <v>72562</v>
      </c>
    </row>
    <row r="325" spans="1:16" x14ac:dyDescent="0.25">
      <c r="A325">
        <v>2019</v>
      </c>
      <c r="B325">
        <v>579</v>
      </c>
      <c r="C325" t="s">
        <v>36</v>
      </c>
      <c r="D325">
        <v>6</v>
      </c>
      <c r="E325" t="s">
        <v>20</v>
      </c>
      <c r="G325" t="str">
        <f t="shared" si="15"/>
        <v>Efficient</v>
      </c>
      <c r="H325" t="str">
        <f t="shared" si="16"/>
        <v>5</v>
      </c>
      <c r="I325">
        <v>17</v>
      </c>
      <c r="J325" t="str">
        <f t="shared" si="17"/>
        <v>Old</v>
      </c>
      <c r="K325">
        <v>9966</v>
      </c>
      <c r="L325">
        <v>6006</v>
      </c>
      <c r="N325">
        <v>73358</v>
      </c>
      <c r="O325">
        <v>23889</v>
      </c>
    </row>
    <row r="326" spans="1:16" x14ac:dyDescent="0.25">
      <c r="A326">
        <v>2019</v>
      </c>
      <c r="B326">
        <v>579</v>
      </c>
      <c r="C326" t="s">
        <v>36</v>
      </c>
      <c r="D326">
        <v>3</v>
      </c>
      <c r="E326" t="s">
        <v>21</v>
      </c>
      <c r="F326">
        <v>0.32640000000000002</v>
      </c>
      <c r="G326" t="str">
        <f t="shared" si="15"/>
        <v>Efficient</v>
      </c>
      <c r="H326" t="str">
        <f t="shared" si="16"/>
        <v>5</v>
      </c>
      <c r="I326">
        <v>16</v>
      </c>
      <c r="J326" t="str">
        <f t="shared" si="17"/>
        <v>Old</v>
      </c>
      <c r="K326">
        <v>8327</v>
      </c>
      <c r="M326">
        <v>789</v>
      </c>
      <c r="N326">
        <v>17189</v>
      </c>
      <c r="P326">
        <v>1678</v>
      </c>
    </row>
    <row r="327" spans="1:16" x14ac:dyDescent="0.25">
      <c r="A327">
        <v>2019</v>
      </c>
      <c r="B327">
        <v>579</v>
      </c>
      <c r="C327" t="s">
        <v>36</v>
      </c>
      <c r="D327">
        <v>1</v>
      </c>
      <c r="E327" t="s">
        <v>22</v>
      </c>
      <c r="G327" t="str">
        <f t="shared" si="15"/>
        <v>Efficient</v>
      </c>
      <c r="H327" t="str">
        <f t="shared" si="16"/>
        <v>5</v>
      </c>
      <c r="I327">
        <v>16</v>
      </c>
      <c r="J327" t="str">
        <f t="shared" si="17"/>
        <v>Old</v>
      </c>
      <c r="K327">
        <v>4172</v>
      </c>
      <c r="N327">
        <v>171598</v>
      </c>
    </row>
    <row r="328" spans="1:16" x14ac:dyDescent="0.25">
      <c r="A328">
        <v>2019</v>
      </c>
      <c r="B328">
        <v>608</v>
      </c>
      <c r="C328" t="s">
        <v>37</v>
      </c>
      <c r="D328">
        <v>0</v>
      </c>
      <c r="E328" t="s">
        <v>14</v>
      </c>
      <c r="F328">
        <v>0.98119999999999996</v>
      </c>
      <c r="G328" t="str">
        <f t="shared" si="15"/>
        <v>Efficient</v>
      </c>
      <c r="H328" t="str">
        <f t="shared" si="16"/>
        <v>5</v>
      </c>
      <c r="I328">
        <v>20</v>
      </c>
      <c r="J328" t="str">
        <f t="shared" si="17"/>
        <v>Old</v>
      </c>
      <c r="K328">
        <v>7075</v>
      </c>
      <c r="L328">
        <v>11452</v>
      </c>
      <c r="M328">
        <v>1816</v>
      </c>
      <c r="N328">
        <v>169379</v>
      </c>
      <c r="O328">
        <v>336634</v>
      </c>
      <c r="P328">
        <v>6800</v>
      </c>
    </row>
    <row r="329" spans="1:16" x14ac:dyDescent="0.25">
      <c r="A329">
        <v>2019</v>
      </c>
      <c r="B329">
        <v>608</v>
      </c>
      <c r="C329" t="s">
        <v>37</v>
      </c>
      <c r="D329">
        <v>2</v>
      </c>
      <c r="E329" t="s">
        <v>15</v>
      </c>
      <c r="F329">
        <v>0.90690000000000004</v>
      </c>
      <c r="G329" t="str">
        <f t="shared" si="15"/>
        <v>Efficient</v>
      </c>
      <c r="H329" t="str">
        <f t="shared" si="16"/>
        <v>5</v>
      </c>
      <c r="I329">
        <v>12</v>
      </c>
      <c r="J329" t="str">
        <f t="shared" si="17"/>
        <v>Old</v>
      </c>
      <c r="K329">
        <v>7095</v>
      </c>
      <c r="L329">
        <v>11427</v>
      </c>
      <c r="N329">
        <v>164000</v>
      </c>
      <c r="O329">
        <v>320785</v>
      </c>
    </row>
    <row r="330" spans="1:16" x14ac:dyDescent="0.25">
      <c r="A330">
        <v>2019</v>
      </c>
      <c r="B330">
        <v>608</v>
      </c>
      <c r="C330" t="s">
        <v>37</v>
      </c>
      <c r="D330">
        <v>7</v>
      </c>
      <c r="E330" t="s">
        <v>16</v>
      </c>
      <c r="F330">
        <v>0.81010000000000004</v>
      </c>
      <c r="G330" t="str">
        <f t="shared" si="15"/>
        <v>Efficient</v>
      </c>
      <c r="H330" t="str">
        <f t="shared" si="16"/>
        <v>5</v>
      </c>
      <c r="I330">
        <v>12</v>
      </c>
      <c r="J330" t="str">
        <f t="shared" si="17"/>
        <v>Old</v>
      </c>
      <c r="K330">
        <v>6296</v>
      </c>
      <c r="L330">
        <v>6986</v>
      </c>
      <c r="N330">
        <v>48963</v>
      </c>
      <c r="O330">
        <v>58560</v>
      </c>
    </row>
    <row r="331" spans="1:16" x14ac:dyDescent="0.25">
      <c r="A331">
        <v>2019</v>
      </c>
      <c r="B331">
        <v>608</v>
      </c>
      <c r="C331" t="s">
        <v>37</v>
      </c>
      <c r="D331">
        <v>5</v>
      </c>
      <c r="E331" t="s">
        <v>18</v>
      </c>
      <c r="F331">
        <v>4.3472</v>
      </c>
      <c r="G331" t="str">
        <f t="shared" si="15"/>
        <v>Inefficient</v>
      </c>
      <c r="H331" t="str">
        <f t="shared" si="16"/>
        <v>2</v>
      </c>
      <c r="I331">
        <v>11</v>
      </c>
      <c r="J331" t="str">
        <f t="shared" si="17"/>
        <v>Old</v>
      </c>
      <c r="K331">
        <v>24599</v>
      </c>
      <c r="L331">
        <v>42979</v>
      </c>
      <c r="N331">
        <v>164325</v>
      </c>
      <c r="O331">
        <v>336634</v>
      </c>
    </row>
    <row r="332" spans="1:16" x14ac:dyDescent="0.25">
      <c r="A332">
        <v>2019</v>
      </c>
      <c r="B332">
        <v>608</v>
      </c>
      <c r="C332" t="s">
        <v>37</v>
      </c>
      <c r="D332">
        <v>4</v>
      </c>
      <c r="E332" t="s">
        <v>19</v>
      </c>
      <c r="F332">
        <v>0.97499999999999998</v>
      </c>
      <c r="G332" t="str">
        <f t="shared" si="15"/>
        <v>Efficient</v>
      </c>
      <c r="H332" t="str">
        <f t="shared" si="16"/>
        <v>5</v>
      </c>
      <c r="I332">
        <v>19</v>
      </c>
      <c r="J332" t="str">
        <f t="shared" si="17"/>
        <v>Old</v>
      </c>
      <c r="K332">
        <v>4271</v>
      </c>
      <c r="L332">
        <v>5589</v>
      </c>
      <c r="N332">
        <v>46909</v>
      </c>
      <c r="O332">
        <v>60361</v>
      </c>
    </row>
    <row r="333" spans="1:16" x14ac:dyDescent="0.25">
      <c r="A333">
        <v>2019</v>
      </c>
      <c r="B333">
        <v>608</v>
      </c>
      <c r="C333" t="s">
        <v>37</v>
      </c>
      <c r="D333">
        <v>6</v>
      </c>
      <c r="E333" t="s">
        <v>20</v>
      </c>
      <c r="G333" t="str">
        <f t="shared" si="15"/>
        <v>Efficient</v>
      </c>
      <c r="H333" t="str">
        <f t="shared" si="16"/>
        <v>5</v>
      </c>
      <c r="I333">
        <v>26</v>
      </c>
      <c r="J333" t="str">
        <f t="shared" si="17"/>
        <v>Old</v>
      </c>
      <c r="K333">
        <v>16273</v>
      </c>
      <c r="L333">
        <v>7520</v>
      </c>
      <c r="N333">
        <v>72684</v>
      </c>
      <c r="O333">
        <v>32441</v>
      </c>
    </row>
    <row r="334" spans="1:16" x14ac:dyDescent="0.25">
      <c r="A334">
        <v>2019</v>
      </c>
      <c r="B334">
        <v>608</v>
      </c>
      <c r="C334" t="s">
        <v>37</v>
      </c>
      <c r="D334">
        <v>3</v>
      </c>
      <c r="E334" t="s">
        <v>21</v>
      </c>
      <c r="F334">
        <v>0.84309999999999996</v>
      </c>
      <c r="G334" t="str">
        <f t="shared" si="15"/>
        <v>Efficient</v>
      </c>
      <c r="H334" t="str">
        <f t="shared" si="16"/>
        <v>5</v>
      </c>
      <c r="I334">
        <v>15</v>
      </c>
      <c r="J334" t="str">
        <f t="shared" si="17"/>
        <v>Old</v>
      </c>
      <c r="K334">
        <v>19124</v>
      </c>
      <c r="M334">
        <v>1816</v>
      </c>
      <c r="N334">
        <v>71786</v>
      </c>
      <c r="P334">
        <v>6800</v>
      </c>
    </row>
    <row r="335" spans="1:16" x14ac:dyDescent="0.25">
      <c r="A335">
        <v>2019</v>
      </c>
      <c r="B335">
        <v>608</v>
      </c>
      <c r="C335" t="s">
        <v>37</v>
      </c>
      <c r="D335">
        <v>1</v>
      </c>
      <c r="E335" t="s">
        <v>22</v>
      </c>
      <c r="G335" t="str">
        <f t="shared" si="15"/>
        <v>Efficient</v>
      </c>
      <c r="H335" t="str">
        <f t="shared" si="16"/>
        <v>5</v>
      </c>
      <c r="I335">
        <v>23</v>
      </c>
      <c r="J335" t="str">
        <f t="shared" si="17"/>
        <v>Old</v>
      </c>
      <c r="K335">
        <v>3057</v>
      </c>
      <c r="N335">
        <v>169379</v>
      </c>
    </row>
    <row r="336" spans="1:16" x14ac:dyDescent="0.25">
      <c r="A336">
        <v>2019</v>
      </c>
      <c r="B336">
        <v>643</v>
      </c>
      <c r="C336" t="s">
        <v>38</v>
      </c>
      <c r="D336">
        <v>0</v>
      </c>
      <c r="E336" t="s">
        <v>14</v>
      </c>
      <c r="F336">
        <v>1.2938000000000001</v>
      </c>
      <c r="G336" t="str">
        <f t="shared" si="15"/>
        <v>Efficient</v>
      </c>
      <c r="H336" t="str">
        <f t="shared" si="16"/>
        <v>5</v>
      </c>
      <c r="I336">
        <v>25</v>
      </c>
      <c r="J336" t="str">
        <f t="shared" si="17"/>
        <v>Old</v>
      </c>
      <c r="K336">
        <v>11770</v>
      </c>
      <c r="L336">
        <v>16895</v>
      </c>
      <c r="M336">
        <v>1542</v>
      </c>
      <c r="N336">
        <v>171598</v>
      </c>
      <c r="O336">
        <v>206960</v>
      </c>
      <c r="P336">
        <v>7100</v>
      </c>
    </row>
    <row r="337" spans="1:16" x14ac:dyDescent="0.25">
      <c r="A337">
        <v>2019</v>
      </c>
      <c r="B337">
        <v>643</v>
      </c>
      <c r="C337" t="s">
        <v>38</v>
      </c>
      <c r="D337">
        <v>2</v>
      </c>
      <c r="E337" t="s">
        <v>15</v>
      </c>
      <c r="F337">
        <v>1.0270999999999999</v>
      </c>
      <c r="G337" t="str">
        <f t="shared" si="15"/>
        <v>Efficient</v>
      </c>
      <c r="H337" t="str">
        <f t="shared" si="16"/>
        <v>5</v>
      </c>
      <c r="I337">
        <v>23</v>
      </c>
      <c r="J337" t="str">
        <f t="shared" si="17"/>
        <v>Old</v>
      </c>
      <c r="K337">
        <v>13386</v>
      </c>
      <c r="L337">
        <v>22656</v>
      </c>
      <c r="N337">
        <v>94729</v>
      </c>
      <c r="O337">
        <v>167295</v>
      </c>
    </row>
    <row r="338" spans="1:16" x14ac:dyDescent="0.25">
      <c r="A338">
        <v>2019</v>
      </c>
      <c r="B338">
        <v>643</v>
      </c>
      <c r="C338" t="s">
        <v>38</v>
      </c>
      <c r="D338">
        <v>7</v>
      </c>
      <c r="E338" t="s">
        <v>16</v>
      </c>
      <c r="F338">
        <v>1.2330000000000001</v>
      </c>
      <c r="G338" t="str">
        <f t="shared" si="15"/>
        <v>Efficient</v>
      </c>
      <c r="H338" t="str">
        <f t="shared" si="16"/>
        <v>5</v>
      </c>
      <c r="I338">
        <v>10</v>
      </c>
      <c r="J338" t="str">
        <f t="shared" si="17"/>
        <v>Old</v>
      </c>
      <c r="K338">
        <v>9985</v>
      </c>
      <c r="L338">
        <v>11298</v>
      </c>
      <c r="N338">
        <v>18425</v>
      </c>
      <c r="O338">
        <v>23495</v>
      </c>
    </row>
    <row r="339" spans="1:16" x14ac:dyDescent="0.25">
      <c r="A339">
        <v>2019</v>
      </c>
      <c r="B339">
        <v>643</v>
      </c>
      <c r="C339" t="s">
        <v>38</v>
      </c>
      <c r="D339">
        <v>8</v>
      </c>
      <c r="E339" t="s">
        <v>17</v>
      </c>
      <c r="F339">
        <v>1.0660000000000001</v>
      </c>
      <c r="G339" t="str">
        <f t="shared" si="15"/>
        <v>Efficient</v>
      </c>
      <c r="H339" t="str">
        <f t="shared" si="16"/>
        <v>5</v>
      </c>
      <c r="I339">
        <v>7</v>
      </c>
      <c r="J339" t="str">
        <f t="shared" si="17"/>
        <v>Modern</v>
      </c>
      <c r="K339">
        <v>98481</v>
      </c>
      <c r="L339">
        <v>72855</v>
      </c>
      <c r="N339">
        <v>128975</v>
      </c>
      <c r="O339">
        <v>97000</v>
      </c>
    </row>
    <row r="340" spans="1:16" x14ac:dyDescent="0.25">
      <c r="A340">
        <v>2019</v>
      </c>
      <c r="B340">
        <v>643</v>
      </c>
      <c r="C340" t="s">
        <v>38</v>
      </c>
      <c r="D340">
        <v>5</v>
      </c>
      <c r="E340" t="s">
        <v>18</v>
      </c>
      <c r="F340">
        <v>2.2101000000000002</v>
      </c>
      <c r="G340" t="str">
        <f t="shared" si="15"/>
        <v>Efficient</v>
      </c>
      <c r="H340" t="str">
        <f t="shared" si="16"/>
        <v>4</v>
      </c>
      <c r="I340">
        <v>14</v>
      </c>
      <c r="J340" t="str">
        <f t="shared" si="17"/>
        <v>Old</v>
      </c>
      <c r="K340">
        <v>25833</v>
      </c>
      <c r="L340">
        <v>44815</v>
      </c>
      <c r="N340">
        <v>107413</v>
      </c>
      <c r="O340">
        <v>206960</v>
      </c>
    </row>
    <row r="341" spans="1:16" x14ac:dyDescent="0.25">
      <c r="A341">
        <v>2019</v>
      </c>
      <c r="B341">
        <v>643</v>
      </c>
      <c r="C341" t="s">
        <v>38</v>
      </c>
      <c r="D341">
        <v>4</v>
      </c>
      <c r="E341" t="s">
        <v>19</v>
      </c>
      <c r="F341">
        <v>1.6117999999999999</v>
      </c>
      <c r="G341" t="str">
        <f t="shared" si="15"/>
        <v>Efficient</v>
      </c>
      <c r="H341" t="str">
        <f t="shared" si="16"/>
        <v>5</v>
      </c>
      <c r="I341">
        <v>30</v>
      </c>
      <c r="J341" t="str">
        <f t="shared" si="17"/>
        <v>Old</v>
      </c>
      <c r="K341">
        <v>4008</v>
      </c>
      <c r="L341">
        <v>5117</v>
      </c>
      <c r="N341">
        <v>54529</v>
      </c>
      <c r="O341">
        <v>80500</v>
      </c>
    </row>
    <row r="342" spans="1:16" x14ac:dyDescent="0.25">
      <c r="A342">
        <v>2019</v>
      </c>
      <c r="B342">
        <v>643</v>
      </c>
      <c r="C342" t="s">
        <v>38</v>
      </c>
      <c r="D342">
        <v>6</v>
      </c>
      <c r="E342" t="s">
        <v>20</v>
      </c>
      <c r="G342" t="str">
        <f t="shared" si="15"/>
        <v>Efficient</v>
      </c>
      <c r="H342" t="str">
        <f t="shared" si="16"/>
        <v>5</v>
      </c>
      <c r="I342">
        <v>27</v>
      </c>
      <c r="J342" t="str">
        <f t="shared" si="17"/>
        <v>Old</v>
      </c>
      <c r="K342">
        <v>10507</v>
      </c>
      <c r="L342">
        <v>5465</v>
      </c>
      <c r="N342">
        <v>60975</v>
      </c>
      <c r="O342">
        <v>22910</v>
      </c>
    </row>
    <row r="343" spans="1:16" x14ac:dyDescent="0.25">
      <c r="A343">
        <v>2019</v>
      </c>
      <c r="B343">
        <v>643</v>
      </c>
      <c r="C343" t="s">
        <v>38</v>
      </c>
      <c r="D343">
        <v>3</v>
      </c>
      <c r="E343" t="s">
        <v>21</v>
      </c>
      <c r="F343">
        <v>1.3028</v>
      </c>
      <c r="G343" t="str">
        <f t="shared" si="15"/>
        <v>Efficient</v>
      </c>
      <c r="H343" t="str">
        <f t="shared" si="16"/>
        <v>5</v>
      </c>
      <c r="I343">
        <v>16</v>
      </c>
      <c r="J343" t="str">
        <f t="shared" si="17"/>
        <v>Old</v>
      </c>
      <c r="K343">
        <v>17215</v>
      </c>
      <c r="M343">
        <v>1542</v>
      </c>
      <c r="N343">
        <v>85676</v>
      </c>
      <c r="P343">
        <v>7100</v>
      </c>
    </row>
    <row r="344" spans="1:16" x14ac:dyDescent="0.25">
      <c r="A344">
        <v>2019</v>
      </c>
      <c r="B344">
        <v>643</v>
      </c>
      <c r="C344" t="s">
        <v>38</v>
      </c>
      <c r="D344">
        <v>1</v>
      </c>
      <c r="E344" t="s">
        <v>22</v>
      </c>
      <c r="G344" t="str">
        <f t="shared" si="15"/>
        <v>Efficient</v>
      </c>
      <c r="H344" t="str">
        <f t="shared" si="16"/>
        <v>5</v>
      </c>
      <c r="I344">
        <v>29</v>
      </c>
      <c r="J344" t="str">
        <f t="shared" si="17"/>
        <v>Old</v>
      </c>
      <c r="K344">
        <v>23268</v>
      </c>
      <c r="N344">
        <v>171598</v>
      </c>
    </row>
    <row r="345" spans="1:16" x14ac:dyDescent="0.25">
      <c r="A345">
        <v>2019</v>
      </c>
      <c r="B345">
        <v>702</v>
      </c>
      <c r="C345" t="s">
        <v>39</v>
      </c>
      <c r="D345">
        <v>0</v>
      </c>
      <c r="E345" t="s">
        <v>14</v>
      </c>
      <c r="G345" t="str">
        <f t="shared" si="15"/>
        <v>Efficient</v>
      </c>
      <c r="H345" t="str">
        <f t="shared" si="16"/>
        <v>5</v>
      </c>
      <c r="J345" t="str">
        <f t="shared" si="17"/>
        <v>Modern</v>
      </c>
    </row>
    <row r="346" spans="1:16" x14ac:dyDescent="0.25">
      <c r="A346">
        <v>2019</v>
      </c>
      <c r="B346">
        <v>702</v>
      </c>
      <c r="C346" t="s">
        <v>39</v>
      </c>
      <c r="D346">
        <v>2</v>
      </c>
      <c r="E346" t="s">
        <v>15</v>
      </c>
      <c r="G346" t="str">
        <f t="shared" si="15"/>
        <v>Efficient</v>
      </c>
      <c r="H346" t="str">
        <f t="shared" si="16"/>
        <v>5</v>
      </c>
      <c r="J346" t="str">
        <f t="shared" si="17"/>
        <v>Modern</v>
      </c>
    </row>
    <row r="347" spans="1:16" x14ac:dyDescent="0.25">
      <c r="A347">
        <v>2019</v>
      </c>
      <c r="B347">
        <v>702</v>
      </c>
      <c r="C347" t="s">
        <v>39</v>
      </c>
      <c r="D347">
        <v>7</v>
      </c>
      <c r="E347" t="s">
        <v>16</v>
      </c>
      <c r="G347" t="str">
        <f t="shared" si="15"/>
        <v>Efficient</v>
      </c>
      <c r="H347" t="str">
        <f t="shared" si="16"/>
        <v>5</v>
      </c>
      <c r="J347" t="str">
        <f t="shared" si="17"/>
        <v>Modern</v>
      </c>
    </row>
    <row r="348" spans="1:16" x14ac:dyDescent="0.25">
      <c r="A348">
        <v>2019</v>
      </c>
      <c r="B348">
        <v>702</v>
      </c>
      <c r="C348" t="s">
        <v>39</v>
      </c>
      <c r="D348">
        <v>8</v>
      </c>
      <c r="E348" t="s">
        <v>17</v>
      </c>
      <c r="G348" t="str">
        <f t="shared" si="15"/>
        <v>Efficient</v>
      </c>
      <c r="H348" t="str">
        <f t="shared" si="16"/>
        <v>5</v>
      </c>
      <c r="J348" t="str">
        <f t="shared" si="17"/>
        <v>Modern</v>
      </c>
    </row>
    <row r="349" spans="1:16" x14ac:dyDescent="0.25">
      <c r="A349">
        <v>2019</v>
      </c>
      <c r="B349">
        <v>702</v>
      </c>
      <c r="C349" t="s">
        <v>39</v>
      </c>
      <c r="D349">
        <v>5</v>
      </c>
      <c r="E349" t="s">
        <v>18</v>
      </c>
      <c r="G349" t="str">
        <f t="shared" si="15"/>
        <v>Efficient</v>
      </c>
      <c r="H349" t="str">
        <f t="shared" si="16"/>
        <v>5</v>
      </c>
      <c r="J349" t="str">
        <f t="shared" si="17"/>
        <v>Modern</v>
      </c>
    </row>
    <row r="350" spans="1:16" x14ac:dyDescent="0.25">
      <c r="A350">
        <v>2019</v>
      </c>
      <c r="B350">
        <v>702</v>
      </c>
      <c r="C350" t="s">
        <v>39</v>
      </c>
      <c r="D350">
        <v>4</v>
      </c>
      <c r="E350" t="s">
        <v>19</v>
      </c>
      <c r="G350" t="str">
        <f t="shared" si="15"/>
        <v>Efficient</v>
      </c>
      <c r="H350" t="str">
        <f t="shared" si="16"/>
        <v>5</v>
      </c>
      <c r="J350" t="str">
        <f t="shared" si="17"/>
        <v>Modern</v>
      </c>
    </row>
    <row r="351" spans="1:16" x14ac:dyDescent="0.25">
      <c r="A351">
        <v>2019</v>
      </c>
      <c r="B351">
        <v>702</v>
      </c>
      <c r="C351" t="s">
        <v>39</v>
      </c>
      <c r="D351">
        <v>6</v>
      </c>
      <c r="E351" t="s">
        <v>20</v>
      </c>
      <c r="G351" t="str">
        <f t="shared" si="15"/>
        <v>Efficient</v>
      </c>
      <c r="H351" t="str">
        <f t="shared" si="16"/>
        <v>5</v>
      </c>
      <c r="J351" t="str">
        <f t="shared" si="17"/>
        <v>Modern</v>
      </c>
    </row>
    <row r="352" spans="1:16" x14ac:dyDescent="0.25">
      <c r="A352">
        <v>2019</v>
      </c>
      <c r="B352">
        <v>702</v>
      </c>
      <c r="C352" t="s">
        <v>39</v>
      </c>
      <c r="D352">
        <v>3</v>
      </c>
      <c r="E352" t="s">
        <v>21</v>
      </c>
      <c r="G352" t="str">
        <f t="shared" si="15"/>
        <v>Efficient</v>
      </c>
      <c r="H352" t="str">
        <f t="shared" si="16"/>
        <v>5</v>
      </c>
      <c r="J352" t="str">
        <f t="shared" si="17"/>
        <v>Modern</v>
      </c>
    </row>
    <row r="353" spans="1:16" x14ac:dyDescent="0.25">
      <c r="A353">
        <v>2019</v>
      </c>
      <c r="B353">
        <v>702</v>
      </c>
      <c r="C353" t="s">
        <v>39</v>
      </c>
      <c r="D353">
        <v>1</v>
      </c>
      <c r="E353" t="s">
        <v>22</v>
      </c>
      <c r="G353" t="str">
        <f t="shared" si="15"/>
        <v>Efficient</v>
      </c>
      <c r="H353" t="str">
        <f t="shared" si="16"/>
        <v>5</v>
      </c>
      <c r="J353" t="str">
        <f t="shared" si="17"/>
        <v>Modern</v>
      </c>
    </row>
    <row r="354" spans="1:16" x14ac:dyDescent="0.25">
      <c r="A354">
        <v>2019</v>
      </c>
      <c r="B354">
        <v>724</v>
      </c>
      <c r="C354" t="s">
        <v>40</v>
      </c>
      <c r="D354">
        <v>0</v>
      </c>
      <c r="E354" t="s">
        <v>14</v>
      </c>
      <c r="F354">
        <v>0.87919999999999998</v>
      </c>
      <c r="G354" t="str">
        <f t="shared" si="15"/>
        <v>Efficient</v>
      </c>
      <c r="H354" t="str">
        <f t="shared" si="16"/>
        <v>5</v>
      </c>
      <c r="I354">
        <v>17</v>
      </c>
      <c r="J354" t="str">
        <f t="shared" si="17"/>
        <v>Old</v>
      </c>
      <c r="K354">
        <v>16226</v>
      </c>
      <c r="L354">
        <v>13971</v>
      </c>
      <c r="M354">
        <v>3235</v>
      </c>
      <c r="N354">
        <v>232618</v>
      </c>
      <c r="O354">
        <v>318744</v>
      </c>
      <c r="P354">
        <v>23756</v>
      </c>
    </row>
    <row r="355" spans="1:16" x14ac:dyDescent="0.25">
      <c r="A355">
        <v>2019</v>
      </c>
      <c r="B355">
        <v>724</v>
      </c>
      <c r="C355" t="s">
        <v>40</v>
      </c>
      <c r="D355">
        <v>2</v>
      </c>
      <c r="E355" t="s">
        <v>15</v>
      </c>
      <c r="F355">
        <v>0.8972</v>
      </c>
      <c r="G355" t="str">
        <f t="shared" si="15"/>
        <v>Efficient</v>
      </c>
      <c r="H355" t="str">
        <f t="shared" si="16"/>
        <v>5</v>
      </c>
      <c r="I355">
        <v>11</v>
      </c>
      <c r="J355" t="str">
        <f t="shared" si="17"/>
        <v>Old</v>
      </c>
      <c r="K355">
        <v>11074</v>
      </c>
      <c r="L355">
        <v>18168</v>
      </c>
      <c r="N355">
        <v>160457</v>
      </c>
      <c r="O355">
        <v>318744</v>
      </c>
    </row>
    <row r="356" spans="1:16" x14ac:dyDescent="0.25">
      <c r="A356">
        <v>2019</v>
      </c>
      <c r="B356">
        <v>724</v>
      </c>
      <c r="C356" t="s">
        <v>40</v>
      </c>
      <c r="D356">
        <v>7</v>
      </c>
      <c r="E356" t="s">
        <v>16</v>
      </c>
      <c r="F356">
        <v>0.95760000000000001</v>
      </c>
      <c r="G356" t="str">
        <f t="shared" si="15"/>
        <v>Efficient</v>
      </c>
      <c r="H356" t="str">
        <f t="shared" si="16"/>
        <v>5</v>
      </c>
      <c r="I356">
        <v>11</v>
      </c>
      <c r="J356" t="str">
        <f t="shared" si="17"/>
        <v>Old</v>
      </c>
      <c r="K356">
        <v>7631</v>
      </c>
      <c r="L356">
        <v>8761</v>
      </c>
      <c r="N356">
        <v>48963</v>
      </c>
      <c r="O356">
        <v>55209</v>
      </c>
    </row>
    <row r="357" spans="1:16" x14ac:dyDescent="0.25">
      <c r="A357">
        <v>2019</v>
      </c>
      <c r="B357">
        <v>724</v>
      </c>
      <c r="C357" t="s">
        <v>40</v>
      </c>
      <c r="D357">
        <v>8</v>
      </c>
      <c r="E357" t="s">
        <v>17</v>
      </c>
      <c r="F357">
        <v>1.0367999999999999</v>
      </c>
      <c r="G357" t="str">
        <f t="shared" si="15"/>
        <v>Efficient</v>
      </c>
      <c r="H357" t="str">
        <f t="shared" si="16"/>
        <v>5</v>
      </c>
      <c r="I357">
        <v>10</v>
      </c>
      <c r="J357" t="str">
        <f t="shared" si="17"/>
        <v>Old</v>
      </c>
      <c r="K357">
        <v>92790</v>
      </c>
      <c r="L357">
        <v>73120</v>
      </c>
      <c r="N357">
        <v>163922</v>
      </c>
      <c r="O357">
        <v>156000</v>
      </c>
    </row>
    <row r="358" spans="1:16" x14ac:dyDescent="0.25">
      <c r="A358">
        <v>2019</v>
      </c>
      <c r="B358">
        <v>724</v>
      </c>
      <c r="C358" t="s">
        <v>40</v>
      </c>
      <c r="D358">
        <v>5</v>
      </c>
      <c r="E358" t="s">
        <v>18</v>
      </c>
      <c r="F358">
        <v>1.899</v>
      </c>
      <c r="G358" t="str">
        <f t="shared" si="15"/>
        <v>Efficient</v>
      </c>
      <c r="H358" t="str">
        <f t="shared" si="16"/>
        <v>5</v>
      </c>
      <c r="I358">
        <v>16</v>
      </c>
      <c r="J358" t="str">
        <f t="shared" si="17"/>
        <v>Old</v>
      </c>
      <c r="K358">
        <v>22414</v>
      </c>
      <c r="L358">
        <v>38830</v>
      </c>
      <c r="N358">
        <v>151915</v>
      </c>
      <c r="O358">
        <v>313049</v>
      </c>
    </row>
    <row r="359" spans="1:16" x14ac:dyDescent="0.25">
      <c r="A359">
        <v>2019</v>
      </c>
      <c r="B359">
        <v>724</v>
      </c>
      <c r="C359" t="s">
        <v>40</v>
      </c>
      <c r="D359">
        <v>4</v>
      </c>
      <c r="E359" t="s">
        <v>19</v>
      </c>
      <c r="F359">
        <v>1.1653</v>
      </c>
      <c r="G359" t="str">
        <f t="shared" si="15"/>
        <v>Efficient</v>
      </c>
      <c r="H359" t="str">
        <f t="shared" si="16"/>
        <v>5</v>
      </c>
      <c r="I359">
        <v>15</v>
      </c>
      <c r="J359" t="str">
        <f t="shared" si="17"/>
        <v>Old</v>
      </c>
      <c r="K359">
        <v>5127</v>
      </c>
      <c r="L359">
        <v>7197</v>
      </c>
      <c r="N359">
        <v>71543</v>
      </c>
      <c r="O359">
        <v>81279</v>
      </c>
    </row>
    <row r="360" spans="1:16" x14ac:dyDescent="0.25">
      <c r="A360">
        <v>2019</v>
      </c>
      <c r="B360">
        <v>724</v>
      </c>
      <c r="C360" t="s">
        <v>40</v>
      </c>
      <c r="D360">
        <v>6</v>
      </c>
      <c r="E360" t="s">
        <v>20</v>
      </c>
      <c r="G360" t="str">
        <f t="shared" si="15"/>
        <v>Efficient</v>
      </c>
      <c r="H360" t="str">
        <f t="shared" si="16"/>
        <v>5</v>
      </c>
      <c r="I360">
        <v>17</v>
      </c>
      <c r="J360" t="str">
        <f t="shared" si="17"/>
        <v>Old</v>
      </c>
      <c r="K360">
        <v>22418</v>
      </c>
      <c r="L360">
        <v>7733</v>
      </c>
      <c r="N360">
        <v>77000</v>
      </c>
      <c r="O360">
        <v>48988</v>
      </c>
    </row>
    <row r="361" spans="1:16" x14ac:dyDescent="0.25">
      <c r="A361">
        <v>2019</v>
      </c>
      <c r="B361">
        <v>724</v>
      </c>
      <c r="C361" t="s">
        <v>40</v>
      </c>
      <c r="D361">
        <v>3</v>
      </c>
      <c r="E361" t="s">
        <v>21</v>
      </c>
      <c r="F361">
        <v>0.65210000000000001</v>
      </c>
      <c r="G361" t="str">
        <f t="shared" si="15"/>
        <v>Efficient</v>
      </c>
      <c r="H361" t="str">
        <f t="shared" si="16"/>
        <v>5</v>
      </c>
      <c r="I361">
        <v>14</v>
      </c>
      <c r="J361" t="str">
        <f t="shared" si="17"/>
        <v>Old</v>
      </c>
      <c r="K361">
        <v>35592</v>
      </c>
      <c r="M361">
        <v>3235</v>
      </c>
      <c r="N361">
        <v>232618</v>
      </c>
      <c r="P361">
        <v>23756</v>
      </c>
    </row>
    <row r="362" spans="1:16" x14ac:dyDescent="0.25">
      <c r="A362">
        <v>2019</v>
      </c>
      <c r="B362">
        <v>724</v>
      </c>
      <c r="C362" t="s">
        <v>40</v>
      </c>
      <c r="D362">
        <v>1</v>
      </c>
      <c r="E362" t="s">
        <v>22</v>
      </c>
      <c r="G362" t="str">
        <f t="shared" si="15"/>
        <v>Efficient</v>
      </c>
      <c r="H362" t="str">
        <f t="shared" si="16"/>
        <v>5</v>
      </c>
      <c r="I362">
        <v>19</v>
      </c>
      <c r="J362" t="str">
        <f t="shared" si="17"/>
        <v>Old</v>
      </c>
      <c r="K362">
        <v>14158</v>
      </c>
      <c r="N362">
        <v>225282</v>
      </c>
    </row>
    <row r="363" spans="1:16" x14ac:dyDescent="0.25">
      <c r="A363">
        <v>2019</v>
      </c>
      <c r="B363">
        <v>752</v>
      </c>
      <c r="C363" t="s">
        <v>41</v>
      </c>
      <c r="D363">
        <v>0</v>
      </c>
      <c r="E363" t="s">
        <v>14</v>
      </c>
      <c r="F363">
        <v>0.80069999999999997</v>
      </c>
      <c r="G363" t="str">
        <f t="shared" si="15"/>
        <v>Efficient</v>
      </c>
      <c r="H363" t="str">
        <f t="shared" si="16"/>
        <v>5</v>
      </c>
      <c r="I363">
        <v>22</v>
      </c>
      <c r="J363" t="str">
        <f t="shared" si="17"/>
        <v>Old</v>
      </c>
      <c r="K363">
        <v>15712</v>
      </c>
      <c r="L363">
        <v>8928</v>
      </c>
      <c r="M363">
        <v>1505</v>
      </c>
      <c r="N363">
        <v>214286</v>
      </c>
      <c r="O363">
        <v>167295</v>
      </c>
      <c r="P363">
        <v>19630</v>
      </c>
    </row>
    <row r="364" spans="1:16" x14ac:dyDescent="0.25">
      <c r="A364">
        <v>2019</v>
      </c>
      <c r="B364">
        <v>752</v>
      </c>
      <c r="C364" t="s">
        <v>41</v>
      </c>
      <c r="D364">
        <v>2</v>
      </c>
      <c r="E364" t="s">
        <v>15</v>
      </c>
      <c r="F364">
        <v>0.68300000000000005</v>
      </c>
      <c r="G364" t="str">
        <f t="shared" si="15"/>
        <v>Efficient</v>
      </c>
      <c r="H364" t="str">
        <f t="shared" si="16"/>
        <v>5</v>
      </c>
      <c r="I364">
        <v>14</v>
      </c>
      <c r="J364" t="str">
        <f t="shared" si="17"/>
        <v>Old</v>
      </c>
      <c r="K364">
        <v>8321</v>
      </c>
      <c r="L364">
        <v>12788</v>
      </c>
      <c r="N364">
        <v>93147</v>
      </c>
      <c r="O364">
        <v>167295</v>
      </c>
    </row>
    <row r="365" spans="1:16" x14ac:dyDescent="0.25">
      <c r="A365">
        <v>2019</v>
      </c>
      <c r="B365">
        <v>752</v>
      </c>
      <c r="C365" t="s">
        <v>41</v>
      </c>
      <c r="D365">
        <v>7</v>
      </c>
      <c r="E365" t="s">
        <v>16</v>
      </c>
      <c r="F365">
        <v>0.85350000000000004</v>
      </c>
      <c r="G365" t="str">
        <f t="shared" si="15"/>
        <v>Efficient</v>
      </c>
      <c r="H365" t="str">
        <f t="shared" si="16"/>
        <v>5</v>
      </c>
      <c r="I365">
        <v>14</v>
      </c>
      <c r="J365" t="str">
        <f t="shared" si="17"/>
        <v>Old</v>
      </c>
      <c r="K365">
        <v>7745</v>
      </c>
      <c r="L365">
        <v>8694</v>
      </c>
      <c r="N365">
        <v>47379</v>
      </c>
      <c r="O365">
        <v>58690</v>
      </c>
    </row>
    <row r="366" spans="1:16" x14ac:dyDescent="0.25">
      <c r="A366">
        <v>2019</v>
      </c>
      <c r="B366">
        <v>752</v>
      </c>
      <c r="C366" t="s">
        <v>41</v>
      </c>
      <c r="D366">
        <v>5</v>
      </c>
      <c r="E366" t="s">
        <v>18</v>
      </c>
      <c r="F366">
        <v>0.41389999999999999</v>
      </c>
      <c r="G366" t="str">
        <f t="shared" si="15"/>
        <v>Efficient</v>
      </c>
      <c r="H366" t="str">
        <f t="shared" si="16"/>
        <v>5</v>
      </c>
      <c r="I366">
        <v>27</v>
      </c>
      <c r="J366" t="str">
        <f t="shared" si="17"/>
        <v>Old</v>
      </c>
      <c r="K366">
        <v>9760</v>
      </c>
      <c r="L366">
        <v>15038</v>
      </c>
      <c r="N366">
        <v>45223</v>
      </c>
      <c r="O366">
        <v>84904</v>
      </c>
    </row>
    <row r="367" spans="1:16" x14ac:dyDescent="0.25">
      <c r="A367">
        <v>2019</v>
      </c>
      <c r="B367">
        <v>752</v>
      </c>
      <c r="C367" t="s">
        <v>41</v>
      </c>
      <c r="D367">
        <v>4</v>
      </c>
      <c r="E367" t="s">
        <v>19</v>
      </c>
      <c r="F367">
        <v>1.0589999999999999</v>
      </c>
      <c r="G367" t="str">
        <f t="shared" si="15"/>
        <v>Efficient</v>
      </c>
      <c r="H367" t="str">
        <f t="shared" si="16"/>
        <v>5</v>
      </c>
      <c r="I367">
        <v>20</v>
      </c>
      <c r="J367" t="str">
        <f t="shared" si="17"/>
        <v>Old</v>
      </c>
      <c r="K367">
        <v>3725</v>
      </c>
      <c r="L367">
        <v>5223</v>
      </c>
      <c r="N367">
        <v>37499</v>
      </c>
      <c r="O367">
        <v>61026</v>
      </c>
    </row>
    <row r="368" spans="1:16" x14ac:dyDescent="0.25">
      <c r="A368">
        <v>2019</v>
      </c>
      <c r="B368">
        <v>752</v>
      </c>
      <c r="C368" t="s">
        <v>41</v>
      </c>
      <c r="D368">
        <v>6</v>
      </c>
      <c r="E368" t="s">
        <v>20</v>
      </c>
      <c r="G368" t="str">
        <f t="shared" si="15"/>
        <v>Efficient</v>
      </c>
      <c r="H368" t="str">
        <f t="shared" si="16"/>
        <v>5</v>
      </c>
      <c r="I368">
        <v>19</v>
      </c>
      <c r="J368" t="str">
        <f t="shared" si="17"/>
        <v>Old</v>
      </c>
      <c r="K368">
        <v>27110</v>
      </c>
      <c r="L368">
        <v>10476</v>
      </c>
      <c r="N368">
        <v>76420</v>
      </c>
      <c r="O368">
        <v>39516</v>
      </c>
    </row>
    <row r="369" spans="1:16" x14ac:dyDescent="0.25">
      <c r="A369">
        <v>2019</v>
      </c>
      <c r="B369">
        <v>752</v>
      </c>
      <c r="C369" t="s">
        <v>41</v>
      </c>
      <c r="D369">
        <v>3</v>
      </c>
      <c r="E369" t="s">
        <v>21</v>
      </c>
      <c r="F369">
        <v>0.62919999999999998</v>
      </c>
      <c r="G369" t="str">
        <f t="shared" si="15"/>
        <v>Efficient</v>
      </c>
      <c r="H369" t="str">
        <f t="shared" si="16"/>
        <v>5</v>
      </c>
      <c r="I369">
        <v>14</v>
      </c>
      <c r="J369" t="str">
        <f t="shared" si="17"/>
        <v>Old</v>
      </c>
      <c r="K369">
        <v>16380</v>
      </c>
      <c r="M369">
        <v>1505</v>
      </c>
      <c r="N369">
        <v>214286</v>
      </c>
      <c r="P369">
        <v>19630</v>
      </c>
    </row>
    <row r="370" spans="1:16" x14ac:dyDescent="0.25">
      <c r="A370">
        <v>2019</v>
      </c>
      <c r="B370">
        <v>752</v>
      </c>
      <c r="C370" t="s">
        <v>41</v>
      </c>
      <c r="D370">
        <v>1</v>
      </c>
      <c r="E370" t="s">
        <v>22</v>
      </c>
      <c r="G370" t="str">
        <f t="shared" si="15"/>
        <v>Efficient</v>
      </c>
      <c r="H370" t="str">
        <f t="shared" si="16"/>
        <v>5</v>
      </c>
      <c r="I370">
        <v>24</v>
      </c>
      <c r="J370" t="str">
        <f t="shared" si="17"/>
        <v>Old</v>
      </c>
      <c r="K370">
        <v>18688</v>
      </c>
      <c r="N370">
        <v>145655</v>
      </c>
    </row>
    <row r="371" spans="1:16" x14ac:dyDescent="0.25">
      <c r="A371">
        <v>2019</v>
      </c>
      <c r="B371">
        <v>792</v>
      </c>
      <c r="C371" t="s">
        <v>42</v>
      </c>
      <c r="D371">
        <v>0</v>
      </c>
      <c r="E371" t="s">
        <v>14</v>
      </c>
      <c r="F371">
        <v>1.1778</v>
      </c>
      <c r="G371" t="str">
        <f t="shared" si="15"/>
        <v>Efficient</v>
      </c>
      <c r="H371" t="str">
        <f t="shared" si="16"/>
        <v>5</v>
      </c>
      <c r="I371">
        <v>24</v>
      </c>
      <c r="J371" t="str">
        <f t="shared" si="17"/>
        <v>Old</v>
      </c>
      <c r="K371">
        <v>5465</v>
      </c>
      <c r="L371">
        <v>15712</v>
      </c>
      <c r="M371">
        <v>3130</v>
      </c>
      <c r="N371">
        <v>176490</v>
      </c>
      <c r="O371">
        <v>319616</v>
      </c>
      <c r="P371">
        <v>15908</v>
      </c>
    </row>
    <row r="372" spans="1:16" x14ac:dyDescent="0.25">
      <c r="A372">
        <v>2019</v>
      </c>
      <c r="B372">
        <v>792</v>
      </c>
      <c r="C372" t="s">
        <v>42</v>
      </c>
      <c r="D372">
        <v>2</v>
      </c>
      <c r="E372" t="s">
        <v>15</v>
      </c>
      <c r="F372">
        <v>1.1573</v>
      </c>
      <c r="G372" t="str">
        <f t="shared" si="15"/>
        <v>Efficient</v>
      </c>
      <c r="H372" t="str">
        <f t="shared" si="16"/>
        <v>5</v>
      </c>
      <c r="I372">
        <v>13</v>
      </c>
      <c r="J372" t="str">
        <f t="shared" si="17"/>
        <v>Old</v>
      </c>
      <c r="K372">
        <v>18665</v>
      </c>
      <c r="L372">
        <v>32407</v>
      </c>
      <c r="N372">
        <v>170004</v>
      </c>
      <c r="O372">
        <v>319616</v>
      </c>
    </row>
    <row r="373" spans="1:16" x14ac:dyDescent="0.25">
      <c r="A373">
        <v>2019</v>
      </c>
      <c r="B373">
        <v>792</v>
      </c>
      <c r="C373" t="s">
        <v>42</v>
      </c>
      <c r="D373">
        <v>7</v>
      </c>
      <c r="E373" t="s">
        <v>16</v>
      </c>
      <c r="F373">
        <v>1.2930999999999999</v>
      </c>
      <c r="G373" t="str">
        <f t="shared" si="15"/>
        <v>Efficient</v>
      </c>
      <c r="H373" t="str">
        <f t="shared" si="16"/>
        <v>5</v>
      </c>
      <c r="I373">
        <v>15</v>
      </c>
      <c r="J373" t="str">
        <f t="shared" si="17"/>
        <v>Old</v>
      </c>
      <c r="K373">
        <v>17965</v>
      </c>
      <c r="L373">
        <v>20804</v>
      </c>
      <c r="N373">
        <v>48963</v>
      </c>
      <c r="O373">
        <v>58899</v>
      </c>
    </row>
    <row r="374" spans="1:16" x14ac:dyDescent="0.25">
      <c r="A374">
        <v>2019</v>
      </c>
      <c r="B374">
        <v>792</v>
      </c>
      <c r="C374" t="s">
        <v>42</v>
      </c>
      <c r="D374">
        <v>8</v>
      </c>
      <c r="E374" t="s">
        <v>17</v>
      </c>
      <c r="F374">
        <v>1.2632000000000001</v>
      </c>
      <c r="G374" t="str">
        <f t="shared" si="15"/>
        <v>Efficient</v>
      </c>
      <c r="H374" t="str">
        <f t="shared" si="16"/>
        <v>5</v>
      </c>
      <c r="I374">
        <v>11</v>
      </c>
      <c r="J374" t="str">
        <f t="shared" si="17"/>
        <v>Old</v>
      </c>
      <c r="K374">
        <v>111566</v>
      </c>
      <c r="L374">
        <v>90060</v>
      </c>
      <c r="N374">
        <v>137535</v>
      </c>
      <c r="O374">
        <v>122006</v>
      </c>
    </row>
    <row r="375" spans="1:16" x14ac:dyDescent="0.25">
      <c r="A375">
        <v>2019</v>
      </c>
      <c r="B375">
        <v>792</v>
      </c>
      <c r="C375" t="s">
        <v>42</v>
      </c>
      <c r="D375">
        <v>5</v>
      </c>
      <c r="E375" t="s">
        <v>18</v>
      </c>
      <c r="F375">
        <v>3.5680999999999998</v>
      </c>
      <c r="G375" t="str">
        <f t="shared" si="15"/>
        <v>Inefficient</v>
      </c>
      <c r="H375" t="str">
        <f t="shared" si="16"/>
        <v>3</v>
      </c>
      <c r="I375">
        <v>15</v>
      </c>
      <c r="J375" t="str">
        <f t="shared" si="17"/>
        <v>Old</v>
      </c>
      <c r="K375">
        <v>24756</v>
      </c>
      <c r="L375">
        <v>42515</v>
      </c>
      <c r="N375">
        <v>96452</v>
      </c>
      <c r="O375">
        <v>207591</v>
      </c>
    </row>
    <row r="376" spans="1:16" x14ac:dyDescent="0.25">
      <c r="A376">
        <v>2019</v>
      </c>
      <c r="B376">
        <v>792</v>
      </c>
      <c r="C376" t="s">
        <v>42</v>
      </c>
      <c r="D376">
        <v>4</v>
      </c>
      <c r="E376" t="s">
        <v>19</v>
      </c>
      <c r="F376">
        <v>1.4750000000000001</v>
      </c>
      <c r="G376" t="str">
        <f t="shared" si="15"/>
        <v>Efficient</v>
      </c>
      <c r="H376" t="str">
        <f t="shared" si="16"/>
        <v>5</v>
      </c>
      <c r="I376">
        <v>27</v>
      </c>
      <c r="J376" t="str">
        <f t="shared" si="17"/>
        <v>Old</v>
      </c>
      <c r="K376">
        <v>3976</v>
      </c>
      <c r="L376">
        <v>5564</v>
      </c>
      <c r="N376">
        <v>45349</v>
      </c>
      <c r="O376">
        <v>62980</v>
      </c>
    </row>
    <row r="377" spans="1:16" x14ac:dyDescent="0.25">
      <c r="A377">
        <v>2019</v>
      </c>
      <c r="B377">
        <v>792</v>
      </c>
      <c r="C377" t="s">
        <v>42</v>
      </c>
      <c r="D377">
        <v>6</v>
      </c>
      <c r="E377" t="s">
        <v>20</v>
      </c>
      <c r="G377" t="str">
        <f t="shared" si="15"/>
        <v>Efficient</v>
      </c>
      <c r="H377" t="str">
        <f t="shared" si="16"/>
        <v>5</v>
      </c>
      <c r="I377">
        <v>27</v>
      </c>
      <c r="J377" t="str">
        <f t="shared" si="17"/>
        <v>Old</v>
      </c>
      <c r="K377">
        <v>20546</v>
      </c>
      <c r="L377">
        <v>8454</v>
      </c>
      <c r="N377">
        <v>77000</v>
      </c>
      <c r="O377">
        <v>46705</v>
      </c>
    </row>
    <row r="378" spans="1:16" x14ac:dyDescent="0.25">
      <c r="A378">
        <v>2019</v>
      </c>
      <c r="B378">
        <v>792</v>
      </c>
      <c r="C378" t="s">
        <v>42</v>
      </c>
      <c r="D378">
        <v>3</v>
      </c>
      <c r="E378" t="s">
        <v>21</v>
      </c>
      <c r="F378">
        <v>0.63129999999999997</v>
      </c>
      <c r="G378" t="str">
        <f t="shared" si="15"/>
        <v>Efficient</v>
      </c>
      <c r="H378" t="str">
        <f t="shared" si="16"/>
        <v>5</v>
      </c>
      <c r="I378">
        <v>16</v>
      </c>
      <c r="J378" t="str">
        <f t="shared" si="17"/>
        <v>Old</v>
      </c>
      <c r="K378">
        <v>34599</v>
      </c>
      <c r="M378">
        <v>3130</v>
      </c>
      <c r="N378">
        <v>176490</v>
      </c>
      <c r="P378">
        <v>15908</v>
      </c>
    </row>
    <row r="379" spans="1:16" x14ac:dyDescent="0.25">
      <c r="A379">
        <v>2019</v>
      </c>
      <c r="B379">
        <v>792</v>
      </c>
      <c r="C379" t="s">
        <v>42</v>
      </c>
      <c r="D379">
        <v>1</v>
      </c>
      <c r="E379" t="s">
        <v>22</v>
      </c>
      <c r="G379" t="str">
        <f t="shared" si="15"/>
        <v>Efficient</v>
      </c>
      <c r="H379" t="str">
        <f t="shared" si="16"/>
        <v>5</v>
      </c>
      <c r="I379">
        <v>25</v>
      </c>
      <c r="J379" t="str">
        <f t="shared" si="17"/>
        <v>Old</v>
      </c>
      <c r="K379">
        <v>1640</v>
      </c>
      <c r="N379">
        <v>99836</v>
      </c>
    </row>
    <row r="380" spans="1:16" x14ac:dyDescent="0.25">
      <c r="A380">
        <v>2019</v>
      </c>
      <c r="B380">
        <v>926</v>
      </c>
      <c r="C380" t="s">
        <v>43</v>
      </c>
      <c r="D380">
        <v>0</v>
      </c>
      <c r="E380" t="s">
        <v>14</v>
      </c>
      <c r="F380">
        <v>1.0785</v>
      </c>
      <c r="G380" t="str">
        <f t="shared" si="15"/>
        <v>Efficient</v>
      </c>
      <c r="H380" t="str">
        <f t="shared" si="16"/>
        <v>5</v>
      </c>
      <c r="I380">
        <v>17</v>
      </c>
      <c r="J380" t="str">
        <f t="shared" si="17"/>
        <v>Old</v>
      </c>
      <c r="K380">
        <v>13691</v>
      </c>
      <c r="L380">
        <v>12507</v>
      </c>
      <c r="M380">
        <v>3383</v>
      </c>
      <c r="N380">
        <v>232618</v>
      </c>
      <c r="O380">
        <v>320926</v>
      </c>
      <c r="P380">
        <v>23756</v>
      </c>
    </row>
    <row r="381" spans="1:16" x14ac:dyDescent="0.25">
      <c r="A381">
        <v>2019</v>
      </c>
      <c r="B381">
        <v>926</v>
      </c>
      <c r="C381" t="s">
        <v>43</v>
      </c>
      <c r="D381">
        <v>2</v>
      </c>
      <c r="E381" t="s">
        <v>15</v>
      </c>
      <c r="F381">
        <v>1.0417000000000001</v>
      </c>
      <c r="G381" t="str">
        <f t="shared" si="15"/>
        <v>Efficient</v>
      </c>
      <c r="H381" t="str">
        <f t="shared" si="16"/>
        <v>5</v>
      </c>
      <c r="I381">
        <v>14</v>
      </c>
      <c r="J381" t="str">
        <f t="shared" si="17"/>
        <v>Old</v>
      </c>
      <c r="K381">
        <v>12395</v>
      </c>
      <c r="L381">
        <v>20650</v>
      </c>
      <c r="N381">
        <v>166308</v>
      </c>
      <c r="O381">
        <v>320926</v>
      </c>
    </row>
    <row r="382" spans="1:16" x14ac:dyDescent="0.25">
      <c r="A382">
        <v>2019</v>
      </c>
      <c r="B382">
        <v>926</v>
      </c>
      <c r="C382" t="s">
        <v>43</v>
      </c>
      <c r="D382">
        <v>7</v>
      </c>
      <c r="E382" t="s">
        <v>16</v>
      </c>
      <c r="F382">
        <v>1.1153</v>
      </c>
      <c r="G382" t="str">
        <f t="shared" si="15"/>
        <v>Efficient</v>
      </c>
      <c r="H382" t="str">
        <f t="shared" si="16"/>
        <v>5</v>
      </c>
      <c r="I382">
        <v>11</v>
      </c>
      <c r="J382" t="str">
        <f t="shared" si="17"/>
        <v>Old</v>
      </c>
      <c r="K382">
        <v>6647</v>
      </c>
      <c r="L382">
        <v>7052</v>
      </c>
      <c r="N382">
        <v>59226</v>
      </c>
      <c r="O382">
        <v>54540</v>
      </c>
    </row>
    <row r="383" spans="1:16" x14ac:dyDescent="0.25">
      <c r="A383">
        <v>2019</v>
      </c>
      <c r="B383">
        <v>926</v>
      </c>
      <c r="C383" t="s">
        <v>43</v>
      </c>
      <c r="D383">
        <v>8</v>
      </c>
      <c r="E383" t="s">
        <v>17</v>
      </c>
      <c r="F383">
        <v>1.2728999999999999</v>
      </c>
      <c r="G383" t="str">
        <f t="shared" si="15"/>
        <v>Efficient</v>
      </c>
      <c r="H383" t="str">
        <f t="shared" si="16"/>
        <v>5</v>
      </c>
      <c r="I383">
        <v>8</v>
      </c>
      <c r="J383" t="str">
        <f t="shared" si="17"/>
        <v>Modern</v>
      </c>
      <c r="K383">
        <v>112256</v>
      </c>
      <c r="L383">
        <v>91876</v>
      </c>
      <c r="N383">
        <v>168189</v>
      </c>
      <c r="O383">
        <v>155159</v>
      </c>
    </row>
    <row r="384" spans="1:16" x14ac:dyDescent="0.25">
      <c r="A384">
        <v>2019</v>
      </c>
      <c r="B384">
        <v>926</v>
      </c>
      <c r="C384" t="s">
        <v>43</v>
      </c>
      <c r="D384">
        <v>5</v>
      </c>
      <c r="E384" t="s">
        <v>18</v>
      </c>
      <c r="F384">
        <v>2.0367999999999999</v>
      </c>
      <c r="G384" t="str">
        <f t="shared" si="15"/>
        <v>Efficient</v>
      </c>
      <c r="H384" t="str">
        <f t="shared" si="16"/>
        <v>4</v>
      </c>
      <c r="I384">
        <v>13</v>
      </c>
      <c r="J384" t="str">
        <f t="shared" si="17"/>
        <v>Old</v>
      </c>
      <c r="K384">
        <v>26163</v>
      </c>
      <c r="L384">
        <v>44802</v>
      </c>
      <c r="N384">
        <v>106405</v>
      </c>
      <c r="O384">
        <v>207805</v>
      </c>
    </row>
    <row r="385" spans="1:16" x14ac:dyDescent="0.25">
      <c r="A385">
        <v>2019</v>
      </c>
      <c r="B385">
        <v>926</v>
      </c>
      <c r="C385" t="s">
        <v>43</v>
      </c>
      <c r="D385">
        <v>4</v>
      </c>
      <c r="E385" t="s">
        <v>19</v>
      </c>
      <c r="F385">
        <v>1.4867999999999999</v>
      </c>
      <c r="G385" t="str">
        <f t="shared" si="15"/>
        <v>Efficient</v>
      </c>
      <c r="H385" t="str">
        <f t="shared" si="16"/>
        <v>5</v>
      </c>
      <c r="I385">
        <v>20</v>
      </c>
      <c r="J385" t="str">
        <f t="shared" si="17"/>
        <v>Old</v>
      </c>
      <c r="K385">
        <v>3355</v>
      </c>
      <c r="L385">
        <v>4618</v>
      </c>
      <c r="N385">
        <v>71543</v>
      </c>
      <c r="O385">
        <v>57441</v>
      </c>
    </row>
    <row r="386" spans="1:16" x14ac:dyDescent="0.25">
      <c r="A386">
        <v>2019</v>
      </c>
      <c r="B386">
        <v>926</v>
      </c>
      <c r="C386" t="s">
        <v>43</v>
      </c>
      <c r="D386">
        <v>6</v>
      </c>
      <c r="E386" t="s">
        <v>20</v>
      </c>
      <c r="G386" t="str">
        <f t="shared" si="15"/>
        <v>Efficient</v>
      </c>
      <c r="H386" t="str">
        <f t="shared" si="16"/>
        <v>5</v>
      </c>
      <c r="I386">
        <v>15</v>
      </c>
      <c r="J386" t="str">
        <f t="shared" si="17"/>
        <v>Old</v>
      </c>
      <c r="K386">
        <v>23971</v>
      </c>
      <c r="L386">
        <v>9977</v>
      </c>
      <c r="N386">
        <v>100430</v>
      </c>
      <c r="O386">
        <v>55828</v>
      </c>
    </row>
    <row r="387" spans="1:16" x14ac:dyDescent="0.25">
      <c r="A387">
        <v>2019</v>
      </c>
      <c r="B387">
        <v>926</v>
      </c>
      <c r="C387" t="s">
        <v>43</v>
      </c>
      <c r="D387">
        <v>3</v>
      </c>
      <c r="E387" t="s">
        <v>21</v>
      </c>
      <c r="F387">
        <v>0.72919999999999996</v>
      </c>
      <c r="G387" t="str">
        <f t="shared" ref="G387:G450" si="18">IF(F387&lt;3, "Efficient", "Inefficient")</f>
        <v>Efficient</v>
      </c>
      <c r="H387" t="str">
        <f t="shared" ref="H387:H450" si="19">IF(F387&lt;2,"5",IF(F387&lt;3,"4",IF(F387&lt;4,"3",IF(F387&lt;5,"2","1"))))</f>
        <v>5</v>
      </c>
      <c r="I387">
        <v>14</v>
      </c>
      <c r="J387" t="str">
        <f t="shared" ref="J387:J450" si="20">IF(I387&lt;10, "Modern", "Old")</f>
        <v>Old</v>
      </c>
      <c r="K387">
        <v>36766</v>
      </c>
      <c r="M387">
        <v>3383</v>
      </c>
      <c r="N387">
        <v>232618</v>
      </c>
      <c r="P387">
        <v>23756</v>
      </c>
    </row>
    <row r="388" spans="1:16" x14ac:dyDescent="0.25">
      <c r="A388">
        <v>2019</v>
      </c>
      <c r="B388">
        <v>926</v>
      </c>
      <c r="C388" t="s">
        <v>43</v>
      </c>
      <c r="D388">
        <v>1</v>
      </c>
      <c r="E388" t="s">
        <v>22</v>
      </c>
      <c r="G388" t="str">
        <f t="shared" si="18"/>
        <v>Efficient</v>
      </c>
      <c r="H388" t="str">
        <f t="shared" si="19"/>
        <v>5</v>
      </c>
      <c r="I388">
        <v>17</v>
      </c>
      <c r="J388" t="str">
        <f t="shared" si="20"/>
        <v>Old</v>
      </c>
      <c r="K388">
        <v>12197</v>
      </c>
      <c r="N388">
        <v>177000</v>
      </c>
    </row>
    <row r="389" spans="1:16" x14ac:dyDescent="0.25">
      <c r="A389">
        <v>2019</v>
      </c>
      <c r="B389">
        <v>842</v>
      </c>
      <c r="C389" t="s">
        <v>44</v>
      </c>
      <c r="D389">
        <v>0</v>
      </c>
      <c r="E389" t="s">
        <v>14</v>
      </c>
      <c r="F389">
        <v>1.4326000000000001</v>
      </c>
      <c r="G389" t="str">
        <f t="shared" si="18"/>
        <v>Efficient</v>
      </c>
      <c r="H389" t="str">
        <f t="shared" si="19"/>
        <v>5</v>
      </c>
      <c r="I389">
        <v>24</v>
      </c>
      <c r="J389" t="str">
        <f t="shared" si="20"/>
        <v>Old</v>
      </c>
      <c r="K389">
        <v>16506</v>
      </c>
      <c r="L389">
        <v>46637</v>
      </c>
      <c r="M389">
        <v>5322</v>
      </c>
      <c r="N389">
        <v>228081</v>
      </c>
      <c r="O389">
        <v>322829</v>
      </c>
      <c r="P389">
        <v>19462</v>
      </c>
    </row>
    <row r="390" spans="1:16" x14ac:dyDescent="0.25">
      <c r="A390">
        <v>2019</v>
      </c>
      <c r="B390">
        <v>842</v>
      </c>
      <c r="C390" t="s">
        <v>44</v>
      </c>
      <c r="D390">
        <v>2</v>
      </c>
      <c r="E390" t="s">
        <v>15</v>
      </c>
      <c r="F390">
        <v>1.6472</v>
      </c>
      <c r="G390" t="str">
        <f t="shared" si="18"/>
        <v>Efficient</v>
      </c>
      <c r="H390" t="str">
        <f t="shared" si="19"/>
        <v>5</v>
      </c>
      <c r="I390">
        <v>10</v>
      </c>
      <c r="J390" t="str">
        <f t="shared" si="20"/>
        <v>Old</v>
      </c>
      <c r="K390">
        <v>35433</v>
      </c>
      <c r="L390">
        <v>61411</v>
      </c>
      <c r="N390">
        <v>170000</v>
      </c>
      <c r="O390">
        <v>322829</v>
      </c>
    </row>
    <row r="391" spans="1:16" x14ac:dyDescent="0.25">
      <c r="A391">
        <v>2019</v>
      </c>
      <c r="B391">
        <v>842</v>
      </c>
      <c r="C391" t="s">
        <v>44</v>
      </c>
      <c r="D391">
        <v>7</v>
      </c>
      <c r="E391" t="s">
        <v>16</v>
      </c>
      <c r="F391">
        <v>1.9656</v>
      </c>
      <c r="G391" t="str">
        <f t="shared" si="18"/>
        <v>Efficient</v>
      </c>
      <c r="H391" t="str">
        <f t="shared" si="19"/>
        <v>5</v>
      </c>
      <c r="I391">
        <v>9</v>
      </c>
      <c r="J391" t="str">
        <f t="shared" si="20"/>
        <v>Modern</v>
      </c>
      <c r="K391">
        <v>30823</v>
      </c>
      <c r="L391">
        <v>35301</v>
      </c>
      <c r="N391">
        <v>59226</v>
      </c>
      <c r="O391">
        <v>59138</v>
      </c>
    </row>
    <row r="392" spans="1:16" x14ac:dyDescent="0.25">
      <c r="A392">
        <v>2019</v>
      </c>
      <c r="B392">
        <v>842</v>
      </c>
      <c r="C392" t="s">
        <v>44</v>
      </c>
      <c r="D392">
        <v>8</v>
      </c>
      <c r="E392" t="s">
        <v>17</v>
      </c>
      <c r="F392">
        <v>1.2882</v>
      </c>
      <c r="G392" t="str">
        <f t="shared" si="18"/>
        <v>Efficient</v>
      </c>
      <c r="H392" t="str">
        <f t="shared" si="19"/>
        <v>5</v>
      </c>
      <c r="I392">
        <v>5</v>
      </c>
      <c r="J392" t="str">
        <f t="shared" si="20"/>
        <v>Modern</v>
      </c>
      <c r="K392">
        <v>97819</v>
      </c>
      <c r="L392">
        <v>79450</v>
      </c>
      <c r="N392">
        <v>149367</v>
      </c>
      <c r="O392">
        <v>156000</v>
      </c>
    </row>
    <row r="393" spans="1:16" x14ac:dyDescent="0.25">
      <c r="A393">
        <v>2019</v>
      </c>
      <c r="B393">
        <v>842</v>
      </c>
      <c r="C393" t="s">
        <v>44</v>
      </c>
      <c r="D393">
        <v>5</v>
      </c>
      <c r="E393" t="s">
        <v>18</v>
      </c>
      <c r="F393">
        <v>1.8580000000000001</v>
      </c>
      <c r="G393" t="str">
        <f t="shared" si="18"/>
        <v>Efficient</v>
      </c>
      <c r="H393" t="str">
        <f t="shared" si="19"/>
        <v>5</v>
      </c>
      <c r="I393">
        <v>21</v>
      </c>
      <c r="J393" t="str">
        <f t="shared" si="20"/>
        <v>Old</v>
      </c>
      <c r="K393">
        <v>28069</v>
      </c>
      <c r="L393">
        <v>50068</v>
      </c>
      <c r="N393">
        <v>108237</v>
      </c>
      <c r="O393">
        <v>209331</v>
      </c>
    </row>
    <row r="394" spans="1:16" x14ac:dyDescent="0.25">
      <c r="A394">
        <v>2019</v>
      </c>
      <c r="B394">
        <v>842</v>
      </c>
      <c r="C394" t="s">
        <v>44</v>
      </c>
      <c r="D394">
        <v>4</v>
      </c>
      <c r="E394" t="s">
        <v>19</v>
      </c>
      <c r="F394">
        <v>1.833</v>
      </c>
      <c r="G394" t="str">
        <f t="shared" si="18"/>
        <v>Efficient</v>
      </c>
      <c r="H394" t="str">
        <f t="shared" si="19"/>
        <v>5</v>
      </c>
      <c r="I394">
        <v>17</v>
      </c>
      <c r="J394" t="str">
        <f t="shared" si="20"/>
        <v>Old</v>
      </c>
      <c r="K394">
        <v>12253</v>
      </c>
      <c r="L394">
        <v>16551</v>
      </c>
      <c r="N394">
        <v>66870</v>
      </c>
      <c r="O394">
        <v>73296</v>
      </c>
    </row>
    <row r="395" spans="1:16" x14ac:dyDescent="0.25">
      <c r="A395">
        <v>2019</v>
      </c>
      <c r="B395">
        <v>842</v>
      </c>
      <c r="C395" t="s">
        <v>44</v>
      </c>
      <c r="D395">
        <v>6</v>
      </c>
      <c r="E395" t="s">
        <v>20</v>
      </c>
      <c r="G395" t="str">
        <f t="shared" si="18"/>
        <v>Efficient</v>
      </c>
      <c r="H395" t="str">
        <f t="shared" si="19"/>
        <v>5</v>
      </c>
      <c r="I395">
        <v>13</v>
      </c>
      <c r="J395" t="str">
        <f t="shared" si="20"/>
        <v>Old</v>
      </c>
      <c r="K395">
        <v>57802</v>
      </c>
      <c r="L395">
        <v>21091</v>
      </c>
      <c r="N395">
        <v>100430</v>
      </c>
      <c r="O395">
        <v>55828</v>
      </c>
    </row>
    <row r="396" spans="1:16" x14ac:dyDescent="0.25">
      <c r="A396">
        <v>2019</v>
      </c>
      <c r="B396">
        <v>842</v>
      </c>
      <c r="C396" t="s">
        <v>44</v>
      </c>
      <c r="D396">
        <v>3</v>
      </c>
      <c r="E396" t="s">
        <v>21</v>
      </c>
      <c r="F396">
        <v>1.0249999999999999</v>
      </c>
      <c r="G396" t="str">
        <f t="shared" si="18"/>
        <v>Efficient</v>
      </c>
      <c r="H396" t="str">
        <f t="shared" si="19"/>
        <v>5</v>
      </c>
      <c r="I396">
        <v>13</v>
      </c>
      <c r="J396" t="str">
        <f t="shared" si="20"/>
        <v>Old</v>
      </c>
      <c r="K396">
        <v>59336</v>
      </c>
      <c r="M396">
        <v>5322</v>
      </c>
      <c r="N396">
        <v>194250</v>
      </c>
      <c r="P396">
        <v>19462</v>
      </c>
    </row>
    <row r="397" spans="1:16" x14ac:dyDescent="0.25">
      <c r="A397">
        <v>2019</v>
      </c>
      <c r="B397">
        <v>842</v>
      </c>
      <c r="C397" t="s">
        <v>44</v>
      </c>
      <c r="D397">
        <v>1</v>
      </c>
      <c r="E397" t="s">
        <v>22</v>
      </c>
      <c r="G397" t="str">
        <f t="shared" si="18"/>
        <v>Efficient</v>
      </c>
      <c r="H397" t="str">
        <f t="shared" si="19"/>
        <v>5</v>
      </c>
      <c r="I397">
        <v>28</v>
      </c>
      <c r="J397" t="str">
        <f t="shared" si="20"/>
        <v>Old</v>
      </c>
      <c r="K397">
        <v>8322</v>
      </c>
      <c r="N397">
        <v>228081</v>
      </c>
    </row>
    <row r="398" spans="1:16" x14ac:dyDescent="0.25">
      <c r="A398">
        <v>2020</v>
      </c>
      <c r="B398">
        <v>0</v>
      </c>
      <c r="C398" t="s">
        <v>13</v>
      </c>
      <c r="D398">
        <v>0</v>
      </c>
      <c r="E398" t="s">
        <v>14</v>
      </c>
      <c r="F398">
        <v>0.99860000000000004</v>
      </c>
      <c r="G398" t="str">
        <f t="shared" si="18"/>
        <v>Efficient</v>
      </c>
      <c r="H398" t="str">
        <f t="shared" si="19"/>
        <v>5</v>
      </c>
      <c r="I398">
        <v>18</v>
      </c>
      <c r="J398" t="str">
        <f t="shared" si="20"/>
        <v>Old</v>
      </c>
      <c r="K398">
        <v>14663</v>
      </c>
      <c r="L398">
        <v>24956</v>
      </c>
      <c r="M398">
        <v>3543</v>
      </c>
      <c r="N398">
        <v>237200</v>
      </c>
      <c r="O398">
        <v>441561</v>
      </c>
      <c r="P398">
        <v>23964</v>
      </c>
    </row>
    <row r="399" spans="1:16" x14ac:dyDescent="0.25">
      <c r="A399">
        <v>2020</v>
      </c>
      <c r="B399">
        <v>0</v>
      </c>
      <c r="C399" t="s">
        <v>13</v>
      </c>
      <c r="D399">
        <v>2</v>
      </c>
      <c r="E399" t="s">
        <v>15</v>
      </c>
      <c r="F399">
        <v>0.96809999999999996</v>
      </c>
      <c r="G399" t="str">
        <f t="shared" si="18"/>
        <v>Efficient</v>
      </c>
      <c r="H399" t="str">
        <f t="shared" si="19"/>
        <v>5</v>
      </c>
      <c r="I399">
        <v>14</v>
      </c>
      <c r="J399" t="str">
        <f t="shared" si="20"/>
        <v>Old</v>
      </c>
      <c r="K399">
        <v>15704</v>
      </c>
      <c r="L399">
        <v>27242</v>
      </c>
      <c r="N399">
        <v>234006</v>
      </c>
      <c r="O399">
        <v>441561</v>
      </c>
    </row>
    <row r="400" spans="1:16" x14ac:dyDescent="0.25">
      <c r="A400">
        <v>2020</v>
      </c>
      <c r="B400">
        <v>0</v>
      </c>
      <c r="C400" t="s">
        <v>13</v>
      </c>
      <c r="D400">
        <v>7</v>
      </c>
      <c r="E400" t="s">
        <v>16</v>
      </c>
      <c r="F400">
        <v>1.0417000000000001</v>
      </c>
      <c r="G400" t="str">
        <f t="shared" si="18"/>
        <v>Efficient</v>
      </c>
      <c r="H400" t="str">
        <f t="shared" si="19"/>
        <v>5</v>
      </c>
      <c r="I400">
        <v>15</v>
      </c>
      <c r="J400" t="str">
        <f t="shared" si="20"/>
        <v>Old</v>
      </c>
      <c r="K400">
        <v>10826</v>
      </c>
      <c r="L400">
        <v>12164</v>
      </c>
      <c r="N400">
        <v>59229</v>
      </c>
      <c r="O400">
        <v>64220</v>
      </c>
    </row>
    <row r="401" spans="1:16" x14ac:dyDescent="0.25">
      <c r="A401">
        <v>2020</v>
      </c>
      <c r="B401">
        <v>0</v>
      </c>
      <c r="C401" t="s">
        <v>13</v>
      </c>
      <c r="D401">
        <v>8</v>
      </c>
      <c r="E401" t="s">
        <v>17</v>
      </c>
      <c r="F401">
        <v>1.1194</v>
      </c>
      <c r="G401" t="str">
        <f t="shared" si="18"/>
        <v>Efficient</v>
      </c>
      <c r="H401" t="str">
        <f t="shared" si="19"/>
        <v>5</v>
      </c>
      <c r="I401">
        <v>12</v>
      </c>
      <c r="J401" t="str">
        <f t="shared" si="20"/>
        <v>Old</v>
      </c>
      <c r="K401">
        <v>95270</v>
      </c>
      <c r="L401">
        <v>74229</v>
      </c>
      <c r="N401">
        <v>168189</v>
      </c>
      <c r="O401">
        <v>156000</v>
      </c>
    </row>
    <row r="402" spans="1:16" x14ac:dyDescent="0.25">
      <c r="A402">
        <v>2020</v>
      </c>
      <c r="B402">
        <v>0</v>
      </c>
      <c r="C402" t="s">
        <v>13</v>
      </c>
      <c r="D402">
        <v>5</v>
      </c>
      <c r="E402" t="s">
        <v>18</v>
      </c>
      <c r="F402">
        <v>2.0659999999999998</v>
      </c>
      <c r="G402" t="str">
        <f t="shared" si="18"/>
        <v>Efficient</v>
      </c>
      <c r="H402" t="str">
        <f t="shared" si="19"/>
        <v>4</v>
      </c>
      <c r="I402">
        <v>14</v>
      </c>
      <c r="J402" t="str">
        <f t="shared" si="20"/>
        <v>Old</v>
      </c>
      <c r="K402">
        <v>32146</v>
      </c>
      <c r="L402">
        <v>57453</v>
      </c>
      <c r="N402">
        <v>204014</v>
      </c>
      <c r="O402">
        <v>404389</v>
      </c>
    </row>
    <row r="403" spans="1:16" x14ac:dyDescent="0.25">
      <c r="A403">
        <v>2020</v>
      </c>
      <c r="B403">
        <v>0</v>
      </c>
      <c r="C403" t="s">
        <v>13</v>
      </c>
      <c r="D403">
        <v>4</v>
      </c>
      <c r="E403" t="s">
        <v>19</v>
      </c>
      <c r="F403">
        <v>1.1499999999999999</v>
      </c>
      <c r="G403" t="str">
        <f t="shared" si="18"/>
        <v>Efficient</v>
      </c>
      <c r="H403" t="str">
        <f t="shared" si="19"/>
        <v>5</v>
      </c>
      <c r="I403">
        <v>21</v>
      </c>
      <c r="J403" t="str">
        <f t="shared" si="20"/>
        <v>Old</v>
      </c>
      <c r="K403">
        <v>5439</v>
      </c>
      <c r="L403">
        <v>7405</v>
      </c>
      <c r="N403">
        <v>91784</v>
      </c>
      <c r="O403">
        <v>116173</v>
      </c>
    </row>
    <row r="404" spans="1:16" x14ac:dyDescent="0.25">
      <c r="A404">
        <v>2020</v>
      </c>
      <c r="B404">
        <v>0</v>
      </c>
      <c r="C404" t="s">
        <v>13</v>
      </c>
      <c r="D404">
        <v>6</v>
      </c>
      <c r="E404" t="s">
        <v>20</v>
      </c>
      <c r="G404" t="str">
        <f t="shared" si="18"/>
        <v>Efficient</v>
      </c>
      <c r="H404" t="str">
        <f t="shared" si="19"/>
        <v>5</v>
      </c>
      <c r="I404">
        <v>17</v>
      </c>
      <c r="J404" t="str">
        <f t="shared" si="20"/>
        <v>Old</v>
      </c>
      <c r="K404">
        <v>25389</v>
      </c>
      <c r="L404">
        <v>10242</v>
      </c>
      <c r="N404">
        <v>100430</v>
      </c>
      <c r="O404">
        <v>55828</v>
      </c>
    </row>
    <row r="405" spans="1:16" x14ac:dyDescent="0.25">
      <c r="A405">
        <v>2020</v>
      </c>
      <c r="B405">
        <v>0</v>
      </c>
      <c r="C405" t="s">
        <v>13</v>
      </c>
      <c r="D405">
        <v>3</v>
      </c>
      <c r="E405" t="s">
        <v>21</v>
      </c>
      <c r="F405">
        <v>0.70630000000000004</v>
      </c>
      <c r="G405" t="str">
        <f t="shared" si="18"/>
        <v>Efficient</v>
      </c>
      <c r="H405" t="str">
        <f t="shared" si="19"/>
        <v>5</v>
      </c>
      <c r="I405">
        <v>14</v>
      </c>
      <c r="J405" t="str">
        <f t="shared" si="20"/>
        <v>Old</v>
      </c>
      <c r="K405">
        <v>38308</v>
      </c>
      <c r="M405">
        <v>3543</v>
      </c>
      <c r="N405">
        <v>237200</v>
      </c>
      <c r="P405">
        <v>23964</v>
      </c>
    </row>
    <row r="406" spans="1:16" x14ac:dyDescent="0.25">
      <c r="A406">
        <v>2020</v>
      </c>
      <c r="B406">
        <v>0</v>
      </c>
      <c r="C406" t="s">
        <v>13</v>
      </c>
      <c r="D406">
        <v>1</v>
      </c>
      <c r="E406" t="s">
        <v>22</v>
      </c>
      <c r="G406" t="str">
        <f t="shared" si="18"/>
        <v>Efficient</v>
      </c>
      <c r="H406" t="str">
        <f t="shared" si="19"/>
        <v>5</v>
      </c>
      <c r="I406">
        <v>20</v>
      </c>
      <c r="J406" t="str">
        <f t="shared" si="20"/>
        <v>Old</v>
      </c>
      <c r="K406">
        <v>7439</v>
      </c>
      <c r="N406">
        <v>228081</v>
      </c>
    </row>
    <row r="407" spans="1:16" x14ac:dyDescent="0.25">
      <c r="A407">
        <v>2020</v>
      </c>
      <c r="B407">
        <v>36</v>
      </c>
      <c r="C407" t="s">
        <v>23</v>
      </c>
      <c r="D407">
        <v>0</v>
      </c>
      <c r="E407" t="s">
        <v>14</v>
      </c>
      <c r="F407">
        <v>1.5068999999999999</v>
      </c>
      <c r="G407" t="str">
        <f t="shared" si="18"/>
        <v>Efficient</v>
      </c>
      <c r="H407" t="str">
        <f t="shared" si="19"/>
        <v>5</v>
      </c>
      <c r="I407">
        <v>21</v>
      </c>
      <c r="J407" t="str">
        <f t="shared" si="20"/>
        <v>Old</v>
      </c>
      <c r="K407">
        <v>26033</v>
      </c>
      <c r="L407">
        <v>81621</v>
      </c>
      <c r="M407">
        <v>4774</v>
      </c>
      <c r="N407">
        <v>169379</v>
      </c>
      <c r="O407">
        <v>299688</v>
      </c>
      <c r="P407">
        <v>9572</v>
      </c>
    </row>
    <row r="408" spans="1:16" x14ac:dyDescent="0.25">
      <c r="A408">
        <v>2020</v>
      </c>
      <c r="B408">
        <v>36</v>
      </c>
      <c r="C408" t="s">
        <v>23</v>
      </c>
      <c r="D408">
        <v>2</v>
      </c>
      <c r="E408" t="s">
        <v>15</v>
      </c>
      <c r="F408">
        <v>1.2726</v>
      </c>
      <c r="G408" t="str">
        <f t="shared" si="18"/>
        <v>Efficient</v>
      </c>
      <c r="H408" t="str">
        <f t="shared" si="19"/>
        <v>5</v>
      </c>
      <c r="I408">
        <v>8</v>
      </c>
      <c r="J408" t="str">
        <f t="shared" si="20"/>
        <v>Modern</v>
      </c>
      <c r="K408">
        <v>22886</v>
      </c>
      <c r="L408">
        <v>38833</v>
      </c>
      <c r="N408">
        <v>85496</v>
      </c>
      <c r="O408">
        <v>164274</v>
      </c>
    </row>
    <row r="409" spans="1:16" x14ac:dyDescent="0.25">
      <c r="A409">
        <v>2020</v>
      </c>
      <c r="B409">
        <v>36</v>
      </c>
      <c r="C409" t="s">
        <v>23</v>
      </c>
      <c r="D409">
        <v>7</v>
      </c>
      <c r="E409" t="s">
        <v>16</v>
      </c>
      <c r="F409">
        <v>0.9194</v>
      </c>
      <c r="G409" t="str">
        <f t="shared" si="18"/>
        <v>Efficient</v>
      </c>
      <c r="H409" t="str">
        <f t="shared" si="19"/>
        <v>5</v>
      </c>
      <c r="I409">
        <v>9</v>
      </c>
      <c r="J409" t="str">
        <f t="shared" si="20"/>
        <v>Modern</v>
      </c>
      <c r="K409">
        <v>13571</v>
      </c>
      <c r="L409">
        <v>15419</v>
      </c>
      <c r="N409">
        <v>51035</v>
      </c>
      <c r="O409">
        <v>58591</v>
      </c>
    </row>
    <row r="410" spans="1:16" x14ac:dyDescent="0.25">
      <c r="A410">
        <v>2020</v>
      </c>
      <c r="B410">
        <v>36</v>
      </c>
      <c r="C410" t="s">
        <v>23</v>
      </c>
      <c r="D410">
        <v>8</v>
      </c>
      <c r="E410" t="s">
        <v>17</v>
      </c>
      <c r="F410">
        <v>1.1927000000000001</v>
      </c>
      <c r="G410" t="str">
        <f t="shared" si="18"/>
        <v>Efficient</v>
      </c>
      <c r="H410" t="str">
        <f t="shared" si="19"/>
        <v>5</v>
      </c>
      <c r="I410">
        <v>11</v>
      </c>
      <c r="J410" t="str">
        <f t="shared" si="20"/>
        <v>Old</v>
      </c>
      <c r="K410">
        <v>111798</v>
      </c>
      <c r="L410">
        <v>85340</v>
      </c>
      <c r="N410">
        <v>144978</v>
      </c>
      <c r="O410">
        <v>97730</v>
      </c>
    </row>
    <row r="411" spans="1:16" x14ac:dyDescent="0.25">
      <c r="A411">
        <v>2020</v>
      </c>
      <c r="B411">
        <v>36</v>
      </c>
      <c r="C411" t="s">
        <v>23</v>
      </c>
      <c r="D411">
        <v>5</v>
      </c>
      <c r="E411" t="s">
        <v>18</v>
      </c>
      <c r="F411">
        <v>1.6111</v>
      </c>
      <c r="G411" t="str">
        <f t="shared" si="18"/>
        <v>Efficient</v>
      </c>
      <c r="H411" t="str">
        <f t="shared" si="19"/>
        <v>5</v>
      </c>
      <c r="I411">
        <v>10</v>
      </c>
      <c r="J411" t="str">
        <f t="shared" si="20"/>
        <v>Old</v>
      </c>
      <c r="K411">
        <v>59379</v>
      </c>
      <c r="L411">
        <v>111119</v>
      </c>
      <c r="N411">
        <v>152457</v>
      </c>
      <c r="O411">
        <v>299688</v>
      </c>
    </row>
    <row r="412" spans="1:16" x14ac:dyDescent="0.25">
      <c r="A412">
        <v>2020</v>
      </c>
      <c r="B412">
        <v>36</v>
      </c>
      <c r="C412" t="s">
        <v>23</v>
      </c>
      <c r="D412">
        <v>4</v>
      </c>
      <c r="E412" t="s">
        <v>19</v>
      </c>
      <c r="F412">
        <v>2.0181</v>
      </c>
      <c r="G412" t="str">
        <f t="shared" si="18"/>
        <v>Efficient</v>
      </c>
      <c r="H412" t="str">
        <f t="shared" si="19"/>
        <v>4</v>
      </c>
      <c r="I412">
        <v>12</v>
      </c>
      <c r="J412" t="str">
        <f t="shared" si="20"/>
        <v>Old</v>
      </c>
      <c r="K412">
        <v>20317</v>
      </c>
      <c r="L412">
        <v>29494</v>
      </c>
      <c r="N412">
        <v>91649</v>
      </c>
      <c r="O412">
        <v>101496</v>
      </c>
    </row>
    <row r="413" spans="1:16" x14ac:dyDescent="0.25">
      <c r="A413">
        <v>2020</v>
      </c>
      <c r="B413">
        <v>36</v>
      </c>
      <c r="C413" t="s">
        <v>23</v>
      </c>
      <c r="D413">
        <v>6</v>
      </c>
      <c r="E413" t="s">
        <v>20</v>
      </c>
      <c r="G413" t="str">
        <f t="shared" si="18"/>
        <v>Efficient</v>
      </c>
      <c r="H413" t="str">
        <f t="shared" si="19"/>
        <v>5</v>
      </c>
      <c r="I413">
        <v>13</v>
      </c>
      <c r="J413" t="str">
        <f t="shared" si="20"/>
        <v>Old</v>
      </c>
      <c r="K413">
        <v>38035</v>
      </c>
      <c r="L413">
        <v>14729</v>
      </c>
      <c r="N413">
        <v>76420</v>
      </c>
      <c r="O413">
        <v>43878</v>
      </c>
    </row>
    <row r="414" spans="1:16" x14ac:dyDescent="0.25">
      <c r="A414">
        <v>2020</v>
      </c>
      <c r="B414">
        <v>36</v>
      </c>
      <c r="C414" t="s">
        <v>23</v>
      </c>
      <c r="D414">
        <v>3</v>
      </c>
      <c r="E414" t="s">
        <v>21</v>
      </c>
      <c r="F414">
        <v>1.4146000000000001</v>
      </c>
      <c r="G414" t="str">
        <f t="shared" si="18"/>
        <v>Efficient</v>
      </c>
      <c r="H414" t="str">
        <f t="shared" si="19"/>
        <v>5</v>
      </c>
      <c r="I414">
        <v>13</v>
      </c>
      <c r="J414" t="str">
        <f t="shared" si="20"/>
        <v>Old</v>
      </c>
      <c r="K414">
        <v>52451</v>
      </c>
      <c r="M414">
        <v>4774</v>
      </c>
      <c r="N414">
        <v>109712</v>
      </c>
      <c r="P414">
        <v>9572</v>
      </c>
    </row>
    <row r="415" spans="1:16" x14ac:dyDescent="0.25">
      <c r="A415">
        <v>2020</v>
      </c>
      <c r="B415">
        <v>36</v>
      </c>
      <c r="C415" t="s">
        <v>23</v>
      </c>
      <c r="D415">
        <v>1</v>
      </c>
      <c r="E415" t="s">
        <v>22</v>
      </c>
      <c r="G415" t="str">
        <f t="shared" si="18"/>
        <v>Efficient</v>
      </c>
      <c r="H415" t="str">
        <f t="shared" si="19"/>
        <v>5</v>
      </c>
      <c r="I415">
        <v>30</v>
      </c>
      <c r="J415" t="str">
        <f t="shared" si="20"/>
        <v>Old</v>
      </c>
      <c r="K415">
        <v>3463</v>
      </c>
      <c r="N415">
        <v>169379</v>
      </c>
    </row>
    <row r="416" spans="1:16" x14ac:dyDescent="0.25">
      <c r="A416">
        <v>2020</v>
      </c>
      <c r="B416">
        <v>124</v>
      </c>
      <c r="C416" t="s">
        <v>24</v>
      </c>
      <c r="D416">
        <v>0</v>
      </c>
      <c r="E416" t="s">
        <v>14</v>
      </c>
      <c r="F416">
        <v>0.77429999999999999</v>
      </c>
      <c r="G416" t="str">
        <f t="shared" si="18"/>
        <v>Efficient</v>
      </c>
      <c r="H416" t="str">
        <f t="shared" si="19"/>
        <v>5</v>
      </c>
      <c r="I416">
        <v>27</v>
      </c>
      <c r="J416" t="str">
        <f t="shared" si="20"/>
        <v>Old</v>
      </c>
      <c r="K416">
        <v>11067</v>
      </c>
      <c r="L416">
        <v>34669</v>
      </c>
      <c r="M416">
        <v>5198</v>
      </c>
      <c r="N416">
        <v>172000</v>
      </c>
      <c r="O416">
        <v>320780</v>
      </c>
      <c r="P416">
        <v>15128</v>
      </c>
    </row>
    <row r="417" spans="1:16" x14ac:dyDescent="0.25">
      <c r="A417">
        <v>2020</v>
      </c>
      <c r="B417">
        <v>124</v>
      </c>
      <c r="C417" t="s">
        <v>24</v>
      </c>
      <c r="D417">
        <v>2</v>
      </c>
      <c r="E417" t="s">
        <v>15</v>
      </c>
      <c r="F417">
        <v>1.0840000000000001</v>
      </c>
      <c r="G417" t="str">
        <f t="shared" si="18"/>
        <v>Efficient</v>
      </c>
      <c r="H417" t="str">
        <f t="shared" si="19"/>
        <v>5</v>
      </c>
      <c r="I417">
        <v>12</v>
      </c>
      <c r="J417" t="str">
        <f t="shared" si="20"/>
        <v>Old</v>
      </c>
      <c r="K417">
        <v>23600</v>
      </c>
      <c r="L417">
        <v>39461</v>
      </c>
      <c r="N417">
        <v>170618</v>
      </c>
      <c r="O417">
        <v>320780</v>
      </c>
    </row>
    <row r="418" spans="1:16" x14ac:dyDescent="0.25">
      <c r="A418">
        <v>2020</v>
      </c>
      <c r="B418">
        <v>124</v>
      </c>
      <c r="C418" t="s">
        <v>24</v>
      </c>
      <c r="D418">
        <v>7</v>
      </c>
      <c r="E418" t="s">
        <v>16</v>
      </c>
      <c r="F418">
        <v>1.5076000000000001</v>
      </c>
      <c r="G418" t="str">
        <f t="shared" si="18"/>
        <v>Efficient</v>
      </c>
      <c r="H418" t="str">
        <f t="shared" si="19"/>
        <v>5</v>
      </c>
      <c r="I418">
        <v>12</v>
      </c>
      <c r="J418" t="str">
        <f t="shared" si="20"/>
        <v>Old</v>
      </c>
      <c r="K418">
        <v>41742</v>
      </c>
      <c r="L418">
        <v>49632</v>
      </c>
      <c r="N418">
        <v>51035</v>
      </c>
      <c r="O418">
        <v>58591</v>
      </c>
    </row>
    <row r="419" spans="1:16" x14ac:dyDescent="0.25">
      <c r="A419">
        <v>2020</v>
      </c>
      <c r="B419">
        <v>124</v>
      </c>
      <c r="C419" t="s">
        <v>24</v>
      </c>
      <c r="D419">
        <v>5</v>
      </c>
      <c r="E419" t="s">
        <v>18</v>
      </c>
      <c r="F419">
        <v>0.40589999999999998</v>
      </c>
      <c r="G419" t="str">
        <f t="shared" si="18"/>
        <v>Efficient</v>
      </c>
      <c r="H419" t="str">
        <f t="shared" si="19"/>
        <v>5</v>
      </c>
      <c r="I419">
        <v>22</v>
      </c>
      <c r="J419" t="str">
        <f t="shared" si="20"/>
        <v>Old</v>
      </c>
      <c r="K419">
        <v>27583</v>
      </c>
      <c r="L419">
        <v>47008</v>
      </c>
      <c r="N419">
        <v>109731</v>
      </c>
      <c r="O419">
        <v>210000</v>
      </c>
    </row>
    <row r="420" spans="1:16" x14ac:dyDescent="0.25">
      <c r="A420">
        <v>2020</v>
      </c>
      <c r="B420">
        <v>124</v>
      </c>
      <c r="C420" t="s">
        <v>24</v>
      </c>
      <c r="D420">
        <v>4</v>
      </c>
      <c r="E420" t="s">
        <v>19</v>
      </c>
      <c r="F420">
        <v>0.5736</v>
      </c>
      <c r="G420" t="str">
        <f t="shared" si="18"/>
        <v>Efficient</v>
      </c>
      <c r="H420" t="str">
        <f t="shared" si="19"/>
        <v>5</v>
      </c>
      <c r="I420">
        <v>12</v>
      </c>
      <c r="J420" t="str">
        <f t="shared" si="20"/>
        <v>Old</v>
      </c>
      <c r="K420">
        <v>11759</v>
      </c>
      <c r="L420">
        <v>16360</v>
      </c>
      <c r="N420">
        <v>49091</v>
      </c>
      <c r="O420">
        <v>63581</v>
      </c>
    </row>
    <row r="421" spans="1:16" x14ac:dyDescent="0.25">
      <c r="A421">
        <v>2020</v>
      </c>
      <c r="B421">
        <v>124</v>
      </c>
      <c r="C421" t="s">
        <v>24</v>
      </c>
      <c r="D421">
        <v>6</v>
      </c>
      <c r="E421" t="s">
        <v>20</v>
      </c>
      <c r="G421" t="str">
        <f t="shared" si="18"/>
        <v>Efficient</v>
      </c>
      <c r="H421" t="str">
        <f t="shared" si="19"/>
        <v>5</v>
      </c>
      <c r="I421">
        <v>19</v>
      </c>
      <c r="J421" t="str">
        <f t="shared" si="20"/>
        <v>Old</v>
      </c>
      <c r="K421">
        <v>10912</v>
      </c>
      <c r="L421">
        <v>6129</v>
      </c>
      <c r="N421">
        <v>100430</v>
      </c>
      <c r="O421">
        <v>55828</v>
      </c>
    </row>
    <row r="422" spans="1:16" x14ac:dyDescent="0.25">
      <c r="A422">
        <v>2020</v>
      </c>
      <c r="B422">
        <v>124</v>
      </c>
      <c r="C422" t="s">
        <v>24</v>
      </c>
      <c r="D422">
        <v>3</v>
      </c>
      <c r="E422" t="s">
        <v>21</v>
      </c>
      <c r="F422">
        <v>1.7962</v>
      </c>
      <c r="G422" t="str">
        <f t="shared" si="18"/>
        <v>Efficient</v>
      </c>
      <c r="H422" t="str">
        <f t="shared" si="19"/>
        <v>5</v>
      </c>
      <c r="I422">
        <v>13</v>
      </c>
      <c r="J422" t="str">
        <f t="shared" si="20"/>
        <v>Old</v>
      </c>
      <c r="K422">
        <v>58222</v>
      </c>
      <c r="M422">
        <v>5198</v>
      </c>
      <c r="N422">
        <v>172000</v>
      </c>
      <c r="P422">
        <v>15128</v>
      </c>
    </row>
    <row r="423" spans="1:16" x14ac:dyDescent="0.25">
      <c r="A423">
        <v>2020</v>
      </c>
      <c r="B423">
        <v>124</v>
      </c>
      <c r="C423" t="s">
        <v>24</v>
      </c>
      <c r="D423">
        <v>1</v>
      </c>
      <c r="E423" t="s">
        <v>22</v>
      </c>
      <c r="G423" t="str">
        <f t="shared" si="18"/>
        <v>Efficient</v>
      </c>
      <c r="H423" t="str">
        <f t="shared" si="19"/>
        <v>5</v>
      </c>
      <c r="I423">
        <v>30</v>
      </c>
      <c r="J423" t="str">
        <f t="shared" si="20"/>
        <v>Old</v>
      </c>
      <c r="K423">
        <v>6220</v>
      </c>
      <c r="N423">
        <v>149215</v>
      </c>
    </row>
    <row r="424" spans="1:16" x14ac:dyDescent="0.25">
      <c r="A424">
        <v>2020</v>
      </c>
      <c r="B424">
        <v>156</v>
      </c>
      <c r="C424" t="s">
        <v>25</v>
      </c>
      <c r="D424">
        <v>0</v>
      </c>
      <c r="E424" t="s">
        <v>14</v>
      </c>
      <c r="F424">
        <v>1.0764</v>
      </c>
      <c r="G424" t="str">
        <f t="shared" si="18"/>
        <v>Efficient</v>
      </c>
      <c r="H424" t="str">
        <f t="shared" si="19"/>
        <v>5</v>
      </c>
      <c r="I424">
        <v>13</v>
      </c>
      <c r="J424" t="str">
        <f t="shared" si="20"/>
        <v>Old</v>
      </c>
      <c r="K424">
        <v>32258</v>
      </c>
      <c r="L424">
        <v>45917</v>
      </c>
      <c r="M424">
        <v>4637</v>
      </c>
      <c r="N424">
        <v>237200</v>
      </c>
      <c r="O424">
        <v>404389</v>
      </c>
      <c r="P424">
        <v>23964</v>
      </c>
    </row>
    <row r="425" spans="1:16" x14ac:dyDescent="0.25">
      <c r="A425">
        <v>2020</v>
      </c>
      <c r="B425">
        <v>156</v>
      </c>
      <c r="C425" t="s">
        <v>25</v>
      </c>
      <c r="D425">
        <v>2</v>
      </c>
      <c r="E425" t="s">
        <v>15</v>
      </c>
      <c r="F425">
        <v>1.1375</v>
      </c>
      <c r="G425" t="str">
        <f t="shared" si="18"/>
        <v>Efficient</v>
      </c>
      <c r="H425" t="str">
        <f t="shared" si="19"/>
        <v>5</v>
      </c>
      <c r="I425">
        <v>11</v>
      </c>
      <c r="J425" t="str">
        <f t="shared" si="20"/>
        <v>Old</v>
      </c>
      <c r="K425">
        <v>20301</v>
      </c>
      <c r="L425">
        <v>35530</v>
      </c>
      <c r="N425">
        <v>170618</v>
      </c>
      <c r="O425">
        <v>323183</v>
      </c>
    </row>
    <row r="426" spans="1:16" x14ac:dyDescent="0.25">
      <c r="A426">
        <v>2020</v>
      </c>
      <c r="B426">
        <v>156</v>
      </c>
      <c r="C426" t="s">
        <v>25</v>
      </c>
      <c r="D426">
        <v>7</v>
      </c>
      <c r="E426" t="s">
        <v>16</v>
      </c>
      <c r="F426">
        <v>1.0222</v>
      </c>
      <c r="G426" t="str">
        <f t="shared" si="18"/>
        <v>Efficient</v>
      </c>
      <c r="H426" t="str">
        <f t="shared" si="19"/>
        <v>5</v>
      </c>
      <c r="I426">
        <v>14</v>
      </c>
      <c r="J426" t="str">
        <f t="shared" si="20"/>
        <v>Old</v>
      </c>
      <c r="K426">
        <v>8813</v>
      </c>
      <c r="L426">
        <v>9664</v>
      </c>
      <c r="N426">
        <v>59229</v>
      </c>
      <c r="O426">
        <v>64220</v>
      </c>
    </row>
    <row r="427" spans="1:16" x14ac:dyDescent="0.25">
      <c r="A427">
        <v>2020</v>
      </c>
      <c r="B427">
        <v>156</v>
      </c>
      <c r="C427" t="s">
        <v>25</v>
      </c>
      <c r="D427">
        <v>8</v>
      </c>
      <c r="E427" t="s">
        <v>17</v>
      </c>
      <c r="F427">
        <v>1.1913</v>
      </c>
      <c r="G427" t="str">
        <f t="shared" si="18"/>
        <v>Efficient</v>
      </c>
      <c r="H427" t="str">
        <f t="shared" si="19"/>
        <v>5</v>
      </c>
      <c r="I427">
        <v>10</v>
      </c>
      <c r="J427" t="str">
        <f t="shared" si="20"/>
        <v>Old</v>
      </c>
      <c r="K427">
        <v>96308</v>
      </c>
      <c r="L427">
        <v>76726</v>
      </c>
      <c r="N427">
        <v>168189</v>
      </c>
      <c r="O427">
        <v>156000</v>
      </c>
    </row>
    <row r="428" spans="1:16" x14ac:dyDescent="0.25">
      <c r="A428">
        <v>2020</v>
      </c>
      <c r="B428">
        <v>156</v>
      </c>
      <c r="C428" t="s">
        <v>25</v>
      </c>
      <c r="D428">
        <v>5</v>
      </c>
      <c r="E428" t="s">
        <v>18</v>
      </c>
      <c r="F428">
        <v>2.0181</v>
      </c>
      <c r="G428" t="str">
        <f t="shared" si="18"/>
        <v>Efficient</v>
      </c>
      <c r="H428" t="str">
        <f t="shared" si="19"/>
        <v>4</v>
      </c>
      <c r="I428">
        <v>13</v>
      </c>
      <c r="J428" t="str">
        <f t="shared" si="20"/>
        <v>Old</v>
      </c>
      <c r="K428">
        <v>40924</v>
      </c>
      <c r="L428">
        <v>74435</v>
      </c>
      <c r="N428">
        <v>204014</v>
      </c>
      <c r="O428">
        <v>404389</v>
      </c>
    </row>
    <row r="429" spans="1:16" x14ac:dyDescent="0.25">
      <c r="A429">
        <v>2020</v>
      </c>
      <c r="B429">
        <v>156</v>
      </c>
      <c r="C429" t="s">
        <v>25</v>
      </c>
      <c r="D429">
        <v>4</v>
      </c>
      <c r="E429" t="s">
        <v>19</v>
      </c>
      <c r="F429">
        <v>1.2736000000000001</v>
      </c>
      <c r="G429" t="str">
        <f t="shared" si="18"/>
        <v>Efficient</v>
      </c>
      <c r="H429" t="str">
        <f t="shared" si="19"/>
        <v>5</v>
      </c>
      <c r="I429">
        <v>16</v>
      </c>
      <c r="J429" t="str">
        <f t="shared" si="20"/>
        <v>Old</v>
      </c>
      <c r="K429">
        <v>10101</v>
      </c>
      <c r="L429">
        <v>14315</v>
      </c>
      <c r="N429">
        <v>91784</v>
      </c>
      <c r="O429">
        <v>116173</v>
      </c>
    </row>
    <row r="430" spans="1:16" x14ac:dyDescent="0.25">
      <c r="A430">
        <v>2020</v>
      </c>
      <c r="B430">
        <v>156</v>
      </c>
      <c r="C430" t="s">
        <v>25</v>
      </c>
      <c r="D430">
        <v>6</v>
      </c>
      <c r="E430" t="s">
        <v>20</v>
      </c>
      <c r="G430" t="str">
        <f t="shared" si="18"/>
        <v>Efficient</v>
      </c>
      <c r="H430" t="str">
        <f t="shared" si="19"/>
        <v>5</v>
      </c>
      <c r="I430">
        <v>14</v>
      </c>
      <c r="J430" t="str">
        <f t="shared" si="20"/>
        <v>Old</v>
      </c>
      <c r="K430">
        <v>34742</v>
      </c>
      <c r="L430">
        <v>11396</v>
      </c>
      <c r="N430">
        <v>76420</v>
      </c>
      <c r="O430">
        <v>43878</v>
      </c>
    </row>
    <row r="431" spans="1:16" x14ac:dyDescent="0.25">
      <c r="A431">
        <v>2020</v>
      </c>
      <c r="B431">
        <v>156</v>
      </c>
      <c r="C431" t="s">
        <v>25</v>
      </c>
      <c r="D431">
        <v>3</v>
      </c>
      <c r="E431" t="s">
        <v>21</v>
      </c>
      <c r="F431">
        <v>0.62080000000000002</v>
      </c>
      <c r="G431" t="str">
        <f t="shared" si="18"/>
        <v>Efficient</v>
      </c>
      <c r="H431" t="str">
        <f t="shared" si="19"/>
        <v>5</v>
      </c>
      <c r="I431">
        <v>12</v>
      </c>
      <c r="J431" t="str">
        <f t="shared" si="20"/>
        <v>Old</v>
      </c>
      <c r="K431">
        <v>49495</v>
      </c>
      <c r="M431">
        <v>4637</v>
      </c>
      <c r="N431">
        <v>237200</v>
      </c>
      <c r="P431">
        <v>23964</v>
      </c>
    </row>
    <row r="432" spans="1:16" x14ac:dyDescent="0.25">
      <c r="A432">
        <v>2020</v>
      </c>
      <c r="B432">
        <v>156</v>
      </c>
      <c r="C432" t="s">
        <v>25</v>
      </c>
      <c r="D432">
        <v>1</v>
      </c>
      <c r="E432" t="s">
        <v>22</v>
      </c>
      <c r="G432" t="str">
        <f t="shared" si="18"/>
        <v>Efficient</v>
      </c>
      <c r="H432" t="str">
        <f t="shared" si="19"/>
        <v>5</v>
      </c>
      <c r="I432">
        <v>13</v>
      </c>
      <c r="J432" t="str">
        <f t="shared" si="20"/>
        <v>Old</v>
      </c>
      <c r="K432">
        <v>15690</v>
      </c>
      <c r="N432">
        <v>169379</v>
      </c>
    </row>
    <row r="433" spans="1:16" x14ac:dyDescent="0.25">
      <c r="A433">
        <v>2020</v>
      </c>
      <c r="B433">
        <v>191</v>
      </c>
      <c r="C433" t="s">
        <v>26</v>
      </c>
      <c r="D433">
        <v>0</v>
      </c>
      <c r="E433" t="s">
        <v>14</v>
      </c>
      <c r="F433">
        <v>1.1117999999999999</v>
      </c>
      <c r="G433" t="str">
        <f t="shared" si="18"/>
        <v>Efficient</v>
      </c>
      <c r="H433" t="str">
        <f t="shared" si="19"/>
        <v>5</v>
      </c>
      <c r="I433">
        <v>16</v>
      </c>
      <c r="J433" t="str">
        <f t="shared" si="20"/>
        <v>Old</v>
      </c>
      <c r="K433">
        <v>3534</v>
      </c>
      <c r="L433">
        <v>15614</v>
      </c>
      <c r="M433">
        <v>3147</v>
      </c>
      <c r="N433">
        <v>153744</v>
      </c>
      <c r="O433">
        <v>178361</v>
      </c>
      <c r="P433">
        <v>15226</v>
      </c>
    </row>
    <row r="434" spans="1:16" x14ac:dyDescent="0.25">
      <c r="A434">
        <v>2020</v>
      </c>
      <c r="B434">
        <v>191</v>
      </c>
      <c r="C434" t="s">
        <v>26</v>
      </c>
      <c r="D434">
        <v>2</v>
      </c>
      <c r="E434" t="s">
        <v>15</v>
      </c>
      <c r="F434">
        <v>0.92149999999999999</v>
      </c>
      <c r="G434" t="str">
        <f t="shared" si="18"/>
        <v>Efficient</v>
      </c>
      <c r="H434" t="str">
        <f t="shared" si="19"/>
        <v>5</v>
      </c>
      <c r="I434">
        <v>14</v>
      </c>
      <c r="J434" t="str">
        <f t="shared" si="20"/>
        <v>Old</v>
      </c>
      <c r="K434">
        <v>16523</v>
      </c>
      <c r="L434">
        <v>28633</v>
      </c>
      <c r="N434">
        <v>84850</v>
      </c>
      <c r="O434">
        <v>164733</v>
      </c>
    </row>
    <row r="435" spans="1:16" x14ac:dyDescent="0.25">
      <c r="A435">
        <v>2020</v>
      </c>
      <c r="B435">
        <v>191</v>
      </c>
      <c r="C435" t="s">
        <v>26</v>
      </c>
      <c r="D435">
        <v>5</v>
      </c>
      <c r="E435" t="s">
        <v>18</v>
      </c>
      <c r="F435">
        <v>2.3527999999999998</v>
      </c>
      <c r="G435" t="str">
        <f t="shared" si="18"/>
        <v>Efficient</v>
      </c>
      <c r="H435" t="str">
        <f t="shared" si="19"/>
        <v>4</v>
      </c>
      <c r="I435">
        <v>34</v>
      </c>
      <c r="J435" t="str">
        <f t="shared" si="20"/>
        <v>Old</v>
      </c>
      <c r="K435">
        <v>7893</v>
      </c>
      <c r="L435">
        <v>13051</v>
      </c>
      <c r="N435">
        <v>94035</v>
      </c>
      <c r="O435">
        <v>178361</v>
      </c>
    </row>
    <row r="436" spans="1:16" x14ac:dyDescent="0.25">
      <c r="A436">
        <v>2020</v>
      </c>
      <c r="B436">
        <v>191</v>
      </c>
      <c r="C436" t="s">
        <v>26</v>
      </c>
      <c r="D436">
        <v>4</v>
      </c>
      <c r="E436" t="s">
        <v>19</v>
      </c>
      <c r="F436">
        <v>2.2648999999999999</v>
      </c>
      <c r="G436" t="str">
        <f t="shared" si="18"/>
        <v>Efficient</v>
      </c>
      <c r="H436" t="str">
        <f t="shared" si="19"/>
        <v>4</v>
      </c>
      <c r="I436">
        <v>22</v>
      </c>
      <c r="J436" t="str">
        <f t="shared" si="20"/>
        <v>Old</v>
      </c>
      <c r="K436">
        <v>4828</v>
      </c>
      <c r="L436">
        <v>6481</v>
      </c>
      <c r="N436">
        <v>45349</v>
      </c>
      <c r="O436">
        <v>54204</v>
      </c>
    </row>
    <row r="437" spans="1:16" x14ac:dyDescent="0.25">
      <c r="A437">
        <v>2020</v>
      </c>
      <c r="B437">
        <v>191</v>
      </c>
      <c r="C437" t="s">
        <v>26</v>
      </c>
      <c r="D437">
        <v>3</v>
      </c>
      <c r="E437" t="s">
        <v>21</v>
      </c>
      <c r="F437">
        <v>0.60970000000000002</v>
      </c>
      <c r="G437" t="str">
        <f t="shared" si="18"/>
        <v>Efficient</v>
      </c>
      <c r="H437" t="str">
        <f t="shared" si="19"/>
        <v>5</v>
      </c>
      <c r="I437">
        <v>13</v>
      </c>
      <c r="J437" t="str">
        <f t="shared" si="20"/>
        <v>Old</v>
      </c>
      <c r="K437">
        <v>33387</v>
      </c>
      <c r="M437">
        <v>3147</v>
      </c>
      <c r="N437">
        <v>153744</v>
      </c>
      <c r="P437">
        <v>15226</v>
      </c>
    </row>
    <row r="438" spans="1:16" x14ac:dyDescent="0.25">
      <c r="A438">
        <v>2020</v>
      </c>
      <c r="B438">
        <v>191</v>
      </c>
      <c r="C438" t="s">
        <v>26</v>
      </c>
      <c r="D438">
        <v>1</v>
      </c>
      <c r="E438" t="s">
        <v>22</v>
      </c>
      <c r="G438" t="str">
        <f t="shared" si="18"/>
        <v>Efficient</v>
      </c>
      <c r="H438" t="str">
        <f t="shared" si="19"/>
        <v>5</v>
      </c>
      <c r="I438">
        <v>16</v>
      </c>
      <c r="J438" t="str">
        <f t="shared" si="20"/>
        <v>Old</v>
      </c>
      <c r="K438">
        <v>3119</v>
      </c>
      <c r="N438">
        <v>128052</v>
      </c>
    </row>
    <row r="439" spans="1:16" x14ac:dyDescent="0.25">
      <c r="A439">
        <v>2020</v>
      </c>
      <c r="B439">
        <v>208</v>
      </c>
      <c r="C439" t="s">
        <v>27</v>
      </c>
      <c r="D439">
        <v>0</v>
      </c>
      <c r="E439" t="s">
        <v>14</v>
      </c>
      <c r="F439">
        <v>0.77290000000000003</v>
      </c>
      <c r="G439" t="str">
        <f t="shared" si="18"/>
        <v>Efficient</v>
      </c>
      <c r="H439" t="str">
        <f t="shared" si="19"/>
        <v>5</v>
      </c>
      <c r="I439">
        <v>19</v>
      </c>
      <c r="J439" t="str">
        <f t="shared" si="20"/>
        <v>Old</v>
      </c>
      <c r="K439">
        <v>9537</v>
      </c>
      <c r="L439">
        <v>7542</v>
      </c>
      <c r="M439">
        <v>1787</v>
      </c>
      <c r="N439">
        <v>214286</v>
      </c>
      <c r="O439">
        <v>159314</v>
      </c>
      <c r="P439">
        <v>19630</v>
      </c>
    </row>
    <row r="440" spans="1:16" x14ac:dyDescent="0.25">
      <c r="A440">
        <v>2020</v>
      </c>
      <c r="B440">
        <v>208</v>
      </c>
      <c r="C440" t="s">
        <v>27</v>
      </c>
      <c r="D440">
        <v>2</v>
      </c>
      <c r="E440" t="s">
        <v>15</v>
      </c>
      <c r="F440">
        <v>0.69510000000000005</v>
      </c>
      <c r="G440" t="str">
        <f t="shared" si="18"/>
        <v>Efficient</v>
      </c>
      <c r="H440" t="str">
        <f t="shared" si="19"/>
        <v>5</v>
      </c>
      <c r="I440">
        <v>16</v>
      </c>
      <c r="J440" t="str">
        <f t="shared" si="20"/>
        <v>Old</v>
      </c>
      <c r="K440">
        <v>8331</v>
      </c>
      <c r="L440">
        <v>13165</v>
      </c>
      <c r="N440">
        <v>90000</v>
      </c>
      <c r="O440">
        <v>159314</v>
      </c>
    </row>
    <row r="441" spans="1:16" x14ac:dyDescent="0.25">
      <c r="A441">
        <v>2020</v>
      </c>
      <c r="B441">
        <v>208</v>
      </c>
      <c r="C441" t="s">
        <v>27</v>
      </c>
      <c r="D441">
        <v>7</v>
      </c>
      <c r="E441" t="s">
        <v>16</v>
      </c>
      <c r="F441">
        <v>1.034</v>
      </c>
      <c r="G441" t="str">
        <f t="shared" si="18"/>
        <v>Efficient</v>
      </c>
      <c r="H441" t="str">
        <f t="shared" si="19"/>
        <v>5</v>
      </c>
      <c r="I441">
        <v>11</v>
      </c>
      <c r="J441" t="str">
        <f t="shared" si="20"/>
        <v>Old</v>
      </c>
      <c r="K441">
        <v>4735</v>
      </c>
      <c r="L441">
        <v>5326</v>
      </c>
      <c r="N441">
        <v>20151</v>
      </c>
      <c r="O441">
        <v>24281</v>
      </c>
    </row>
    <row r="442" spans="1:16" x14ac:dyDescent="0.25">
      <c r="A442">
        <v>2020</v>
      </c>
      <c r="B442">
        <v>208</v>
      </c>
      <c r="C442" t="s">
        <v>27</v>
      </c>
      <c r="D442">
        <v>5</v>
      </c>
      <c r="E442" t="s">
        <v>18</v>
      </c>
      <c r="F442">
        <v>0.86080000000000001</v>
      </c>
      <c r="G442" t="str">
        <f t="shared" si="18"/>
        <v>Efficient</v>
      </c>
      <c r="H442" t="str">
        <f t="shared" si="19"/>
        <v>5</v>
      </c>
      <c r="I442">
        <v>13</v>
      </c>
      <c r="J442" t="str">
        <f t="shared" si="20"/>
        <v>Old</v>
      </c>
      <c r="K442">
        <v>8954</v>
      </c>
      <c r="L442">
        <v>14516</v>
      </c>
      <c r="N442">
        <v>54486</v>
      </c>
      <c r="O442">
        <v>95263</v>
      </c>
    </row>
    <row r="443" spans="1:16" x14ac:dyDescent="0.25">
      <c r="A443">
        <v>2020</v>
      </c>
      <c r="B443">
        <v>208</v>
      </c>
      <c r="C443" t="s">
        <v>27</v>
      </c>
      <c r="D443">
        <v>4</v>
      </c>
      <c r="E443" t="s">
        <v>19</v>
      </c>
      <c r="F443">
        <v>0.93120000000000003</v>
      </c>
      <c r="G443" t="str">
        <f t="shared" si="18"/>
        <v>Efficient</v>
      </c>
      <c r="H443" t="str">
        <f t="shared" si="19"/>
        <v>5</v>
      </c>
      <c r="I443">
        <v>24</v>
      </c>
      <c r="J443" t="str">
        <f t="shared" si="20"/>
        <v>Old</v>
      </c>
      <c r="K443">
        <v>3021</v>
      </c>
      <c r="L443">
        <v>4079</v>
      </c>
      <c r="N443">
        <v>40169</v>
      </c>
      <c r="O443">
        <v>48821</v>
      </c>
    </row>
    <row r="444" spans="1:16" x14ac:dyDescent="0.25">
      <c r="A444">
        <v>2020</v>
      </c>
      <c r="B444">
        <v>208</v>
      </c>
      <c r="C444" t="s">
        <v>27</v>
      </c>
      <c r="D444">
        <v>6</v>
      </c>
      <c r="E444" t="s">
        <v>20</v>
      </c>
      <c r="G444" t="str">
        <f t="shared" si="18"/>
        <v>Efficient</v>
      </c>
      <c r="H444" t="str">
        <f t="shared" si="19"/>
        <v>5</v>
      </c>
      <c r="I444">
        <v>19</v>
      </c>
      <c r="J444" t="str">
        <f t="shared" si="20"/>
        <v>Old</v>
      </c>
      <c r="K444">
        <v>21214</v>
      </c>
      <c r="L444">
        <v>12247</v>
      </c>
      <c r="N444">
        <v>60500</v>
      </c>
      <c r="O444">
        <v>24485</v>
      </c>
    </row>
    <row r="445" spans="1:16" x14ac:dyDescent="0.25">
      <c r="A445">
        <v>2020</v>
      </c>
      <c r="B445">
        <v>208</v>
      </c>
      <c r="C445" t="s">
        <v>27</v>
      </c>
      <c r="D445">
        <v>3</v>
      </c>
      <c r="E445" t="s">
        <v>21</v>
      </c>
      <c r="F445">
        <v>0.44690000000000002</v>
      </c>
      <c r="G445" t="str">
        <f t="shared" si="18"/>
        <v>Efficient</v>
      </c>
      <c r="H445" t="str">
        <f t="shared" si="19"/>
        <v>5</v>
      </c>
      <c r="I445">
        <v>16</v>
      </c>
      <c r="J445" t="str">
        <f t="shared" si="20"/>
        <v>Old</v>
      </c>
      <c r="K445">
        <v>19470</v>
      </c>
      <c r="M445">
        <v>1787</v>
      </c>
      <c r="N445">
        <v>214286</v>
      </c>
      <c r="P445">
        <v>19630</v>
      </c>
    </row>
    <row r="446" spans="1:16" x14ac:dyDescent="0.25">
      <c r="A446">
        <v>2020</v>
      </c>
      <c r="B446">
        <v>208</v>
      </c>
      <c r="C446" t="s">
        <v>27</v>
      </c>
      <c r="D446">
        <v>1</v>
      </c>
      <c r="E446" t="s">
        <v>22</v>
      </c>
      <c r="G446" t="str">
        <f t="shared" si="18"/>
        <v>Efficient</v>
      </c>
      <c r="H446" t="str">
        <f t="shared" si="19"/>
        <v>5</v>
      </c>
      <c r="I446">
        <v>19</v>
      </c>
      <c r="J446" t="str">
        <f t="shared" si="20"/>
        <v>Old</v>
      </c>
      <c r="K446">
        <v>9851</v>
      </c>
      <c r="N446">
        <v>168800</v>
      </c>
    </row>
    <row r="447" spans="1:16" x14ac:dyDescent="0.25">
      <c r="A447">
        <v>2020</v>
      </c>
      <c r="B447">
        <v>251</v>
      </c>
      <c r="C447" t="s">
        <v>28</v>
      </c>
      <c r="D447">
        <v>0</v>
      </c>
      <c r="E447" t="s">
        <v>14</v>
      </c>
      <c r="F447">
        <v>1.1478999999999999</v>
      </c>
      <c r="G447" t="str">
        <f t="shared" si="18"/>
        <v>Efficient</v>
      </c>
      <c r="H447" t="str">
        <f t="shared" si="19"/>
        <v>5</v>
      </c>
      <c r="I447">
        <v>16</v>
      </c>
      <c r="J447" t="str">
        <f t="shared" si="20"/>
        <v>Old</v>
      </c>
      <c r="K447">
        <v>21626</v>
      </c>
      <c r="L447">
        <v>16422</v>
      </c>
      <c r="M447">
        <v>5089</v>
      </c>
      <c r="N447">
        <v>236583</v>
      </c>
      <c r="O447">
        <v>320926</v>
      </c>
      <c r="P447">
        <v>23656</v>
      </c>
    </row>
    <row r="448" spans="1:16" x14ac:dyDescent="0.25">
      <c r="A448">
        <v>2020</v>
      </c>
      <c r="B448">
        <v>251</v>
      </c>
      <c r="C448" t="s">
        <v>28</v>
      </c>
      <c r="D448">
        <v>2</v>
      </c>
      <c r="E448" t="s">
        <v>15</v>
      </c>
      <c r="F448">
        <v>1.0548999999999999</v>
      </c>
      <c r="G448" t="str">
        <f t="shared" si="18"/>
        <v>Efficient</v>
      </c>
      <c r="H448" t="str">
        <f t="shared" si="19"/>
        <v>5</v>
      </c>
      <c r="I448">
        <v>13</v>
      </c>
      <c r="J448" t="str">
        <f t="shared" si="20"/>
        <v>Old</v>
      </c>
      <c r="K448">
        <v>11630</v>
      </c>
      <c r="L448">
        <v>19268</v>
      </c>
      <c r="N448">
        <v>166308</v>
      </c>
      <c r="O448">
        <v>320926</v>
      </c>
    </row>
    <row r="449" spans="1:16" x14ac:dyDescent="0.25">
      <c r="A449">
        <v>2020</v>
      </c>
      <c r="B449">
        <v>251</v>
      </c>
      <c r="C449" t="s">
        <v>28</v>
      </c>
      <c r="D449">
        <v>7</v>
      </c>
      <c r="E449" t="s">
        <v>16</v>
      </c>
      <c r="F449">
        <v>1.1205000000000001</v>
      </c>
      <c r="G449" t="str">
        <f t="shared" si="18"/>
        <v>Efficient</v>
      </c>
      <c r="H449" t="str">
        <f t="shared" si="19"/>
        <v>5</v>
      </c>
      <c r="I449">
        <v>12</v>
      </c>
      <c r="J449" t="str">
        <f t="shared" si="20"/>
        <v>Old</v>
      </c>
      <c r="K449">
        <v>9100</v>
      </c>
      <c r="L449">
        <v>10207</v>
      </c>
      <c r="N449">
        <v>48167</v>
      </c>
      <c r="O449">
        <v>58610</v>
      </c>
    </row>
    <row r="450" spans="1:16" x14ac:dyDescent="0.25">
      <c r="A450">
        <v>2020</v>
      </c>
      <c r="B450">
        <v>251</v>
      </c>
      <c r="C450" t="s">
        <v>28</v>
      </c>
      <c r="D450">
        <v>8</v>
      </c>
      <c r="E450" t="s">
        <v>17</v>
      </c>
      <c r="F450">
        <v>1.1625000000000001</v>
      </c>
      <c r="G450" t="str">
        <f t="shared" si="18"/>
        <v>Efficient</v>
      </c>
      <c r="H450" t="str">
        <f t="shared" si="19"/>
        <v>5</v>
      </c>
      <c r="I450">
        <v>9</v>
      </c>
      <c r="J450" t="str">
        <f t="shared" si="20"/>
        <v>Modern</v>
      </c>
      <c r="K450">
        <v>104568</v>
      </c>
      <c r="L450">
        <v>81457</v>
      </c>
      <c r="N450">
        <v>163922</v>
      </c>
      <c r="O450">
        <v>130298</v>
      </c>
    </row>
    <row r="451" spans="1:16" x14ac:dyDescent="0.25">
      <c r="A451">
        <v>2020</v>
      </c>
      <c r="B451">
        <v>251</v>
      </c>
      <c r="C451" t="s">
        <v>28</v>
      </c>
      <c r="D451">
        <v>5</v>
      </c>
      <c r="E451" t="s">
        <v>18</v>
      </c>
      <c r="F451">
        <v>2.9281000000000001</v>
      </c>
      <c r="G451" t="str">
        <f t="shared" ref="G451:G514" si="21">IF(F451&lt;3, "Efficient", "Inefficient")</f>
        <v>Efficient</v>
      </c>
      <c r="H451" t="str">
        <f t="shared" ref="H451:H514" si="22">IF(F451&lt;2,"5",IF(F451&lt;3,"4",IF(F451&lt;4,"3",IF(F451&lt;5,"2","1"))))</f>
        <v>4</v>
      </c>
      <c r="I451">
        <v>13</v>
      </c>
      <c r="J451" t="str">
        <f t="shared" ref="J451:J514" si="23">IF(I451&lt;10, "Modern", "Old")</f>
        <v>Old</v>
      </c>
      <c r="K451">
        <v>23701</v>
      </c>
      <c r="L451">
        <v>41119</v>
      </c>
      <c r="N451">
        <v>106952</v>
      </c>
      <c r="O451">
        <v>205203</v>
      </c>
    </row>
    <row r="452" spans="1:16" x14ac:dyDescent="0.25">
      <c r="A452">
        <v>2020</v>
      </c>
      <c r="B452">
        <v>251</v>
      </c>
      <c r="C452" t="s">
        <v>28</v>
      </c>
      <c r="D452">
        <v>4</v>
      </c>
      <c r="E452" t="s">
        <v>19</v>
      </c>
      <c r="F452">
        <v>1.6375</v>
      </c>
      <c r="G452" t="str">
        <f t="shared" si="21"/>
        <v>Efficient</v>
      </c>
      <c r="H452" t="str">
        <f t="shared" si="22"/>
        <v>5</v>
      </c>
      <c r="I452">
        <v>17</v>
      </c>
      <c r="J452" t="str">
        <f t="shared" si="23"/>
        <v>Old</v>
      </c>
      <c r="K452">
        <v>4630</v>
      </c>
      <c r="L452">
        <v>6416</v>
      </c>
      <c r="N452">
        <v>46112</v>
      </c>
      <c r="O452">
        <v>72924</v>
      </c>
    </row>
    <row r="453" spans="1:16" x14ac:dyDescent="0.25">
      <c r="A453">
        <v>2020</v>
      </c>
      <c r="B453">
        <v>251</v>
      </c>
      <c r="C453" t="s">
        <v>28</v>
      </c>
      <c r="D453">
        <v>6</v>
      </c>
      <c r="E453" t="s">
        <v>20</v>
      </c>
      <c r="G453" t="str">
        <f t="shared" si="21"/>
        <v>Efficient</v>
      </c>
      <c r="H453" t="str">
        <f t="shared" si="22"/>
        <v>5</v>
      </c>
      <c r="I453">
        <v>15</v>
      </c>
      <c r="J453" t="str">
        <f t="shared" si="23"/>
        <v>Old</v>
      </c>
      <c r="K453">
        <v>30259</v>
      </c>
      <c r="L453">
        <v>12053</v>
      </c>
      <c r="N453">
        <v>76420</v>
      </c>
      <c r="O453">
        <v>48988</v>
      </c>
    </row>
    <row r="454" spans="1:16" x14ac:dyDescent="0.25">
      <c r="A454">
        <v>2020</v>
      </c>
      <c r="B454">
        <v>251</v>
      </c>
      <c r="C454" t="s">
        <v>28</v>
      </c>
      <c r="D454">
        <v>3</v>
      </c>
      <c r="E454" t="s">
        <v>21</v>
      </c>
      <c r="F454">
        <v>0.78190000000000004</v>
      </c>
      <c r="G454" t="str">
        <f t="shared" si="21"/>
        <v>Efficient</v>
      </c>
      <c r="H454" t="str">
        <f t="shared" si="22"/>
        <v>5</v>
      </c>
      <c r="I454">
        <v>14</v>
      </c>
      <c r="J454" t="str">
        <f t="shared" si="23"/>
        <v>Old</v>
      </c>
      <c r="K454">
        <v>56667</v>
      </c>
      <c r="M454">
        <v>5089</v>
      </c>
      <c r="N454">
        <v>236583</v>
      </c>
      <c r="P454">
        <v>23656</v>
      </c>
    </row>
    <row r="455" spans="1:16" x14ac:dyDescent="0.25">
      <c r="A455">
        <v>2020</v>
      </c>
      <c r="B455">
        <v>251</v>
      </c>
      <c r="C455" t="s">
        <v>28</v>
      </c>
      <c r="D455">
        <v>1</v>
      </c>
      <c r="E455" t="s">
        <v>22</v>
      </c>
      <c r="G455" t="str">
        <f t="shared" si="21"/>
        <v>Efficient</v>
      </c>
      <c r="H455" t="str">
        <f t="shared" si="22"/>
        <v>5</v>
      </c>
      <c r="I455">
        <v>17</v>
      </c>
      <c r="J455" t="str">
        <f t="shared" si="23"/>
        <v>Old</v>
      </c>
      <c r="K455">
        <v>22427</v>
      </c>
      <c r="N455">
        <v>183900</v>
      </c>
    </row>
    <row r="456" spans="1:16" x14ac:dyDescent="0.25">
      <c r="A456">
        <v>2020</v>
      </c>
      <c r="B456">
        <v>276</v>
      </c>
      <c r="C456" t="s">
        <v>29</v>
      </c>
      <c r="D456">
        <v>0</v>
      </c>
      <c r="E456" t="s">
        <v>14</v>
      </c>
      <c r="F456">
        <v>0.80759999999999998</v>
      </c>
      <c r="G456" t="str">
        <f t="shared" si="21"/>
        <v>Efficient</v>
      </c>
      <c r="H456" t="str">
        <f t="shared" si="22"/>
        <v>5</v>
      </c>
      <c r="I456">
        <v>19</v>
      </c>
      <c r="J456" t="str">
        <f t="shared" si="23"/>
        <v>Old</v>
      </c>
      <c r="K456">
        <v>13701</v>
      </c>
      <c r="L456">
        <v>9051</v>
      </c>
      <c r="M456">
        <v>4442</v>
      </c>
      <c r="N456">
        <v>236583</v>
      </c>
      <c r="O456">
        <v>319000</v>
      </c>
      <c r="P456">
        <v>23964</v>
      </c>
    </row>
    <row r="457" spans="1:16" x14ac:dyDescent="0.25">
      <c r="A457">
        <v>2020</v>
      </c>
      <c r="B457">
        <v>276</v>
      </c>
      <c r="C457" t="s">
        <v>29</v>
      </c>
      <c r="D457">
        <v>2</v>
      </c>
      <c r="E457" t="s">
        <v>15</v>
      </c>
      <c r="F457">
        <v>0.5111</v>
      </c>
      <c r="G457" t="str">
        <f t="shared" si="21"/>
        <v>Efficient</v>
      </c>
      <c r="H457" t="str">
        <f t="shared" si="22"/>
        <v>5</v>
      </c>
      <c r="I457">
        <v>18</v>
      </c>
      <c r="J457" t="str">
        <f t="shared" si="23"/>
        <v>Old</v>
      </c>
      <c r="K457">
        <v>4871</v>
      </c>
      <c r="L457">
        <v>8049</v>
      </c>
      <c r="N457">
        <v>160874</v>
      </c>
      <c r="O457">
        <v>319000</v>
      </c>
    </row>
    <row r="458" spans="1:16" x14ac:dyDescent="0.25">
      <c r="A458">
        <v>2020</v>
      </c>
      <c r="B458">
        <v>276</v>
      </c>
      <c r="C458" t="s">
        <v>29</v>
      </c>
      <c r="D458">
        <v>7</v>
      </c>
      <c r="E458" t="s">
        <v>16</v>
      </c>
      <c r="F458">
        <v>0.84379999999999999</v>
      </c>
      <c r="G458" t="str">
        <f t="shared" si="21"/>
        <v>Efficient</v>
      </c>
      <c r="H458" t="str">
        <f t="shared" si="22"/>
        <v>5</v>
      </c>
      <c r="I458">
        <v>13</v>
      </c>
      <c r="J458" t="str">
        <f t="shared" si="23"/>
        <v>Old</v>
      </c>
      <c r="K458">
        <v>5508</v>
      </c>
      <c r="L458">
        <v>6008</v>
      </c>
      <c r="N458">
        <v>49145</v>
      </c>
      <c r="O458">
        <v>54656</v>
      </c>
    </row>
    <row r="459" spans="1:16" x14ac:dyDescent="0.25">
      <c r="A459">
        <v>2020</v>
      </c>
      <c r="B459">
        <v>276</v>
      </c>
      <c r="C459" t="s">
        <v>29</v>
      </c>
      <c r="D459">
        <v>5</v>
      </c>
      <c r="E459" t="s">
        <v>18</v>
      </c>
      <c r="F459">
        <v>2.3729</v>
      </c>
      <c r="G459" t="str">
        <f t="shared" si="21"/>
        <v>Efficient</v>
      </c>
      <c r="H459" t="str">
        <f t="shared" si="22"/>
        <v>4</v>
      </c>
      <c r="I459">
        <v>13</v>
      </c>
      <c r="J459" t="str">
        <f t="shared" si="23"/>
        <v>Old</v>
      </c>
      <c r="K459">
        <v>28149</v>
      </c>
      <c r="L459">
        <v>49056</v>
      </c>
      <c r="N459">
        <v>109716</v>
      </c>
      <c r="O459">
        <v>211081</v>
      </c>
    </row>
    <row r="460" spans="1:16" x14ac:dyDescent="0.25">
      <c r="A460">
        <v>2020</v>
      </c>
      <c r="B460">
        <v>276</v>
      </c>
      <c r="C460" t="s">
        <v>29</v>
      </c>
      <c r="D460">
        <v>4</v>
      </c>
      <c r="E460" t="s">
        <v>19</v>
      </c>
      <c r="F460">
        <v>0.95350000000000001</v>
      </c>
      <c r="G460" t="str">
        <f t="shared" si="21"/>
        <v>Efficient</v>
      </c>
      <c r="H460" t="str">
        <f t="shared" si="22"/>
        <v>5</v>
      </c>
      <c r="I460">
        <v>21</v>
      </c>
      <c r="J460" t="str">
        <f t="shared" si="23"/>
        <v>Old</v>
      </c>
      <c r="K460">
        <v>3605</v>
      </c>
      <c r="L460">
        <v>4759</v>
      </c>
      <c r="N460">
        <v>71543</v>
      </c>
      <c r="O460">
        <v>72400</v>
      </c>
    </row>
    <row r="461" spans="1:16" x14ac:dyDescent="0.25">
      <c r="A461">
        <v>2020</v>
      </c>
      <c r="B461">
        <v>276</v>
      </c>
      <c r="C461" t="s">
        <v>29</v>
      </c>
      <c r="D461">
        <v>6</v>
      </c>
      <c r="E461" t="s">
        <v>20</v>
      </c>
      <c r="G461" t="str">
        <f t="shared" si="21"/>
        <v>Efficient</v>
      </c>
      <c r="H461" t="str">
        <f t="shared" si="22"/>
        <v>5</v>
      </c>
      <c r="I461">
        <v>17</v>
      </c>
      <c r="J461" t="str">
        <f t="shared" si="23"/>
        <v>Old</v>
      </c>
      <c r="K461">
        <v>29718</v>
      </c>
      <c r="L461">
        <v>11841</v>
      </c>
      <c r="N461">
        <v>100430</v>
      </c>
      <c r="O461">
        <v>55828</v>
      </c>
    </row>
    <row r="462" spans="1:16" x14ac:dyDescent="0.25">
      <c r="A462">
        <v>2020</v>
      </c>
      <c r="B462">
        <v>276</v>
      </c>
      <c r="C462" t="s">
        <v>29</v>
      </c>
      <c r="D462">
        <v>3</v>
      </c>
      <c r="E462" t="s">
        <v>21</v>
      </c>
      <c r="F462">
        <v>0.98399999999999999</v>
      </c>
      <c r="G462" t="str">
        <f t="shared" si="21"/>
        <v>Efficient</v>
      </c>
      <c r="H462" t="str">
        <f t="shared" si="22"/>
        <v>5</v>
      </c>
      <c r="I462">
        <v>13</v>
      </c>
      <c r="J462" t="str">
        <f t="shared" si="23"/>
        <v>Old</v>
      </c>
      <c r="K462">
        <v>48831</v>
      </c>
      <c r="M462">
        <v>4442</v>
      </c>
      <c r="N462">
        <v>236583</v>
      </c>
      <c r="P462">
        <v>23964</v>
      </c>
    </row>
    <row r="463" spans="1:16" x14ac:dyDescent="0.25">
      <c r="A463">
        <v>2020</v>
      </c>
      <c r="B463">
        <v>276</v>
      </c>
      <c r="C463" t="s">
        <v>29</v>
      </c>
      <c r="D463">
        <v>1</v>
      </c>
      <c r="E463" t="s">
        <v>22</v>
      </c>
      <c r="G463" t="str">
        <f t="shared" si="21"/>
        <v>Efficient</v>
      </c>
      <c r="H463" t="str">
        <f t="shared" si="22"/>
        <v>5</v>
      </c>
      <c r="I463">
        <v>20</v>
      </c>
      <c r="J463" t="str">
        <f t="shared" si="23"/>
        <v>Old</v>
      </c>
      <c r="K463">
        <v>11507</v>
      </c>
      <c r="N463">
        <v>125572</v>
      </c>
    </row>
    <row r="464" spans="1:16" x14ac:dyDescent="0.25">
      <c r="A464">
        <v>2020</v>
      </c>
      <c r="B464">
        <v>300</v>
      </c>
      <c r="C464" t="s">
        <v>30</v>
      </c>
      <c r="D464">
        <v>0</v>
      </c>
      <c r="E464" t="s">
        <v>14</v>
      </c>
      <c r="F464">
        <v>0.82430000000000003</v>
      </c>
      <c r="G464" t="str">
        <f t="shared" si="21"/>
        <v>Efficient</v>
      </c>
      <c r="H464" t="str">
        <f t="shared" si="22"/>
        <v>5</v>
      </c>
      <c r="I464">
        <v>21</v>
      </c>
      <c r="J464" t="str">
        <f t="shared" si="23"/>
        <v>Old</v>
      </c>
      <c r="K464">
        <v>8018</v>
      </c>
      <c r="L464">
        <v>7586</v>
      </c>
      <c r="M464">
        <v>3886</v>
      </c>
      <c r="N464">
        <v>215553</v>
      </c>
      <c r="O464">
        <v>174008</v>
      </c>
      <c r="P464">
        <v>21413</v>
      </c>
    </row>
    <row r="465" spans="1:16" x14ac:dyDescent="0.25">
      <c r="A465">
        <v>2020</v>
      </c>
      <c r="B465">
        <v>300</v>
      </c>
      <c r="C465" t="s">
        <v>30</v>
      </c>
      <c r="D465">
        <v>2</v>
      </c>
      <c r="E465" t="s">
        <v>15</v>
      </c>
      <c r="F465">
        <v>0.61670000000000003</v>
      </c>
      <c r="G465" t="str">
        <f t="shared" si="21"/>
        <v>Efficient</v>
      </c>
      <c r="H465" t="str">
        <f t="shared" si="22"/>
        <v>5</v>
      </c>
      <c r="I465">
        <v>21</v>
      </c>
      <c r="J465" t="str">
        <f t="shared" si="23"/>
        <v>Old</v>
      </c>
      <c r="K465">
        <v>5581</v>
      </c>
      <c r="L465">
        <v>8889</v>
      </c>
      <c r="N465">
        <v>87146</v>
      </c>
      <c r="O465">
        <v>167295</v>
      </c>
    </row>
    <row r="466" spans="1:16" x14ac:dyDescent="0.25">
      <c r="A466">
        <v>2020</v>
      </c>
      <c r="B466">
        <v>300</v>
      </c>
      <c r="C466" t="s">
        <v>30</v>
      </c>
      <c r="D466">
        <v>7</v>
      </c>
      <c r="E466" t="s">
        <v>16</v>
      </c>
      <c r="F466">
        <v>0.97989999999999999</v>
      </c>
      <c r="G466" t="str">
        <f t="shared" si="21"/>
        <v>Efficient</v>
      </c>
      <c r="H466" t="str">
        <f t="shared" si="22"/>
        <v>5</v>
      </c>
      <c r="I466">
        <v>23</v>
      </c>
      <c r="J466" t="str">
        <f t="shared" si="23"/>
        <v>Old</v>
      </c>
      <c r="K466">
        <v>5315</v>
      </c>
      <c r="L466">
        <v>6316</v>
      </c>
      <c r="N466">
        <v>17242</v>
      </c>
      <c r="O466">
        <v>18955</v>
      </c>
    </row>
    <row r="467" spans="1:16" x14ac:dyDescent="0.25">
      <c r="A467">
        <v>2020</v>
      </c>
      <c r="B467">
        <v>300</v>
      </c>
      <c r="C467" t="s">
        <v>30</v>
      </c>
      <c r="D467">
        <v>8</v>
      </c>
      <c r="E467" t="s">
        <v>17</v>
      </c>
      <c r="F467">
        <v>1.2174</v>
      </c>
      <c r="G467" t="str">
        <f t="shared" si="21"/>
        <v>Efficient</v>
      </c>
      <c r="H467" t="str">
        <f t="shared" si="22"/>
        <v>5</v>
      </c>
      <c r="I467">
        <v>11</v>
      </c>
      <c r="J467" t="str">
        <f t="shared" si="23"/>
        <v>Old</v>
      </c>
      <c r="K467">
        <v>110612</v>
      </c>
      <c r="L467">
        <v>90715</v>
      </c>
      <c r="N467">
        <v>137535</v>
      </c>
      <c r="O467">
        <v>156000</v>
      </c>
    </row>
    <row r="468" spans="1:16" x14ac:dyDescent="0.25">
      <c r="A468">
        <v>2020</v>
      </c>
      <c r="B468">
        <v>300</v>
      </c>
      <c r="C468" t="s">
        <v>30</v>
      </c>
      <c r="D468">
        <v>5</v>
      </c>
      <c r="E468" t="s">
        <v>18</v>
      </c>
      <c r="F468">
        <v>0.42709999999999998</v>
      </c>
      <c r="G468" t="str">
        <f t="shared" si="21"/>
        <v>Efficient</v>
      </c>
      <c r="H468" t="str">
        <f t="shared" si="22"/>
        <v>5</v>
      </c>
      <c r="I468">
        <v>26</v>
      </c>
      <c r="J468" t="str">
        <f t="shared" si="23"/>
        <v>Old</v>
      </c>
      <c r="K468">
        <v>5993</v>
      </c>
      <c r="L468">
        <v>10057</v>
      </c>
      <c r="N468">
        <v>88930</v>
      </c>
      <c r="O468">
        <v>174008</v>
      </c>
    </row>
    <row r="469" spans="1:16" x14ac:dyDescent="0.25">
      <c r="A469">
        <v>2020</v>
      </c>
      <c r="B469">
        <v>300</v>
      </c>
      <c r="C469" t="s">
        <v>30</v>
      </c>
      <c r="D469">
        <v>4</v>
      </c>
      <c r="E469" t="s">
        <v>19</v>
      </c>
      <c r="F469">
        <v>1.1638999999999999</v>
      </c>
      <c r="G469" t="str">
        <f t="shared" si="21"/>
        <v>Efficient</v>
      </c>
      <c r="H469" t="str">
        <f t="shared" si="22"/>
        <v>5</v>
      </c>
      <c r="I469">
        <v>33</v>
      </c>
      <c r="J469" t="str">
        <f t="shared" si="23"/>
        <v>Old</v>
      </c>
      <c r="K469">
        <v>2756</v>
      </c>
      <c r="L469">
        <v>3844</v>
      </c>
      <c r="N469">
        <v>66870</v>
      </c>
      <c r="O469">
        <v>71955</v>
      </c>
    </row>
    <row r="470" spans="1:16" x14ac:dyDescent="0.25">
      <c r="A470">
        <v>2020</v>
      </c>
      <c r="B470">
        <v>300</v>
      </c>
      <c r="C470" t="s">
        <v>30</v>
      </c>
      <c r="D470">
        <v>6</v>
      </c>
      <c r="E470" t="s">
        <v>20</v>
      </c>
      <c r="G470" t="str">
        <f t="shared" si="21"/>
        <v>Efficient</v>
      </c>
      <c r="H470" t="str">
        <f t="shared" si="22"/>
        <v>5</v>
      </c>
      <c r="I470">
        <v>32</v>
      </c>
      <c r="J470" t="str">
        <f t="shared" si="23"/>
        <v>Old</v>
      </c>
      <c r="K470">
        <v>16495</v>
      </c>
      <c r="L470">
        <v>6975</v>
      </c>
      <c r="N470">
        <v>76420</v>
      </c>
      <c r="O470">
        <v>48988</v>
      </c>
    </row>
    <row r="471" spans="1:16" x14ac:dyDescent="0.25">
      <c r="A471">
        <v>2020</v>
      </c>
      <c r="B471">
        <v>300</v>
      </c>
      <c r="C471" t="s">
        <v>30</v>
      </c>
      <c r="D471">
        <v>3</v>
      </c>
      <c r="E471" t="s">
        <v>21</v>
      </c>
      <c r="F471">
        <v>0.97989999999999999</v>
      </c>
      <c r="G471" t="str">
        <f t="shared" si="21"/>
        <v>Efficient</v>
      </c>
      <c r="H471" t="str">
        <f t="shared" si="22"/>
        <v>5</v>
      </c>
      <c r="I471">
        <v>15</v>
      </c>
      <c r="J471" t="str">
        <f t="shared" si="23"/>
        <v>Old</v>
      </c>
      <c r="K471">
        <v>41708</v>
      </c>
      <c r="M471">
        <v>3886</v>
      </c>
      <c r="N471">
        <v>215553</v>
      </c>
      <c r="P471">
        <v>21413</v>
      </c>
    </row>
    <row r="472" spans="1:16" x14ac:dyDescent="0.25">
      <c r="A472">
        <v>2020</v>
      </c>
      <c r="B472">
        <v>300</v>
      </c>
      <c r="C472" t="s">
        <v>30</v>
      </c>
      <c r="D472">
        <v>1</v>
      </c>
      <c r="E472" t="s">
        <v>22</v>
      </c>
      <c r="G472" t="str">
        <f t="shared" si="21"/>
        <v>Efficient</v>
      </c>
      <c r="H472" t="str">
        <f t="shared" si="22"/>
        <v>5</v>
      </c>
      <c r="I472">
        <v>21</v>
      </c>
      <c r="J472" t="str">
        <f t="shared" si="23"/>
        <v>Old</v>
      </c>
      <c r="K472">
        <v>7158</v>
      </c>
      <c r="N472">
        <v>168666</v>
      </c>
    </row>
    <row r="473" spans="1:16" x14ac:dyDescent="0.25">
      <c r="A473">
        <v>2020</v>
      </c>
      <c r="B473">
        <v>360</v>
      </c>
      <c r="C473" t="s">
        <v>31</v>
      </c>
      <c r="D473">
        <v>0</v>
      </c>
      <c r="E473" t="s">
        <v>14</v>
      </c>
      <c r="F473">
        <v>1.2222</v>
      </c>
      <c r="G473" t="str">
        <f t="shared" si="21"/>
        <v>Efficient</v>
      </c>
      <c r="H473" t="str">
        <f t="shared" si="22"/>
        <v>5</v>
      </c>
      <c r="I473">
        <v>20</v>
      </c>
      <c r="J473" t="str">
        <f t="shared" si="23"/>
        <v>Old</v>
      </c>
      <c r="K473">
        <v>7670</v>
      </c>
      <c r="L473">
        <v>16098</v>
      </c>
      <c r="M473">
        <v>1509</v>
      </c>
      <c r="N473">
        <v>172000</v>
      </c>
      <c r="O473">
        <v>300542</v>
      </c>
      <c r="P473">
        <v>14855</v>
      </c>
    </row>
    <row r="474" spans="1:16" x14ac:dyDescent="0.25">
      <c r="A474">
        <v>2020</v>
      </c>
      <c r="B474">
        <v>360</v>
      </c>
      <c r="C474" t="s">
        <v>31</v>
      </c>
      <c r="D474">
        <v>2</v>
      </c>
      <c r="E474" t="s">
        <v>15</v>
      </c>
      <c r="F474">
        <v>1.2188000000000001</v>
      </c>
      <c r="G474" t="str">
        <f t="shared" si="21"/>
        <v>Efficient</v>
      </c>
      <c r="H474" t="str">
        <f t="shared" si="22"/>
        <v>5</v>
      </c>
      <c r="I474">
        <v>15</v>
      </c>
      <c r="J474" t="str">
        <f t="shared" si="23"/>
        <v>Old</v>
      </c>
      <c r="K474">
        <v>7924</v>
      </c>
      <c r="L474">
        <v>12259</v>
      </c>
      <c r="N474">
        <v>157098</v>
      </c>
      <c r="O474">
        <v>300542</v>
      </c>
    </row>
    <row r="475" spans="1:16" x14ac:dyDescent="0.25">
      <c r="A475">
        <v>2020</v>
      </c>
      <c r="B475">
        <v>360</v>
      </c>
      <c r="C475" t="s">
        <v>31</v>
      </c>
      <c r="D475">
        <v>7</v>
      </c>
      <c r="E475" t="s">
        <v>16</v>
      </c>
      <c r="F475">
        <v>1.0938000000000001</v>
      </c>
      <c r="G475" t="str">
        <f t="shared" si="21"/>
        <v>Efficient</v>
      </c>
      <c r="H475" t="str">
        <f t="shared" si="22"/>
        <v>5</v>
      </c>
      <c r="I475">
        <v>19</v>
      </c>
      <c r="J475" t="str">
        <f t="shared" si="23"/>
        <v>Old</v>
      </c>
      <c r="K475">
        <v>9855</v>
      </c>
      <c r="L475">
        <v>10914</v>
      </c>
      <c r="N475">
        <v>50676</v>
      </c>
      <c r="O475">
        <v>58899</v>
      </c>
    </row>
    <row r="476" spans="1:16" x14ac:dyDescent="0.25">
      <c r="A476">
        <v>2020</v>
      </c>
      <c r="B476">
        <v>360</v>
      </c>
      <c r="C476" t="s">
        <v>31</v>
      </c>
      <c r="D476">
        <v>8</v>
      </c>
      <c r="E476" t="s">
        <v>17</v>
      </c>
      <c r="F476">
        <v>1.4041999999999999</v>
      </c>
      <c r="G476" t="str">
        <f t="shared" si="21"/>
        <v>Efficient</v>
      </c>
      <c r="H476" t="str">
        <f t="shared" si="22"/>
        <v>5</v>
      </c>
      <c r="I476">
        <v>19</v>
      </c>
      <c r="J476" t="str">
        <f t="shared" si="23"/>
        <v>Old</v>
      </c>
      <c r="K476">
        <v>85052</v>
      </c>
      <c r="L476">
        <v>67074</v>
      </c>
      <c r="N476">
        <v>139049</v>
      </c>
      <c r="O476">
        <v>97794</v>
      </c>
    </row>
    <row r="477" spans="1:16" x14ac:dyDescent="0.25">
      <c r="A477">
        <v>2020</v>
      </c>
      <c r="B477">
        <v>360</v>
      </c>
      <c r="C477" t="s">
        <v>31</v>
      </c>
      <c r="D477">
        <v>5</v>
      </c>
      <c r="E477" t="s">
        <v>18</v>
      </c>
      <c r="F477">
        <v>3.0771000000000002</v>
      </c>
      <c r="G477" t="str">
        <f t="shared" si="21"/>
        <v>Inefficient</v>
      </c>
      <c r="H477" t="str">
        <f t="shared" si="22"/>
        <v>3</v>
      </c>
      <c r="I477">
        <v>17</v>
      </c>
      <c r="J477" t="str">
        <f t="shared" si="23"/>
        <v>Old</v>
      </c>
      <c r="K477">
        <v>24896</v>
      </c>
      <c r="L477">
        <v>43621</v>
      </c>
      <c r="N477">
        <v>108100</v>
      </c>
      <c r="O477">
        <v>209951</v>
      </c>
    </row>
    <row r="478" spans="1:16" x14ac:dyDescent="0.25">
      <c r="A478">
        <v>2020</v>
      </c>
      <c r="B478">
        <v>360</v>
      </c>
      <c r="C478" t="s">
        <v>31</v>
      </c>
      <c r="D478">
        <v>4</v>
      </c>
      <c r="E478" t="s">
        <v>19</v>
      </c>
      <c r="F478">
        <v>1.1465000000000001</v>
      </c>
      <c r="G478" t="str">
        <f t="shared" si="21"/>
        <v>Efficient</v>
      </c>
      <c r="H478" t="str">
        <f t="shared" si="22"/>
        <v>5</v>
      </c>
      <c r="I478">
        <v>20</v>
      </c>
      <c r="J478" t="str">
        <f t="shared" si="23"/>
        <v>Old</v>
      </c>
      <c r="K478">
        <v>4983</v>
      </c>
      <c r="L478">
        <v>6594</v>
      </c>
      <c r="N478">
        <v>49854</v>
      </c>
      <c r="O478">
        <v>81279</v>
      </c>
    </row>
    <row r="479" spans="1:16" x14ac:dyDescent="0.25">
      <c r="A479">
        <v>2020</v>
      </c>
      <c r="B479">
        <v>360</v>
      </c>
      <c r="C479" t="s">
        <v>31</v>
      </c>
      <c r="D479">
        <v>6</v>
      </c>
      <c r="E479" t="s">
        <v>20</v>
      </c>
      <c r="G479" t="str">
        <f t="shared" si="21"/>
        <v>Efficient</v>
      </c>
      <c r="H479" t="str">
        <f t="shared" si="22"/>
        <v>5</v>
      </c>
      <c r="I479">
        <v>33</v>
      </c>
      <c r="J479" t="str">
        <f t="shared" si="23"/>
        <v>Old</v>
      </c>
      <c r="K479">
        <v>8903</v>
      </c>
      <c r="L479">
        <v>4146</v>
      </c>
      <c r="N479">
        <v>76387</v>
      </c>
      <c r="O479">
        <v>22438</v>
      </c>
    </row>
    <row r="480" spans="1:16" x14ac:dyDescent="0.25">
      <c r="A480">
        <v>2020</v>
      </c>
      <c r="B480">
        <v>360</v>
      </c>
      <c r="C480" t="s">
        <v>31</v>
      </c>
      <c r="D480">
        <v>3</v>
      </c>
      <c r="E480" t="s">
        <v>21</v>
      </c>
      <c r="F480">
        <v>0.9889</v>
      </c>
      <c r="G480" t="str">
        <f t="shared" si="21"/>
        <v>Efficient</v>
      </c>
      <c r="H480" t="str">
        <f t="shared" si="22"/>
        <v>5</v>
      </c>
      <c r="I480">
        <v>14</v>
      </c>
      <c r="J480" t="str">
        <f t="shared" si="23"/>
        <v>Old</v>
      </c>
      <c r="K480">
        <v>15475</v>
      </c>
      <c r="M480">
        <v>1509</v>
      </c>
      <c r="N480">
        <v>172000</v>
      </c>
      <c r="P480">
        <v>14855</v>
      </c>
    </row>
    <row r="481" spans="1:16" x14ac:dyDescent="0.25">
      <c r="A481">
        <v>2020</v>
      </c>
      <c r="B481">
        <v>360</v>
      </c>
      <c r="C481" t="s">
        <v>31</v>
      </c>
      <c r="D481">
        <v>1</v>
      </c>
      <c r="E481" t="s">
        <v>22</v>
      </c>
      <c r="G481" t="str">
        <f t="shared" si="21"/>
        <v>Efficient</v>
      </c>
      <c r="H481" t="str">
        <f t="shared" si="22"/>
        <v>5</v>
      </c>
      <c r="I481">
        <v>22</v>
      </c>
      <c r="J481" t="str">
        <f t="shared" si="23"/>
        <v>Old</v>
      </c>
      <c r="K481">
        <v>4908</v>
      </c>
      <c r="N481">
        <v>110239</v>
      </c>
    </row>
    <row r="482" spans="1:16" x14ac:dyDescent="0.25">
      <c r="A482">
        <v>2020</v>
      </c>
      <c r="B482">
        <v>380</v>
      </c>
      <c r="C482" t="s">
        <v>32</v>
      </c>
      <c r="D482">
        <v>0</v>
      </c>
      <c r="E482" t="s">
        <v>14</v>
      </c>
      <c r="F482">
        <v>1.3110999999999999</v>
      </c>
      <c r="G482" t="str">
        <f t="shared" si="21"/>
        <v>Efficient</v>
      </c>
      <c r="H482" t="str">
        <f t="shared" si="22"/>
        <v>5</v>
      </c>
      <c r="I482">
        <v>27</v>
      </c>
      <c r="J482" t="str">
        <f t="shared" si="23"/>
        <v>Old</v>
      </c>
      <c r="K482">
        <v>9472</v>
      </c>
      <c r="L482">
        <v>17927</v>
      </c>
      <c r="M482">
        <v>3886</v>
      </c>
      <c r="N482">
        <v>232618</v>
      </c>
      <c r="O482">
        <v>298563</v>
      </c>
      <c r="P482">
        <v>23756</v>
      </c>
    </row>
    <row r="483" spans="1:16" x14ac:dyDescent="0.25">
      <c r="A483">
        <v>2020</v>
      </c>
      <c r="B483">
        <v>380</v>
      </c>
      <c r="C483" t="s">
        <v>32</v>
      </c>
      <c r="D483">
        <v>2</v>
      </c>
      <c r="E483" t="s">
        <v>15</v>
      </c>
      <c r="F483">
        <v>1.2833000000000001</v>
      </c>
      <c r="G483" t="str">
        <f t="shared" si="21"/>
        <v>Efficient</v>
      </c>
      <c r="H483" t="str">
        <f t="shared" si="22"/>
        <v>5</v>
      </c>
      <c r="I483">
        <v>17</v>
      </c>
      <c r="J483" t="str">
        <f t="shared" si="23"/>
        <v>Old</v>
      </c>
      <c r="K483">
        <v>15870</v>
      </c>
      <c r="L483">
        <v>26815</v>
      </c>
      <c r="N483">
        <v>159087</v>
      </c>
      <c r="O483">
        <v>298563</v>
      </c>
    </row>
    <row r="484" spans="1:16" x14ac:dyDescent="0.25">
      <c r="A484">
        <v>2020</v>
      </c>
      <c r="B484">
        <v>380</v>
      </c>
      <c r="C484" t="s">
        <v>32</v>
      </c>
      <c r="D484">
        <v>7</v>
      </c>
      <c r="E484" t="s">
        <v>16</v>
      </c>
      <c r="F484">
        <v>1.6354</v>
      </c>
      <c r="G484" t="str">
        <f t="shared" si="21"/>
        <v>Efficient</v>
      </c>
      <c r="H484" t="str">
        <f t="shared" si="22"/>
        <v>5</v>
      </c>
      <c r="I484">
        <v>13</v>
      </c>
      <c r="J484" t="str">
        <f t="shared" si="23"/>
        <v>Old</v>
      </c>
      <c r="K484">
        <v>8644</v>
      </c>
      <c r="L484">
        <v>9740</v>
      </c>
      <c r="N484">
        <v>25937</v>
      </c>
      <c r="O484">
        <v>29565</v>
      </c>
    </row>
    <row r="485" spans="1:16" x14ac:dyDescent="0.25">
      <c r="A485">
        <v>2020</v>
      </c>
      <c r="B485">
        <v>380</v>
      </c>
      <c r="C485" t="s">
        <v>32</v>
      </c>
      <c r="D485">
        <v>5</v>
      </c>
      <c r="E485" t="s">
        <v>18</v>
      </c>
      <c r="F485">
        <v>3.5249999999999999</v>
      </c>
      <c r="G485" t="str">
        <f t="shared" si="21"/>
        <v>Inefficient</v>
      </c>
      <c r="H485" t="str">
        <f t="shared" si="22"/>
        <v>3</v>
      </c>
      <c r="I485">
        <v>15</v>
      </c>
      <c r="J485" t="str">
        <f t="shared" si="23"/>
        <v>Old</v>
      </c>
      <c r="K485">
        <v>21689</v>
      </c>
      <c r="L485">
        <v>37026</v>
      </c>
      <c r="N485">
        <v>94542</v>
      </c>
      <c r="O485">
        <v>181403</v>
      </c>
    </row>
    <row r="486" spans="1:16" x14ac:dyDescent="0.25">
      <c r="A486">
        <v>2020</v>
      </c>
      <c r="B486">
        <v>380</v>
      </c>
      <c r="C486" t="s">
        <v>32</v>
      </c>
      <c r="D486">
        <v>4</v>
      </c>
      <c r="E486" t="s">
        <v>19</v>
      </c>
      <c r="F486">
        <v>2.0444</v>
      </c>
      <c r="G486" t="str">
        <f t="shared" si="21"/>
        <v>Efficient</v>
      </c>
      <c r="H486" t="str">
        <f t="shared" si="22"/>
        <v>4</v>
      </c>
      <c r="I486">
        <v>19</v>
      </c>
      <c r="J486" t="str">
        <f t="shared" si="23"/>
        <v>Old</v>
      </c>
      <c r="K486">
        <v>6064</v>
      </c>
      <c r="L486">
        <v>8308</v>
      </c>
      <c r="N486">
        <v>66870</v>
      </c>
      <c r="O486">
        <v>72924</v>
      </c>
    </row>
    <row r="487" spans="1:16" x14ac:dyDescent="0.25">
      <c r="A487">
        <v>2020</v>
      </c>
      <c r="B487">
        <v>380</v>
      </c>
      <c r="C487" t="s">
        <v>32</v>
      </c>
      <c r="D487">
        <v>6</v>
      </c>
      <c r="E487" t="s">
        <v>20</v>
      </c>
      <c r="G487" t="str">
        <f t="shared" si="21"/>
        <v>Efficient</v>
      </c>
      <c r="H487" t="str">
        <f t="shared" si="22"/>
        <v>5</v>
      </c>
      <c r="I487">
        <v>13</v>
      </c>
      <c r="J487" t="str">
        <f t="shared" si="23"/>
        <v>Old</v>
      </c>
      <c r="K487">
        <v>30939</v>
      </c>
      <c r="L487">
        <v>12342</v>
      </c>
      <c r="N487">
        <v>76420</v>
      </c>
      <c r="O487">
        <v>45200</v>
      </c>
    </row>
    <row r="488" spans="1:16" x14ac:dyDescent="0.25">
      <c r="A488">
        <v>2020</v>
      </c>
      <c r="B488">
        <v>380</v>
      </c>
      <c r="C488" t="s">
        <v>32</v>
      </c>
      <c r="D488">
        <v>3</v>
      </c>
      <c r="E488" t="s">
        <v>21</v>
      </c>
      <c r="F488">
        <v>0.92079999999999995</v>
      </c>
      <c r="G488" t="str">
        <f t="shared" si="21"/>
        <v>Efficient</v>
      </c>
      <c r="H488" t="str">
        <f t="shared" si="22"/>
        <v>5</v>
      </c>
      <c r="I488">
        <v>16</v>
      </c>
      <c r="J488" t="str">
        <f t="shared" si="23"/>
        <v>Old</v>
      </c>
      <c r="K488">
        <v>42692</v>
      </c>
      <c r="M488">
        <v>3886</v>
      </c>
      <c r="N488">
        <v>232618</v>
      </c>
      <c r="P488">
        <v>23756</v>
      </c>
    </row>
    <row r="489" spans="1:16" x14ac:dyDescent="0.25">
      <c r="A489">
        <v>2020</v>
      </c>
      <c r="B489">
        <v>380</v>
      </c>
      <c r="C489" t="s">
        <v>32</v>
      </c>
      <c r="D489">
        <v>1</v>
      </c>
      <c r="E489" t="s">
        <v>22</v>
      </c>
      <c r="G489" t="str">
        <f t="shared" si="21"/>
        <v>Efficient</v>
      </c>
      <c r="H489" t="str">
        <f t="shared" si="22"/>
        <v>5</v>
      </c>
      <c r="I489">
        <v>29</v>
      </c>
      <c r="J489" t="str">
        <f t="shared" si="23"/>
        <v>Old</v>
      </c>
      <c r="K489">
        <v>6364</v>
      </c>
      <c r="N489">
        <v>183900</v>
      </c>
    </row>
    <row r="490" spans="1:16" x14ac:dyDescent="0.25">
      <c r="A490">
        <v>2020</v>
      </c>
      <c r="B490">
        <v>392</v>
      </c>
      <c r="C490" t="s">
        <v>33</v>
      </c>
      <c r="D490">
        <v>0</v>
      </c>
      <c r="E490" t="s">
        <v>14</v>
      </c>
      <c r="F490">
        <v>0.3972</v>
      </c>
      <c r="G490" t="str">
        <f t="shared" si="21"/>
        <v>Efficient</v>
      </c>
      <c r="H490" t="str">
        <f t="shared" si="22"/>
        <v>5</v>
      </c>
      <c r="I490">
        <v>14</v>
      </c>
      <c r="J490" t="str">
        <f t="shared" si="23"/>
        <v>Old</v>
      </c>
      <c r="K490">
        <v>10683</v>
      </c>
      <c r="L490">
        <v>14768</v>
      </c>
      <c r="M490">
        <v>1620</v>
      </c>
      <c r="N490">
        <v>201989</v>
      </c>
      <c r="O490">
        <v>400440</v>
      </c>
      <c r="P490">
        <v>18400</v>
      </c>
    </row>
    <row r="491" spans="1:16" x14ac:dyDescent="0.25">
      <c r="A491">
        <v>2020</v>
      </c>
      <c r="B491">
        <v>392</v>
      </c>
      <c r="C491" t="s">
        <v>33</v>
      </c>
      <c r="D491">
        <v>2</v>
      </c>
      <c r="E491" t="s">
        <v>15</v>
      </c>
      <c r="F491">
        <v>0.309</v>
      </c>
      <c r="G491" t="str">
        <f t="shared" si="21"/>
        <v>Efficient</v>
      </c>
      <c r="H491" t="str">
        <f t="shared" si="22"/>
        <v>5</v>
      </c>
      <c r="I491">
        <v>12</v>
      </c>
      <c r="J491" t="str">
        <f t="shared" si="23"/>
        <v>Old</v>
      </c>
      <c r="K491">
        <v>7879</v>
      </c>
      <c r="L491">
        <v>13338</v>
      </c>
      <c r="N491">
        <v>167578</v>
      </c>
      <c r="O491">
        <v>321137</v>
      </c>
    </row>
    <row r="492" spans="1:16" x14ac:dyDescent="0.25">
      <c r="A492">
        <v>2020</v>
      </c>
      <c r="B492">
        <v>392</v>
      </c>
      <c r="C492" t="s">
        <v>33</v>
      </c>
      <c r="D492">
        <v>7</v>
      </c>
      <c r="E492" t="s">
        <v>16</v>
      </c>
      <c r="F492">
        <v>0.33679999999999999</v>
      </c>
      <c r="G492" t="str">
        <f t="shared" si="21"/>
        <v>Efficient</v>
      </c>
      <c r="H492" t="str">
        <f t="shared" si="22"/>
        <v>5</v>
      </c>
      <c r="I492">
        <v>15</v>
      </c>
      <c r="J492" t="str">
        <f t="shared" si="23"/>
        <v>Old</v>
      </c>
      <c r="K492">
        <v>6348</v>
      </c>
      <c r="L492">
        <v>6931</v>
      </c>
      <c r="N492">
        <v>51035</v>
      </c>
      <c r="O492">
        <v>58811</v>
      </c>
    </row>
    <row r="493" spans="1:16" x14ac:dyDescent="0.25">
      <c r="A493">
        <v>2020</v>
      </c>
      <c r="B493">
        <v>392</v>
      </c>
      <c r="C493" t="s">
        <v>33</v>
      </c>
      <c r="D493">
        <v>8</v>
      </c>
      <c r="E493" t="s">
        <v>17</v>
      </c>
      <c r="F493">
        <v>1.0125</v>
      </c>
      <c r="G493" t="str">
        <f t="shared" si="21"/>
        <v>Efficient</v>
      </c>
      <c r="H493" t="str">
        <f t="shared" si="22"/>
        <v>5</v>
      </c>
      <c r="I493">
        <v>13</v>
      </c>
      <c r="J493" t="str">
        <f t="shared" si="23"/>
        <v>Old</v>
      </c>
      <c r="K493">
        <v>75744</v>
      </c>
      <c r="L493">
        <v>54834</v>
      </c>
      <c r="N493">
        <v>149367</v>
      </c>
      <c r="O493">
        <v>122006</v>
      </c>
    </row>
    <row r="494" spans="1:16" x14ac:dyDescent="0.25">
      <c r="A494">
        <v>2020</v>
      </c>
      <c r="B494">
        <v>392</v>
      </c>
      <c r="C494" t="s">
        <v>33</v>
      </c>
      <c r="D494">
        <v>5</v>
      </c>
      <c r="E494" t="s">
        <v>18</v>
      </c>
      <c r="F494">
        <v>0.83130000000000004</v>
      </c>
      <c r="G494" t="str">
        <f t="shared" si="21"/>
        <v>Efficient</v>
      </c>
      <c r="H494" t="str">
        <f t="shared" si="22"/>
        <v>5</v>
      </c>
      <c r="I494">
        <v>14</v>
      </c>
      <c r="J494" t="str">
        <f t="shared" si="23"/>
        <v>Old</v>
      </c>
      <c r="K494">
        <v>16951</v>
      </c>
      <c r="L494">
        <v>29450</v>
      </c>
      <c r="N494">
        <v>201989</v>
      </c>
      <c r="O494">
        <v>400440</v>
      </c>
    </row>
    <row r="495" spans="1:16" x14ac:dyDescent="0.25">
      <c r="A495">
        <v>2020</v>
      </c>
      <c r="B495">
        <v>392</v>
      </c>
      <c r="C495" t="s">
        <v>33</v>
      </c>
      <c r="D495">
        <v>4</v>
      </c>
      <c r="E495" t="s">
        <v>19</v>
      </c>
      <c r="F495">
        <v>1.1333</v>
      </c>
      <c r="G495" t="str">
        <f t="shared" si="21"/>
        <v>Efficient</v>
      </c>
      <c r="H495" t="str">
        <f t="shared" si="22"/>
        <v>5</v>
      </c>
      <c r="I495">
        <v>15</v>
      </c>
      <c r="J495" t="str">
        <f t="shared" si="23"/>
        <v>Old</v>
      </c>
      <c r="K495">
        <v>6595</v>
      </c>
      <c r="L495">
        <v>8848</v>
      </c>
      <c r="N495">
        <v>51065</v>
      </c>
      <c r="O495">
        <v>80500</v>
      </c>
    </row>
    <row r="496" spans="1:16" x14ac:dyDescent="0.25">
      <c r="A496">
        <v>2020</v>
      </c>
      <c r="B496">
        <v>392</v>
      </c>
      <c r="C496" t="s">
        <v>33</v>
      </c>
      <c r="D496">
        <v>6</v>
      </c>
      <c r="E496" t="s">
        <v>20</v>
      </c>
      <c r="G496" t="str">
        <f t="shared" si="21"/>
        <v>Efficient</v>
      </c>
      <c r="H496" t="str">
        <f t="shared" si="22"/>
        <v>5</v>
      </c>
      <c r="I496">
        <v>11</v>
      </c>
      <c r="J496" t="str">
        <f t="shared" si="23"/>
        <v>Old</v>
      </c>
      <c r="K496">
        <v>17055</v>
      </c>
      <c r="L496">
        <v>7416</v>
      </c>
      <c r="N496">
        <v>76420</v>
      </c>
      <c r="O496">
        <v>43878</v>
      </c>
    </row>
    <row r="497" spans="1:16" x14ac:dyDescent="0.25">
      <c r="A497">
        <v>2020</v>
      </c>
      <c r="B497">
        <v>392</v>
      </c>
      <c r="C497" t="s">
        <v>33</v>
      </c>
      <c r="D497">
        <v>3</v>
      </c>
      <c r="E497" t="s">
        <v>21</v>
      </c>
      <c r="F497">
        <v>0.33750000000000002</v>
      </c>
      <c r="G497" t="str">
        <f t="shared" si="21"/>
        <v>Efficient</v>
      </c>
      <c r="H497" t="str">
        <f t="shared" si="22"/>
        <v>5</v>
      </c>
      <c r="I497">
        <v>13</v>
      </c>
      <c r="J497" t="str">
        <f t="shared" si="23"/>
        <v>Old</v>
      </c>
      <c r="K497">
        <v>16904</v>
      </c>
      <c r="M497">
        <v>1620</v>
      </c>
      <c r="N497">
        <v>192237</v>
      </c>
      <c r="P497">
        <v>18400</v>
      </c>
    </row>
    <row r="498" spans="1:16" x14ac:dyDescent="0.25">
      <c r="A498">
        <v>2020</v>
      </c>
      <c r="B498">
        <v>392</v>
      </c>
      <c r="C498" t="s">
        <v>33</v>
      </c>
      <c r="D498">
        <v>1</v>
      </c>
      <c r="E498" t="s">
        <v>22</v>
      </c>
      <c r="G498" t="str">
        <f t="shared" si="21"/>
        <v>Efficient</v>
      </c>
      <c r="H498" t="str">
        <f t="shared" si="22"/>
        <v>5</v>
      </c>
      <c r="I498">
        <v>15</v>
      </c>
      <c r="J498" t="str">
        <f t="shared" si="23"/>
        <v>Old</v>
      </c>
      <c r="K498">
        <v>4969</v>
      </c>
      <c r="N498">
        <v>169379</v>
      </c>
    </row>
    <row r="499" spans="1:16" x14ac:dyDescent="0.25">
      <c r="A499">
        <v>2020</v>
      </c>
      <c r="B499">
        <v>410</v>
      </c>
      <c r="C499" t="s">
        <v>34</v>
      </c>
      <c r="D499">
        <v>0</v>
      </c>
      <c r="E499" t="s">
        <v>14</v>
      </c>
      <c r="F499">
        <v>0.85619999999999996</v>
      </c>
      <c r="G499" t="str">
        <f t="shared" si="21"/>
        <v>Efficient</v>
      </c>
      <c r="H499" t="str">
        <f t="shared" si="22"/>
        <v>5</v>
      </c>
      <c r="I499">
        <v>15</v>
      </c>
      <c r="J499" t="str">
        <f t="shared" si="23"/>
        <v>Old</v>
      </c>
      <c r="K499">
        <v>21416</v>
      </c>
      <c r="L499">
        <v>23371</v>
      </c>
      <c r="M499">
        <v>3056</v>
      </c>
      <c r="N499">
        <v>237200</v>
      </c>
      <c r="O499">
        <v>327017</v>
      </c>
      <c r="P499">
        <v>23964</v>
      </c>
    </row>
    <row r="500" spans="1:16" x14ac:dyDescent="0.25">
      <c r="A500">
        <v>2020</v>
      </c>
      <c r="B500">
        <v>410</v>
      </c>
      <c r="C500" t="s">
        <v>34</v>
      </c>
      <c r="D500">
        <v>2</v>
      </c>
      <c r="E500" t="s">
        <v>15</v>
      </c>
      <c r="F500">
        <v>0.79310000000000003</v>
      </c>
      <c r="G500" t="str">
        <f t="shared" si="21"/>
        <v>Efficient</v>
      </c>
      <c r="H500" t="str">
        <f t="shared" si="22"/>
        <v>5</v>
      </c>
      <c r="I500">
        <v>12</v>
      </c>
      <c r="J500" t="str">
        <f t="shared" si="23"/>
        <v>Old</v>
      </c>
      <c r="K500">
        <v>15093</v>
      </c>
      <c r="L500">
        <v>26232</v>
      </c>
      <c r="N500">
        <v>170611</v>
      </c>
      <c r="O500">
        <v>322829</v>
      </c>
    </row>
    <row r="501" spans="1:16" x14ac:dyDescent="0.25">
      <c r="A501">
        <v>2020</v>
      </c>
      <c r="B501">
        <v>410</v>
      </c>
      <c r="C501" t="s">
        <v>34</v>
      </c>
      <c r="D501">
        <v>7</v>
      </c>
      <c r="E501" t="s">
        <v>16</v>
      </c>
      <c r="F501">
        <v>0.85099999999999998</v>
      </c>
      <c r="G501" t="str">
        <f t="shared" si="21"/>
        <v>Efficient</v>
      </c>
      <c r="H501" t="str">
        <f t="shared" si="22"/>
        <v>5</v>
      </c>
      <c r="I501">
        <v>17</v>
      </c>
      <c r="J501" t="str">
        <f t="shared" si="23"/>
        <v>Old</v>
      </c>
      <c r="K501">
        <v>7787</v>
      </c>
      <c r="L501">
        <v>8513</v>
      </c>
      <c r="N501">
        <v>55000</v>
      </c>
      <c r="O501">
        <v>60000</v>
      </c>
    </row>
    <row r="502" spans="1:16" x14ac:dyDescent="0.25">
      <c r="A502">
        <v>2020</v>
      </c>
      <c r="B502">
        <v>410</v>
      </c>
      <c r="C502" t="s">
        <v>34</v>
      </c>
      <c r="D502">
        <v>8</v>
      </c>
      <c r="E502" t="s">
        <v>17</v>
      </c>
      <c r="F502">
        <v>1.0313000000000001</v>
      </c>
      <c r="G502" t="str">
        <f t="shared" si="21"/>
        <v>Efficient</v>
      </c>
      <c r="H502" t="str">
        <f t="shared" si="22"/>
        <v>5</v>
      </c>
      <c r="I502">
        <v>30</v>
      </c>
      <c r="J502" t="str">
        <f t="shared" si="23"/>
        <v>Old</v>
      </c>
      <c r="K502">
        <v>103762</v>
      </c>
      <c r="L502">
        <v>81673</v>
      </c>
      <c r="N502">
        <v>168189</v>
      </c>
      <c r="O502">
        <v>156000</v>
      </c>
    </row>
    <row r="503" spans="1:16" x14ac:dyDescent="0.25">
      <c r="A503">
        <v>2020</v>
      </c>
      <c r="B503">
        <v>410</v>
      </c>
      <c r="C503" t="s">
        <v>34</v>
      </c>
      <c r="D503">
        <v>5</v>
      </c>
      <c r="E503" t="s">
        <v>18</v>
      </c>
      <c r="F503">
        <v>2.0257000000000001</v>
      </c>
      <c r="G503" t="str">
        <f t="shared" si="21"/>
        <v>Efficient</v>
      </c>
      <c r="H503" t="str">
        <f t="shared" si="22"/>
        <v>4</v>
      </c>
      <c r="I503">
        <v>14</v>
      </c>
      <c r="J503" t="str">
        <f t="shared" si="23"/>
        <v>Old</v>
      </c>
      <c r="K503">
        <v>29007</v>
      </c>
      <c r="L503">
        <v>52277</v>
      </c>
      <c r="N503">
        <v>172521</v>
      </c>
      <c r="O503">
        <v>327017</v>
      </c>
    </row>
    <row r="504" spans="1:16" x14ac:dyDescent="0.25">
      <c r="A504">
        <v>2020</v>
      </c>
      <c r="B504">
        <v>410</v>
      </c>
      <c r="C504" t="s">
        <v>34</v>
      </c>
      <c r="D504">
        <v>4</v>
      </c>
      <c r="E504" t="s">
        <v>19</v>
      </c>
      <c r="F504">
        <v>1.2166999999999999</v>
      </c>
      <c r="G504" t="str">
        <f t="shared" si="21"/>
        <v>Efficient</v>
      </c>
      <c r="H504" t="str">
        <f t="shared" si="22"/>
        <v>5</v>
      </c>
      <c r="I504">
        <v>18</v>
      </c>
      <c r="J504" t="str">
        <f t="shared" si="23"/>
        <v>Old</v>
      </c>
      <c r="K504">
        <v>5303</v>
      </c>
      <c r="L504">
        <v>7534</v>
      </c>
      <c r="N504">
        <v>91649</v>
      </c>
      <c r="O504">
        <v>101496</v>
      </c>
    </row>
    <row r="505" spans="1:16" x14ac:dyDescent="0.25">
      <c r="A505">
        <v>2020</v>
      </c>
      <c r="B505">
        <v>410</v>
      </c>
      <c r="C505" t="s">
        <v>34</v>
      </c>
      <c r="D505">
        <v>6</v>
      </c>
      <c r="E505" t="s">
        <v>20</v>
      </c>
      <c r="G505" t="str">
        <f t="shared" si="21"/>
        <v>Efficient</v>
      </c>
      <c r="H505" t="str">
        <f t="shared" si="22"/>
        <v>5</v>
      </c>
      <c r="I505">
        <v>17</v>
      </c>
      <c r="J505" t="str">
        <f t="shared" si="23"/>
        <v>Old</v>
      </c>
      <c r="K505">
        <v>30239</v>
      </c>
      <c r="L505">
        <v>12178</v>
      </c>
      <c r="N505">
        <v>76420</v>
      </c>
      <c r="O505">
        <v>43878</v>
      </c>
    </row>
    <row r="506" spans="1:16" x14ac:dyDescent="0.25">
      <c r="A506">
        <v>2020</v>
      </c>
      <c r="B506">
        <v>410</v>
      </c>
      <c r="C506" t="s">
        <v>34</v>
      </c>
      <c r="D506">
        <v>3</v>
      </c>
      <c r="E506" t="s">
        <v>21</v>
      </c>
      <c r="F506">
        <v>0.64029999999999998</v>
      </c>
      <c r="G506" t="str">
        <f t="shared" si="21"/>
        <v>Efficient</v>
      </c>
      <c r="H506" t="str">
        <f t="shared" si="22"/>
        <v>5</v>
      </c>
      <c r="I506">
        <v>13</v>
      </c>
      <c r="J506" t="str">
        <f t="shared" si="23"/>
        <v>Old</v>
      </c>
      <c r="K506">
        <v>32781</v>
      </c>
      <c r="M506">
        <v>3056</v>
      </c>
      <c r="N506">
        <v>237200</v>
      </c>
      <c r="P506">
        <v>23964</v>
      </c>
    </row>
    <row r="507" spans="1:16" x14ac:dyDescent="0.25">
      <c r="A507">
        <v>2020</v>
      </c>
      <c r="B507">
        <v>410</v>
      </c>
      <c r="C507" t="s">
        <v>34</v>
      </c>
      <c r="D507">
        <v>1</v>
      </c>
      <c r="E507" t="s">
        <v>22</v>
      </c>
      <c r="G507" t="str">
        <f t="shared" si="21"/>
        <v>Efficient</v>
      </c>
      <c r="H507" t="str">
        <f t="shared" si="22"/>
        <v>5</v>
      </c>
      <c r="I507">
        <v>16</v>
      </c>
      <c r="J507" t="str">
        <f t="shared" si="23"/>
        <v>Old</v>
      </c>
      <c r="K507">
        <v>16964</v>
      </c>
      <c r="N507">
        <v>169379</v>
      </c>
    </row>
    <row r="508" spans="1:16" x14ac:dyDescent="0.25">
      <c r="A508">
        <v>2020</v>
      </c>
      <c r="B508">
        <v>528</v>
      </c>
      <c r="C508" t="s">
        <v>35</v>
      </c>
      <c r="D508">
        <v>0</v>
      </c>
      <c r="E508" t="s">
        <v>14</v>
      </c>
      <c r="F508">
        <v>0.57989999999999997</v>
      </c>
      <c r="G508" t="str">
        <f t="shared" si="21"/>
        <v>Efficient</v>
      </c>
      <c r="H508" t="str">
        <f t="shared" si="22"/>
        <v>5</v>
      </c>
      <c r="I508">
        <v>17</v>
      </c>
      <c r="J508" t="str">
        <f t="shared" si="23"/>
        <v>Old</v>
      </c>
      <c r="K508">
        <v>12799</v>
      </c>
      <c r="L508">
        <v>13654</v>
      </c>
      <c r="M508">
        <v>2942</v>
      </c>
      <c r="N508">
        <v>236583</v>
      </c>
      <c r="O508">
        <v>321300</v>
      </c>
      <c r="P508">
        <v>23964</v>
      </c>
    </row>
    <row r="509" spans="1:16" x14ac:dyDescent="0.25">
      <c r="A509">
        <v>2020</v>
      </c>
      <c r="B509">
        <v>528</v>
      </c>
      <c r="C509" t="s">
        <v>35</v>
      </c>
      <c r="D509">
        <v>2</v>
      </c>
      <c r="E509" t="s">
        <v>15</v>
      </c>
      <c r="F509">
        <v>0.52529999999999999</v>
      </c>
      <c r="G509" t="str">
        <f t="shared" si="21"/>
        <v>Efficient</v>
      </c>
      <c r="H509" t="str">
        <f t="shared" si="22"/>
        <v>5</v>
      </c>
      <c r="I509">
        <v>16</v>
      </c>
      <c r="J509" t="str">
        <f t="shared" si="23"/>
        <v>Old</v>
      </c>
      <c r="K509">
        <v>9343</v>
      </c>
      <c r="L509">
        <v>17150</v>
      </c>
      <c r="N509">
        <v>167168</v>
      </c>
      <c r="O509">
        <v>321300</v>
      </c>
    </row>
    <row r="510" spans="1:16" x14ac:dyDescent="0.25">
      <c r="A510">
        <v>2020</v>
      </c>
      <c r="B510">
        <v>528</v>
      </c>
      <c r="C510" t="s">
        <v>35</v>
      </c>
      <c r="D510">
        <v>7</v>
      </c>
      <c r="E510" t="s">
        <v>16</v>
      </c>
      <c r="F510">
        <v>1.0174000000000001</v>
      </c>
      <c r="G510" t="str">
        <f t="shared" si="21"/>
        <v>Efficient</v>
      </c>
      <c r="H510" t="str">
        <f t="shared" si="22"/>
        <v>5</v>
      </c>
      <c r="I510">
        <v>12</v>
      </c>
      <c r="J510" t="str">
        <f t="shared" si="23"/>
        <v>Old</v>
      </c>
      <c r="K510">
        <v>7144</v>
      </c>
      <c r="L510">
        <v>8001</v>
      </c>
      <c r="N510">
        <v>49145</v>
      </c>
      <c r="O510">
        <v>58811</v>
      </c>
    </row>
    <row r="511" spans="1:16" x14ac:dyDescent="0.25">
      <c r="A511">
        <v>2020</v>
      </c>
      <c r="B511">
        <v>528</v>
      </c>
      <c r="C511" t="s">
        <v>35</v>
      </c>
      <c r="D511">
        <v>8</v>
      </c>
      <c r="E511" t="s">
        <v>17</v>
      </c>
      <c r="F511">
        <v>1.0382</v>
      </c>
      <c r="G511" t="str">
        <f t="shared" si="21"/>
        <v>Efficient</v>
      </c>
      <c r="H511" t="str">
        <f t="shared" si="22"/>
        <v>5</v>
      </c>
      <c r="I511">
        <v>6</v>
      </c>
      <c r="J511" t="str">
        <f t="shared" si="23"/>
        <v>Modern</v>
      </c>
      <c r="K511">
        <v>64880</v>
      </c>
      <c r="L511">
        <v>49905</v>
      </c>
      <c r="N511">
        <v>139050</v>
      </c>
      <c r="O511">
        <v>121730</v>
      </c>
    </row>
    <row r="512" spans="1:16" x14ac:dyDescent="0.25">
      <c r="A512">
        <v>2020</v>
      </c>
      <c r="B512">
        <v>528</v>
      </c>
      <c r="C512" t="s">
        <v>35</v>
      </c>
      <c r="D512">
        <v>5</v>
      </c>
      <c r="E512" t="s">
        <v>18</v>
      </c>
      <c r="F512">
        <v>0.77259999999999995</v>
      </c>
      <c r="G512" t="str">
        <f t="shared" si="21"/>
        <v>Efficient</v>
      </c>
      <c r="H512" t="str">
        <f t="shared" si="22"/>
        <v>5</v>
      </c>
      <c r="I512">
        <v>11</v>
      </c>
      <c r="J512" t="str">
        <f t="shared" si="23"/>
        <v>Old</v>
      </c>
      <c r="K512">
        <v>34736</v>
      </c>
      <c r="L512">
        <v>61262</v>
      </c>
      <c r="N512">
        <v>150918</v>
      </c>
      <c r="O512">
        <v>297541</v>
      </c>
    </row>
    <row r="513" spans="1:16" x14ac:dyDescent="0.25">
      <c r="A513">
        <v>2020</v>
      </c>
      <c r="B513">
        <v>528</v>
      </c>
      <c r="C513" t="s">
        <v>35</v>
      </c>
      <c r="D513">
        <v>4</v>
      </c>
      <c r="E513" t="s">
        <v>19</v>
      </c>
      <c r="F513">
        <v>0.40560000000000002</v>
      </c>
      <c r="G513" t="str">
        <f t="shared" si="21"/>
        <v>Efficient</v>
      </c>
      <c r="H513" t="str">
        <f t="shared" si="22"/>
        <v>5</v>
      </c>
      <c r="I513">
        <v>19</v>
      </c>
      <c r="J513" t="str">
        <f t="shared" si="23"/>
        <v>Old</v>
      </c>
      <c r="K513">
        <v>3834</v>
      </c>
      <c r="L513">
        <v>5190</v>
      </c>
      <c r="N513">
        <v>91784</v>
      </c>
      <c r="O513">
        <v>116173</v>
      </c>
    </row>
    <row r="514" spans="1:16" x14ac:dyDescent="0.25">
      <c r="A514">
        <v>2020</v>
      </c>
      <c r="B514">
        <v>528</v>
      </c>
      <c r="C514" t="s">
        <v>35</v>
      </c>
      <c r="D514">
        <v>6</v>
      </c>
      <c r="E514" t="s">
        <v>20</v>
      </c>
      <c r="G514" t="str">
        <f t="shared" si="21"/>
        <v>Efficient</v>
      </c>
      <c r="H514" t="str">
        <f t="shared" si="22"/>
        <v>5</v>
      </c>
      <c r="I514">
        <v>22</v>
      </c>
      <c r="J514" t="str">
        <f t="shared" si="23"/>
        <v>Old</v>
      </c>
      <c r="K514">
        <v>16043</v>
      </c>
      <c r="L514">
        <v>6358</v>
      </c>
      <c r="N514">
        <v>76420</v>
      </c>
      <c r="O514">
        <v>48988</v>
      </c>
    </row>
    <row r="515" spans="1:16" x14ac:dyDescent="0.25">
      <c r="A515">
        <v>2020</v>
      </c>
      <c r="B515">
        <v>528</v>
      </c>
      <c r="C515" t="s">
        <v>35</v>
      </c>
      <c r="D515">
        <v>3</v>
      </c>
      <c r="E515" t="s">
        <v>21</v>
      </c>
      <c r="F515">
        <v>0.8014</v>
      </c>
      <c r="G515" t="str">
        <f t="shared" ref="G515:G578" si="24">IF(F515&lt;3, "Efficient", "Inefficient")</f>
        <v>Efficient</v>
      </c>
      <c r="H515" t="str">
        <f t="shared" ref="H515:H578" si="25">IF(F515&lt;2,"5",IF(F515&lt;3,"4",IF(F515&lt;4,"3",IF(F515&lt;5,"2","1"))))</f>
        <v>5</v>
      </c>
      <c r="I515">
        <v>14</v>
      </c>
      <c r="J515" t="str">
        <f t="shared" ref="J515:J578" si="26">IF(I515&lt;10, "Modern", "Old")</f>
        <v>Old</v>
      </c>
      <c r="K515">
        <v>32000</v>
      </c>
      <c r="M515">
        <v>2942</v>
      </c>
      <c r="N515">
        <v>236583</v>
      </c>
      <c r="P515">
        <v>23964</v>
      </c>
    </row>
    <row r="516" spans="1:16" x14ac:dyDescent="0.25">
      <c r="A516">
        <v>2020</v>
      </c>
      <c r="B516">
        <v>528</v>
      </c>
      <c r="C516" t="s">
        <v>35</v>
      </c>
      <c r="D516">
        <v>1</v>
      </c>
      <c r="E516" t="s">
        <v>22</v>
      </c>
      <c r="G516" t="str">
        <f t="shared" si="24"/>
        <v>Efficient</v>
      </c>
      <c r="H516" t="str">
        <f t="shared" si="25"/>
        <v>5</v>
      </c>
      <c r="I516">
        <v>15</v>
      </c>
      <c r="J516" t="str">
        <f t="shared" si="26"/>
        <v>Old</v>
      </c>
      <c r="K516">
        <v>14409</v>
      </c>
      <c r="N516">
        <v>150695</v>
      </c>
    </row>
    <row r="517" spans="1:16" x14ac:dyDescent="0.25">
      <c r="A517">
        <v>2020</v>
      </c>
      <c r="B517">
        <v>579</v>
      </c>
      <c r="C517" t="s">
        <v>36</v>
      </c>
      <c r="D517">
        <v>0</v>
      </c>
      <c r="E517" t="s">
        <v>14</v>
      </c>
      <c r="F517">
        <v>0.40279999999999999</v>
      </c>
      <c r="G517" t="str">
        <f t="shared" si="24"/>
        <v>Efficient</v>
      </c>
      <c r="H517" t="str">
        <f t="shared" si="25"/>
        <v>5</v>
      </c>
      <c r="I517">
        <v>14</v>
      </c>
      <c r="J517" t="str">
        <f t="shared" si="26"/>
        <v>Old</v>
      </c>
      <c r="K517">
        <v>3947</v>
      </c>
      <c r="L517">
        <v>7209</v>
      </c>
      <c r="M517">
        <v>848</v>
      </c>
      <c r="N517">
        <v>165680</v>
      </c>
      <c r="O517">
        <v>321300</v>
      </c>
      <c r="P517">
        <v>1730</v>
      </c>
    </row>
    <row r="518" spans="1:16" x14ac:dyDescent="0.25">
      <c r="A518">
        <v>2020</v>
      </c>
      <c r="B518">
        <v>579</v>
      </c>
      <c r="C518" t="s">
        <v>36</v>
      </c>
      <c r="D518">
        <v>2</v>
      </c>
      <c r="E518" t="s">
        <v>15</v>
      </c>
      <c r="F518">
        <v>0.60619999999999996</v>
      </c>
      <c r="G518" t="str">
        <f t="shared" si="24"/>
        <v>Efficient</v>
      </c>
      <c r="H518" t="str">
        <f t="shared" si="25"/>
        <v>5</v>
      </c>
      <c r="I518">
        <v>15</v>
      </c>
      <c r="J518" t="str">
        <f t="shared" si="26"/>
        <v>Old</v>
      </c>
      <c r="K518">
        <v>12715</v>
      </c>
      <c r="L518">
        <v>20749</v>
      </c>
      <c r="N518">
        <v>165680</v>
      </c>
      <c r="O518">
        <v>321300</v>
      </c>
    </row>
    <row r="519" spans="1:16" x14ac:dyDescent="0.25">
      <c r="A519">
        <v>2020</v>
      </c>
      <c r="B519">
        <v>579</v>
      </c>
      <c r="C519" t="s">
        <v>36</v>
      </c>
      <c r="D519">
        <v>7</v>
      </c>
      <c r="E519" t="s">
        <v>16</v>
      </c>
      <c r="F519">
        <v>0.76249999999999996</v>
      </c>
      <c r="G519" t="str">
        <f t="shared" si="24"/>
        <v>Efficient</v>
      </c>
      <c r="H519" t="str">
        <f t="shared" si="25"/>
        <v>5</v>
      </c>
      <c r="I519">
        <v>11</v>
      </c>
      <c r="J519" t="str">
        <f t="shared" si="26"/>
        <v>Old</v>
      </c>
      <c r="K519">
        <v>10741</v>
      </c>
      <c r="L519">
        <v>11957</v>
      </c>
      <c r="N519">
        <v>48060</v>
      </c>
      <c r="O519">
        <v>55209</v>
      </c>
    </row>
    <row r="520" spans="1:16" x14ac:dyDescent="0.25">
      <c r="A520">
        <v>2020</v>
      </c>
      <c r="B520">
        <v>579</v>
      </c>
      <c r="C520" t="s">
        <v>36</v>
      </c>
      <c r="D520">
        <v>8</v>
      </c>
      <c r="E520" t="s">
        <v>17</v>
      </c>
      <c r="F520">
        <v>0.27010000000000001</v>
      </c>
      <c r="G520" t="str">
        <f t="shared" si="24"/>
        <v>Efficient</v>
      </c>
      <c r="H520" t="str">
        <f t="shared" si="25"/>
        <v>5</v>
      </c>
      <c r="I520">
        <v>14</v>
      </c>
      <c r="J520" t="str">
        <f t="shared" si="26"/>
        <v>Old</v>
      </c>
      <c r="K520">
        <v>14772</v>
      </c>
      <c r="L520">
        <v>10663</v>
      </c>
      <c r="N520">
        <v>121597</v>
      </c>
      <c r="O520">
        <v>95743</v>
      </c>
    </row>
    <row r="521" spans="1:16" x14ac:dyDescent="0.25">
      <c r="A521">
        <v>2020</v>
      </c>
      <c r="B521">
        <v>579</v>
      </c>
      <c r="C521" t="s">
        <v>36</v>
      </c>
      <c r="D521">
        <v>5</v>
      </c>
      <c r="E521" t="s">
        <v>18</v>
      </c>
      <c r="F521">
        <v>0.83189999999999997</v>
      </c>
      <c r="G521" t="str">
        <f t="shared" si="24"/>
        <v>Efficient</v>
      </c>
      <c r="H521" t="str">
        <f t="shared" si="25"/>
        <v>5</v>
      </c>
      <c r="I521">
        <v>15</v>
      </c>
      <c r="J521" t="str">
        <f t="shared" si="26"/>
        <v>Old</v>
      </c>
      <c r="K521">
        <v>17300</v>
      </c>
      <c r="L521">
        <v>29233</v>
      </c>
      <c r="N521">
        <v>109716</v>
      </c>
      <c r="O521">
        <v>211153</v>
      </c>
    </row>
    <row r="522" spans="1:16" x14ac:dyDescent="0.25">
      <c r="A522">
        <v>2020</v>
      </c>
      <c r="B522">
        <v>579</v>
      </c>
      <c r="C522" t="s">
        <v>36</v>
      </c>
      <c r="D522">
        <v>4</v>
      </c>
      <c r="E522" t="s">
        <v>19</v>
      </c>
      <c r="F522">
        <v>0.31040000000000001</v>
      </c>
      <c r="G522" t="str">
        <f t="shared" si="24"/>
        <v>Efficient</v>
      </c>
      <c r="H522" t="str">
        <f t="shared" si="25"/>
        <v>5</v>
      </c>
      <c r="I522">
        <v>23</v>
      </c>
      <c r="J522" t="str">
        <f t="shared" si="26"/>
        <v>Old</v>
      </c>
      <c r="K522">
        <v>2704</v>
      </c>
      <c r="L522">
        <v>3240</v>
      </c>
      <c r="N522">
        <v>39258</v>
      </c>
      <c r="O522">
        <v>88272</v>
      </c>
    </row>
    <row r="523" spans="1:16" x14ac:dyDescent="0.25">
      <c r="A523">
        <v>2020</v>
      </c>
      <c r="B523">
        <v>579</v>
      </c>
      <c r="C523" t="s">
        <v>36</v>
      </c>
      <c r="D523">
        <v>6</v>
      </c>
      <c r="E523" t="s">
        <v>20</v>
      </c>
      <c r="G523" t="str">
        <f t="shared" si="24"/>
        <v>Efficient</v>
      </c>
      <c r="H523" t="str">
        <f t="shared" si="25"/>
        <v>5</v>
      </c>
      <c r="I523">
        <v>18</v>
      </c>
      <c r="J523" t="str">
        <f t="shared" si="26"/>
        <v>Old</v>
      </c>
      <c r="K523">
        <v>10402</v>
      </c>
      <c r="L523">
        <v>6346</v>
      </c>
      <c r="N523">
        <v>72684</v>
      </c>
      <c r="O523">
        <v>28388</v>
      </c>
    </row>
    <row r="524" spans="1:16" x14ac:dyDescent="0.25">
      <c r="A524">
        <v>2020</v>
      </c>
      <c r="B524">
        <v>579</v>
      </c>
      <c r="C524" t="s">
        <v>36</v>
      </c>
      <c r="D524">
        <v>3</v>
      </c>
      <c r="E524" t="s">
        <v>21</v>
      </c>
      <c r="F524">
        <v>0.33189999999999997</v>
      </c>
      <c r="G524" t="str">
        <f t="shared" si="24"/>
        <v>Efficient</v>
      </c>
      <c r="H524" t="str">
        <f t="shared" si="25"/>
        <v>5</v>
      </c>
      <c r="I524">
        <v>15</v>
      </c>
      <c r="J524" t="str">
        <f t="shared" si="26"/>
        <v>Old</v>
      </c>
      <c r="K524">
        <v>8968</v>
      </c>
      <c r="M524">
        <v>848</v>
      </c>
      <c r="N524">
        <v>17189</v>
      </c>
      <c r="P524">
        <v>1730</v>
      </c>
    </row>
    <row r="525" spans="1:16" x14ac:dyDescent="0.25">
      <c r="A525">
        <v>2020</v>
      </c>
      <c r="B525">
        <v>579</v>
      </c>
      <c r="C525" t="s">
        <v>36</v>
      </c>
      <c r="D525">
        <v>1</v>
      </c>
      <c r="E525" t="s">
        <v>22</v>
      </c>
      <c r="G525" t="str">
        <f t="shared" si="24"/>
        <v>Efficient</v>
      </c>
      <c r="H525" t="str">
        <f t="shared" si="25"/>
        <v>5</v>
      </c>
      <c r="I525">
        <v>14</v>
      </c>
      <c r="J525" t="str">
        <f t="shared" si="26"/>
        <v>Old</v>
      </c>
      <c r="K525">
        <v>3772</v>
      </c>
      <c r="N525">
        <v>111554</v>
      </c>
    </row>
    <row r="526" spans="1:16" x14ac:dyDescent="0.25">
      <c r="A526">
        <v>2020</v>
      </c>
      <c r="B526">
        <v>608</v>
      </c>
      <c r="C526" t="s">
        <v>37</v>
      </c>
      <c r="D526">
        <v>0</v>
      </c>
      <c r="E526" t="s">
        <v>14</v>
      </c>
      <c r="F526">
        <v>0.98680000000000001</v>
      </c>
      <c r="G526" t="str">
        <f t="shared" si="24"/>
        <v>Efficient</v>
      </c>
      <c r="H526" t="str">
        <f t="shared" si="25"/>
        <v>5</v>
      </c>
      <c r="I526">
        <v>20</v>
      </c>
      <c r="J526" t="str">
        <f t="shared" si="26"/>
        <v>Old</v>
      </c>
      <c r="K526">
        <v>8179</v>
      </c>
      <c r="L526">
        <v>11997</v>
      </c>
      <c r="M526">
        <v>1858</v>
      </c>
      <c r="N526">
        <v>199631</v>
      </c>
      <c r="O526">
        <v>400000</v>
      </c>
      <c r="P526">
        <v>6622</v>
      </c>
    </row>
    <row r="527" spans="1:16" x14ac:dyDescent="0.25">
      <c r="A527">
        <v>2020</v>
      </c>
      <c r="B527">
        <v>608</v>
      </c>
      <c r="C527" t="s">
        <v>37</v>
      </c>
      <c r="D527">
        <v>2</v>
      </c>
      <c r="E527" t="s">
        <v>15</v>
      </c>
      <c r="F527">
        <v>0.81489999999999996</v>
      </c>
      <c r="G527" t="str">
        <f t="shared" si="24"/>
        <v>Efficient</v>
      </c>
      <c r="H527" t="str">
        <f t="shared" si="25"/>
        <v>5</v>
      </c>
      <c r="I527">
        <v>14</v>
      </c>
      <c r="J527" t="str">
        <f t="shared" si="26"/>
        <v>Old</v>
      </c>
      <c r="K527">
        <v>7934</v>
      </c>
      <c r="L527">
        <v>12600</v>
      </c>
      <c r="N527">
        <v>170611</v>
      </c>
      <c r="O527">
        <v>320159</v>
      </c>
    </row>
    <row r="528" spans="1:16" x14ac:dyDescent="0.25">
      <c r="A528">
        <v>2020</v>
      </c>
      <c r="B528">
        <v>608</v>
      </c>
      <c r="C528" t="s">
        <v>37</v>
      </c>
      <c r="D528">
        <v>7</v>
      </c>
      <c r="E528" t="s">
        <v>16</v>
      </c>
      <c r="F528">
        <v>0.91320000000000001</v>
      </c>
      <c r="G528" t="str">
        <f t="shared" si="24"/>
        <v>Efficient</v>
      </c>
      <c r="H528" t="str">
        <f t="shared" si="25"/>
        <v>5</v>
      </c>
      <c r="I528">
        <v>10</v>
      </c>
      <c r="J528" t="str">
        <f t="shared" si="26"/>
        <v>Old</v>
      </c>
      <c r="K528">
        <v>8437</v>
      </c>
      <c r="L528">
        <v>9525</v>
      </c>
      <c r="N528">
        <v>49394</v>
      </c>
      <c r="O528">
        <v>58551</v>
      </c>
    </row>
    <row r="529" spans="1:16" x14ac:dyDescent="0.25">
      <c r="A529">
        <v>2020</v>
      </c>
      <c r="B529">
        <v>608</v>
      </c>
      <c r="C529" t="s">
        <v>37</v>
      </c>
      <c r="D529">
        <v>5</v>
      </c>
      <c r="E529" t="s">
        <v>18</v>
      </c>
      <c r="F529">
        <v>4.5674000000000001</v>
      </c>
      <c r="G529" t="str">
        <f t="shared" si="24"/>
        <v>Inefficient</v>
      </c>
      <c r="H529" t="str">
        <f t="shared" si="25"/>
        <v>2</v>
      </c>
      <c r="I529">
        <v>12</v>
      </c>
      <c r="J529" t="str">
        <f t="shared" si="26"/>
        <v>Old</v>
      </c>
      <c r="K529">
        <v>25660</v>
      </c>
      <c r="L529">
        <v>44953</v>
      </c>
      <c r="N529">
        <v>199631</v>
      </c>
      <c r="O529">
        <v>400000</v>
      </c>
    </row>
    <row r="530" spans="1:16" x14ac:dyDescent="0.25">
      <c r="A530">
        <v>2020</v>
      </c>
      <c r="B530">
        <v>608</v>
      </c>
      <c r="C530" t="s">
        <v>37</v>
      </c>
      <c r="D530">
        <v>4</v>
      </c>
      <c r="E530" t="s">
        <v>19</v>
      </c>
      <c r="F530">
        <v>0.98470000000000002</v>
      </c>
      <c r="G530" t="str">
        <f t="shared" si="24"/>
        <v>Efficient</v>
      </c>
      <c r="H530" t="str">
        <f t="shared" si="25"/>
        <v>5</v>
      </c>
      <c r="I530">
        <v>20</v>
      </c>
      <c r="J530" t="str">
        <f t="shared" si="26"/>
        <v>Old</v>
      </c>
      <c r="K530">
        <v>4167</v>
      </c>
      <c r="L530">
        <v>5471</v>
      </c>
      <c r="N530">
        <v>46515</v>
      </c>
      <c r="O530">
        <v>61007</v>
      </c>
    </row>
    <row r="531" spans="1:16" x14ac:dyDescent="0.25">
      <c r="A531">
        <v>2020</v>
      </c>
      <c r="B531">
        <v>608</v>
      </c>
      <c r="C531" t="s">
        <v>37</v>
      </c>
      <c r="D531">
        <v>6</v>
      </c>
      <c r="E531" t="s">
        <v>20</v>
      </c>
      <c r="G531" t="str">
        <f t="shared" si="24"/>
        <v>Efficient</v>
      </c>
      <c r="H531" t="str">
        <f t="shared" si="25"/>
        <v>5</v>
      </c>
      <c r="I531">
        <v>26</v>
      </c>
      <c r="J531" t="str">
        <f t="shared" si="26"/>
        <v>Old</v>
      </c>
      <c r="K531">
        <v>16731</v>
      </c>
      <c r="L531">
        <v>7622</v>
      </c>
      <c r="N531">
        <v>72684</v>
      </c>
      <c r="O531">
        <v>27200</v>
      </c>
    </row>
    <row r="532" spans="1:16" x14ac:dyDescent="0.25">
      <c r="A532">
        <v>2020</v>
      </c>
      <c r="B532">
        <v>608</v>
      </c>
      <c r="C532" t="s">
        <v>37</v>
      </c>
      <c r="D532">
        <v>3</v>
      </c>
      <c r="E532" t="s">
        <v>21</v>
      </c>
      <c r="F532">
        <v>0.88580000000000003</v>
      </c>
      <c r="G532" t="str">
        <f t="shared" si="24"/>
        <v>Efficient</v>
      </c>
      <c r="H532" t="str">
        <f t="shared" si="25"/>
        <v>5</v>
      </c>
      <c r="I532">
        <v>15</v>
      </c>
      <c r="J532" t="str">
        <f t="shared" si="26"/>
        <v>Old</v>
      </c>
      <c r="K532">
        <v>20089</v>
      </c>
      <c r="M532">
        <v>1858</v>
      </c>
      <c r="N532">
        <v>75488</v>
      </c>
      <c r="P532">
        <v>6622</v>
      </c>
    </row>
    <row r="533" spans="1:16" x14ac:dyDescent="0.25">
      <c r="A533">
        <v>2020</v>
      </c>
      <c r="B533">
        <v>608</v>
      </c>
      <c r="C533" t="s">
        <v>37</v>
      </c>
      <c r="D533">
        <v>1</v>
      </c>
      <c r="E533" t="s">
        <v>22</v>
      </c>
      <c r="G533" t="str">
        <f t="shared" si="24"/>
        <v>Efficient</v>
      </c>
      <c r="H533" t="str">
        <f t="shared" si="25"/>
        <v>5</v>
      </c>
      <c r="I533">
        <v>23</v>
      </c>
      <c r="J533" t="str">
        <f t="shared" si="26"/>
        <v>Old</v>
      </c>
      <c r="K533">
        <v>3755</v>
      </c>
      <c r="N533">
        <v>169379</v>
      </c>
    </row>
    <row r="534" spans="1:16" x14ac:dyDescent="0.25">
      <c r="A534">
        <v>2020</v>
      </c>
      <c r="B534">
        <v>643</v>
      </c>
      <c r="C534" t="s">
        <v>38</v>
      </c>
      <c r="D534">
        <v>0</v>
      </c>
      <c r="E534" t="s">
        <v>14</v>
      </c>
      <c r="F534">
        <v>1.3507</v>
      </c>
      <c r="G534" t="str">
        <f t="shared" si="24"/>
        <v>Efficient</v>
      </c>
      <c r="H534" t="str">
        <f t="shared" si="25"/>
        <v>5</v>
      </c>
      <c r="I534">
        <v>27</v>
      </c>
      <c r="J534" t="str">
        <f t="shared" si="26"/>
        <v>Old</v>
      </c>
      <c r="K534">
        <v>11113</v>
      </c>
      <c r="L534">
        <v>16177</v>
      </c>
      <c r="M534">
        <v>1509</v>
      </c>
      <c r="N534">
        <v>164796</v>
      </c>
      <c r="O534">
        <v>317502</v>
      </c>
      <c r="P534">
        <v>9400</v>
      </c>
    </row>
    <row r="535" spans="1:16" x14ac:dyDescent="0.25">
      <c r="A535">
        <v>2020</v>
      </c>
      <c r="B535">
        <v>643</v>
      </c>
      <c r="C535" t="s">
        <v>38</v>
      </c>
      <c r="D535">
        <v>2</v>
      </c>
      <c r="E535" t="s">
        <v>15</v>
      </c>
      <c r="F535">
        <v>1.0646</v>
      </c>
      <c r="G535" t="str">
        <f t="shared" si="24"/>
        <v>Efficient</v>
      </c>
      <c r="H535" t="str">
        <f t="shared" si="25"/>
        <v>5</v>
      </c>
      <c r="I535">
        <v>24</v>
      </c>
      <c r="J535" t="str">
        <f t="shared" si="26"/>
        <v>Old</v>
      </c>
      <c r="K535">
        <v>12492</v>
      </c>
      <c r="L535">
        <v>21012</v>
      </c>
      <c r="N535">
        <v>164796</v>
      </c>
      <c r="O535">
        <v>317502</v>
      </c>
    </row>
    <row r="536" spans="1:16" x14ac:dyDescent="0.25">
      <c r="A536">
        <v>2020</v>
      </c>
      <c r="B536">
        <v>643</v>
      </c>
      <c r="C536" t="s">
        <v>38</v>
      </c>
      <c r="D536">
        <v>7</v>
      </c>
      <c r="E536" t="s">
        <v>16</v>
      </c>
      <c r="F536">
        <v>1.3575999999999999</v>
      </c>
      <c r="G536" t="str">
        <f t="shared" si="24"/>
        <v>Efficient</v>
      </c>
      <c r="H536" t="str">
        <f t="shared" si="25"/>
        <v>5</v>
      </c>
      <c r="I536">
        <v>12</v>
      </c>
      <c r="J536" t="str">
        <f t="shared" si="26"/>
        <v>Old</v>
      </c>
      <c r="K536">
        <v>8957</v>
      </c>
      <c r="L536">
        <v>10261</v>
      </c>
      <c r="N536">
        <v>46491</v>
      </c>
      <c r="O536">
        <v>50891</v>
      </c>
    </row>
    <row r="537" spans="1:16" x14ac:dyDescent="0.25">
      <c r="A537">
        <v>2020</v>
      </c>
      <c r="B537">
        <v>643</v>
      </c>
      <c r="C537" t="s">
        <v>38</v>
      </c>
      <c r="D537">
        <v>8</v>
      </c>
      <c r="E537" t="s">
        <v>17</v>
      </c>
      <c r="F537">
        <v>1.0986</v>
      </c>
      <c r="G537" t="str">
        <f t="shared" si="24"/>
        <v>Efficient</v>
      </c>
      <c r="H537" t="str">
        <f t="shared" si="25"/>
        <v>5</v>
      </c>
      <c r="I537">
        <v>7</v>
      </c>
      <c r="J537" t="str">
        <f t="shared" si="26"/>
        <v>Modern</v>
      </c>
      <c r="K537">
        <v>99592</v>
      </c>
      <c r="L537">
        <v>73283</v>
      </c>
      <c r="N537">
        <v>136716</v>
      </c>
      <c r="O537">
        <v>97000</v>
      </c>
    </row>
    <row r="538" spans="1:16" x14ac:dyDescent="0.25">
      <c r="A538">
        <v>2020</v>
      </c>
      <c r="B538">
        <v>643</v>
      </c>
      <c r="C538" t="s">
        <v>38</v>
      </c>
      <c r="D538">
        <v>5</v>
      </c>
      <c r="E538" t="s">
        <v>18</v>
      </c>
      <c r="F538">
        <v>2.4083000000000001</v>
      </c>
      <c r="G538" t="str">
        <f t="shared" si="24"/>
        <v>Efficient</v>
      </c>
      <c r="H538" t="str">
        <f t="shared" si="25"/>
        <v>4</v>
      </c>
      <c r="I538">
        <v>14</v>
      </c>
      <c r="J538" t="str">
        <f t="shared" si="26"/>
        <v>Old</v>
      </c>
      <c r="K538">
        <v>27595</v>
      </c>
      <c r="L538">
        <v>48317</v>
      </c>
      <c r="N538">
        <v>95309</v>
      </c>
      <c r="O538">
        <v>182618</v>
      </c>
    </row>
    <row r="539" spans="1:16" x14ac:dyDescent="0.25">
      <c r="A539">
        <v>2020</v>
      </c>
      <c r="B539">
        <v>643</v>
      </c>
      <c r="C539" t="s">
        <v>38</v>
      </c>
      <c r="D539">
        <v>4</v>
      </c>
      <c r="E539" t="s">
        <v>19</v>
      </c>
      <c r="F539">
        <v>1.5708</v>
      </c>
      <c r="G539" t="str">
        <f t="shared" si="24"/>
        <v>Efficient</v>
      </c>
      <c r="H539" t="str">
        <f t="shared" si="25"/>
        <v>5</v>
      </c>
      <c r="I539">
        <v>33</v>
      </c>
      <c r="J539" t="str">
        <f t="shared" si="26"/>
        <v>Old</v>
      </c>
      <c r="K539">
        <v>3992</v>
      </c>
      <c r="L539">
        <v>5068</v>
      </c>
      <c r="N539">
        <v>43528</v>
      </c>
      <c r="O539">
        <v>62053</v>
      </c>
    </row>
    <row r="540" spans="1:16" x14ac:dyDescent="0.25">
      <c r="A540">
        <v>2020</v>
      </c>
      <c r="B540">
        <v>643</v>
      </c>
      <c r="C540" t="s">
        <v>38</v>
      </c>
      <c r="D540">
        <v>6</v>
      </c>
      <c r="E540" t="s">
        <v>20</v>
      </c>
      <c r="G540" t="str">
        <f t="shared" si="24"/>
        <v>Efficient</v>
      </c>
      <c r="H540" t="str">
        <f t="shared" si="25"/>
        <v>5</v>
      </c>
      <c r="I540">
        <v>32</v>
      </c>
      <c r="J540" t="str">
        <f t="shared" si="26"/>
        <v>Old</v>
      </c>
      <c r="K540">
        <v>11843</v>
      </c>
      <c r="L540">
        <v>6001</v>
      </c>
      <c r="N540">
        <v>72408</v>
      </c>
      <c r="O540">
        <v>27003</v>
      </c>
    </row>
    <row r="541" spans="1:16" x14ac:dyDescent="0.25">
      <c r="A541">
        <v>2020</v>
      </c>
      <c r="B541">
        <v>643</v>
      </c>
      <c r="C541" t="s">
        <v>38</v>
      </c>
      <c r="D541">
        <v>3</v>
      </c>
      <c r="E541" t="s">
        <v>21</v>
      </c>
      <c r="F541">
        <v>1.3097000000000001</v>
      </c>
      <c r="G541" t="str">
        <f t="shared" si="24"/>
        <v>Efficient</v>
      </c>
      <c r="H541" t="str">
        <f t="shared" si="25"/>
        <v>5</v>
      </c>
      <c r="I541">
        <v>18</v>
      </c>
      <c r="J541" t="str">
        <f t="shared" si="26"/>
        <v>Old</v>
      </c>
      <c r="K541">
        <v>16598</v>
      </c>
      <c r="M541">
        <v>1509</v>
      </c>
      <c r="N541">
        <v>95256</v>
      </c>
      <c r="P541">
        <v>9400</v>
      </c>
    </row>
    <row r="542" spans="1:16" x14ac:dyDescent="0.25">
      <c r="A542">
        <v>2020</v>
      </c>
      <c r="B542">
        <v>643</v>
      </c>
      <c r="C542" t="s">
        <v>38</v>
      </c>
      <c r="D542">
        <v>1</v>
      </c>
      <c r="E542" t="s">
        <v>22</v>
      </c>
      <c r="G542" t="str">
        <f t="shared" si="24"/>
        <v>Efficient</v>
      </c>
      <c r="H542" t="str">
        <f t="shared" si="25"/>
        <v>5</v>
      </c>
      <c r="I542">
        <v>36</v>
      </c>
      <c r="J542" t="str">
        <f t="shared" si="26"/>
        <v>Old</v>
      </c>
      <c r="K542">
        <v>8156</v>
      </c>
      <c r="N542">
        <v>37583</v>
      </c>
    </row>
    <row r="543" spans="1:16" x14ac:dyDescent="0.25">
      <c r="A543">
        <v>2020</v>
      </c>
      <c r="B543">
        <v>702</v>
      </c>
      <c r="C543" t="s">
        <v>39</v>
      </c>
      <c r="D543">
        <v>0</v>
      </c>
      <c r="E543" t="s">
        <v>14</v>
      </c>
      <c r="G543" t="str">
        <f t="shared" si="24"/>
        <v>Efficient</v>
      </c>
      <c r="H543" t="str">
        <f t="shared" si="25"/>
        <v>5</v>
      </c>
      <c r="J543" t="str">
        <f t="shared" si="26"/>
        <v>Modern</v>
      </c>
    </row>
    <row r="544" spans="1:16" x14ac:dyDescent="0.25">
      <c r="A544">
        <v>2020</v>
      </c>
      <c r="B544">
        <v>702</v>
      </c>
      <c r="C544" t="s">
        <v>39</v>
      </c>
      <c r="D544">
        <v>2</v>
      </c>
      <c r="E544" t="s">
        <v>15</v>
      </c>
      <c r="G544" t="str">
        <f t="shared" si="24"/>
        <v>Efficient</v>
      </c>
      <c r="H544" t="str">
        <f t="shared" si="25"/>
        <v>5</v>
      </c>
      <c r="J544" t="str">
        <f t="shared" si="26"/>
        <v>Modern</v>
      </c>
    </row>
    <row r="545" spans="1:16" x14ac:dyDescent="0.25">
      <c r="A545">
        <v>2020</v>
      </c>
      <c r="B545">
        <v>702</v>
      </c>
      <c r="C545" t="s">
        <v>39</v>
      </c>
      <c r="D545">
        <v>7</v>
      </c>
      <c r="E545" t="s">
        <v>16</v>
      </c>
      <c r="G545" t="str">
        <f t="shared" si="24"/>
        <v>Efficient</v>
      </c>
      <c r="H545" t="str">
        <f t="shared" si="25"/>
        <v>5</v>
      </c>
      <c r="J545" t="str">
        <f t="shared" si="26"/>
        <v>Modern</v>
      </c>
    </row>
    <row r="546" spans="1:16" x14ac:dyDescent="0.25">
      <c r="A546">
        <v>2020</v>
      </c>
      <c r="B546">
        <v>702</v>
      </c>
      <c r="C546" t="s">
        <v>39</v>
      </c>
      <c r="D546">
        <v>8</v>
      </c>
      <c r="E546" t="s">
        <v>17</v>
      </c>
      <c r="G546" t="str">
        <f t="shared" si="24"/>
        <v>Efficient</v>
      </c>
      <c r="H546" t="str">
        <f t="shared" si="25"/>
        <v>5</v>
      </c>
      <c r="J546" t="str">
        <f t="shared" si="26"/>
        <v>Modern</v>
      </c>
    </row>
    <row r="547" spans="1:16" x14ac:dyDescent="0.25">
      <c r="A547">
        <v>2020</v>
      </c>
      <c r="B547">
        <v>702</v>
      </c>
      <c r="C547" t="s">
        <v>39</v>
      </c>
      <c r="D547">
        <v>5</v>
      </c>
      <c r="E547" t="s">
        <v>18</v>
      </c>
      <c r="G547" t="str">
        <f t="shared" si="24"/>
        <v>Efficient</v>
      </c>
      <c r="H547" t="str">
        <f t="shared" si="25"/>
        <v>5</v>
      </c>
      <c r="J547" t="str">
        <f t="shared" si="26"/>
        <v>Modern</v>
      </c>
    </row>
    <row r="548" spans="1:16" x14ac:dyDescent="0.25">
      <c r="A548">
        <v>2020</v>
      </c>
      <c r="B548">
        <v>702</v>
      </c>
      <c r="C548" t="s">
        <v>39</v>
      </c>
      <c r="D548">
        <v>4</v>
      </c>
      <c r="E548" t="s">
        <v>19</v>
      </c>
      <c r="G548" t="str">
        <f t="shared" si="24"/>
        <v>Efficient</v>
      </c>
      <c r="H548" t="str">
        <f t="shared" si="25"/>
        <v>5</v>
      </c>
      <c r="J548" t="str">
        <f t="shared" si="26"/>
        <v>Modern</v>
      </c>
    </row>
    <row r="549" spans="1:16" x14ac:dyDescent="0.25">
      <c r="A549">
        <v>2020</v>
      </c>
      <c r="B549">
        <v>702</v>
      </c>
      <c r="C549" t="s">
        <v>39</v>
      </c>
      <c r="D549">
        <v>6</v>
      </c>
      <c r="E549" t="s">
        <v>20</v>
      </c>
      <c r="G549" t="str">
        <f t="shared" si="24"/>
        <v>Efficient</v>
      </c>
      <c r="H549" t="str">
        <f t="shared" si="25"/>
        <v>5</v>
      </c>
      <c r="J549" t="str">
        <f t="shared" si="26"/>
        <v>Modern</v>
      </c>
    </row>
    <row r="550" spans="1:16" x14ac:dyDescent="0.25">
      <c r="A550">
        <v>2020</v>
      </c>
      <c r="B550">
        <v>702</v>
      </c>
      <c r="C550" t="s">
        <v>39</v>
      </c>
      <c r="D550">
        <v>3</v>
      </c>
      <c r="E550" t="s">
        <v>21</v>
      </c>
      <c r="G550" t="str">
        <f t="shared" si="24"/>
        <v>Efficient</v>
      </c>
      <c r="H550" t="str">
        <f t="shared" si="25"/>
        <v>5</v>
      </c>
      <c r="J550" t="str">
        <f t="shared" si="26"/>
        <v>Modern</v>
      </c>
    </row>
    <row r="551" spans="1:16" x14ac:dyDescent="0.25">
      <c r="A551">
        <v>2020</v>
      </c>
      <c r="B551">
        <v>702</v>
      </c>
      <c r="C551" t="s">
        <v>39</v>
      </c>
      <c r="D551">
        <v>1</v>
      </c>
      <c r="E551" t="s">
        <v>22</v>
      </c>
      <c r="G551" t="str">
        <f t="shared" si="24"/>
        <v>Efficient</v>
      </c>
      <c r="H551" t="str">
        <f t="shared" si="25"/>
        <v>5</v>
      </c>
      <c r="J551" t="str">
        <f t="shared" si="26"/>
        <v>Modern</v>
      </c>
    </row>
    <row r="552" spans="1:16" x14ac:dyDescent="0.25">
      <c r="A552">
        <v>2020</v>
      </c>
      <c r="B552">
        <v>724</v>
      </c>
      <c r="C552" t="s">
        <v>40</v>
      </c>
      <c r="D552">
        <v>0</v>
      </c>
      <c r="E552" t="s">
        <v>14</v>
      </c>
      <c r="F552">
        <v>0.90210000000000001</v>
      </c>
      <c r="G552" t="str">
        <f t="shared" si="24"/>
        <v>Efficient</v>
      </c>
      <c r="H552" t="str">
        <f t="shared" si="25"/>
        <v>5</v>
      </c>
      <c r="I552">
        <v>17</v>
      </c>
      <c r="J552" t="str">
        <f t="shared" si="26"/>
        <v>Old</v>
      </c>
      <c r="K552">
        <v>15791</v>
      </c>
      <c r="L552">
        <v>14380</v>
      </c>
      <c r="M552">
        <v>3258</v>
      </c>
      <c r="N552">
        <v>236583</v>
      </c>
      <c r="O552">
        <v>208000</v>
      </c>
      <c r="P552">
        <v>23756</v>
      </c>
    </row>
    <row r="553" spans="1:16" x14ac:dyDescent="0.25">
      <c r="A553">
        <v>2020</v>
      </c>
      <c r="B553">
        <v>724</v>
      </c>
      <c r="C553" t="s">
        <v>40</v>
      </c>
      <c r="D553">
        <v>2</v>
      </c>
      <c r="E553" t="s">
        <v>15</v>
      </c>
      <c r="F553">
        <v>0.90629999999999999</v>
      </c>
      <c r="G553" t="str">
        <f t="shared" si="24"/>
        <v>Efficient</v>
      </c>
      <c r="H553" t="str">
        <f t="shared" si="25"/>
        <v>5</v>
      </c>
      <c r="I553">
        <v>12</v>
      </c>
      <c r="J553" t="str">
        <f t="shared" si="26"/>
        <v>Old</v>
      </c>
      <c r="K553">
        <v>10527</v>
      </c>
      <c r="L553">
        <v>17155</v>
      </c>
      <c r="N553">
        <v>94729</v>
      </c>
      <c r="O553">
        <v>166300</v>
      </c>
    </row>
    <row r="554" spans="1:16" x14ac:dyDescent="0.25">
      <c r="A554">
        <v>2020</v>
      </c>
      <c r="B554">
        <v>724</v>
      </c>
      <c r="C554" t="s">
        <v>40</v>
      </c>
      <c r="D554">
        <v>7</v>
      </c>
      <c r="E554" t="s">
        <v>16</v>
      </c>
      <c r="F554">
        <v>1.0391999999999999</v>
      </c>
      <c r="G554" t="str">
        <f t="shared" si="24"/>
        <v>Efficient</v>
      </c>
      <c r="H554" t="str">
        <f t="shared" si="25"/>
        <v>5</v>
      </c>
      <c r="I554">
        <v>13</v>
      </c>
      <c r="J554" t="str">
        <f t="shared" si="26"/>
        <v>Old</v>
      </c>
      <c r="K554">
        <v>8316</v>
      </c>
      <c r="L554">
        <v>9683</v>
      </c>
      <c r="N554">
        <v>49145</v>
      </c>
      <c r="O554">
        <v>58610</v>
      </c>
    </row>
    <row r="555" spans="1:16" x14ac:dyDescent="0.25">
      <c r="A555">
        <v>2020</v>
      </c>
      <c r="B555">
        <v>724</v>
      </c>
      <c r="C555" t="s">
        <v>40</v>
      </c>
      <c r="D555">
        <v>8</v>
      </c>
      <c r="E555" t="s">
        <v>17</v>
      </c>
      <c r="F555">
        <v>1.0424</v>
      </c>
      <c r="G555" t="str">
        <f t="shared" si="24"/>
        <v>Efficient</v>
      </c>
      <c r="H555" t="str">
        <f t="shared" si="25"/>
        <v>5</v>
      </c>
      <c r="I555">
        <v>9</v>
      </c>
      <c r="J555" t="str">
        <f t="shared" si="26"/>
        <v>Modern</v>
      </c>
      <c r="K555">
        <v>99625</v>
      </c>
      <c r="L555">
        <v>79060</v>
      </c>
      <c r="N555">
        <v>168189</v>
      </c>
      <c r="O555">
        <v>156000</v>
      </c>
    </row>
    <row r="556" spans="1:16" x14ac:dyDescent="0.25">
      <c r="A556">
        <v>2020</v>
      </c>
      <c r="B556">
        <v>724</v>
      </c>
      <c r="C556" t="s">
        <v>40</v>
      </c>
      <c r="D556">
        <v>5</v>
      </c>
      <c r="E556" t="s">
        <v>18</v>
      </c>
      <c r="F556">
        <v>1.7906</v>
      </c>
      <c r="G556" t="str">
        <f t="shared" si="24"/>
        <v>Efficient</v>
      </c>
      <c r="H556" t="str">
        <f t="shared" si="25"/>
        <v>5</v>
      </c>
      <c r="I556">
        <v>17</v>
      </c>
      <c r="J556" t="str">
        <f t="shared" si="26"/>
        <v>Old</v>
      </c>
      <c r="K556">
        <v>21771</v>
      </c>
      <c r="L556">
        <v>37445</v>
      </c>
      <c r="N556">
        <v>107737</v>
      </c>
      <c r="O556">
        <v>208000</v>
      </c>
    </row>
    <row r="557" spans="1:16" x14ac:dyDescent="0.25">
      <c r="A557">
        <v>2020</v>
      </c>
      <c r="B557">
        <v>724</v>
      </c>
      <c r="C557" t="s">
        <v>40</v>
      </c>
      <c r="D557">
        <v>4</v>
      </c>
      <c r="E557" t="s">
        <v>19</v>
      </c>
      <c r="F557">
        <v>1.2103999999999999</v>
      </c>
      <c r="G557" t="str">
        <f t="shared" si="24"/>
        <v>Efficient</v>
      </c>
      <c r="H557" t="str">
        <f t="shared" si="25"/>
        <v>5</v>
      </c>
      <c r="I557">
        <v>16</v>
      </c>
      <c r="J557" t="str">
        <f t="shared" si="26"/>
        <v>Old</v>
      </c>
      <c r="K557">
        <v>5207</v>
      </c>
      <c r="L557">
        <v>7248</v>
      </c>
      <c r="N557">
        <v>71543</v>
      </c>
      <c r="O557">
        <v>71955</v>
      </c>
    </row>
    <row r="558" spans="1:16" x14ac:dyDescent="0.25">
      <c r="A558">
        <v>2020</v>
      </c>
      <c r="B558">
        <v>724</v>
      </c>
      <c r="C558" t="s">
        <v>40</v>
      </c>
      <c r="D558">
        <v>6</v>
      </c>
      <c r="E558" t="s">
        <v>20</v>
      </c>
      <c r="G558" t="str">
        <f t="shared" si="24"/>
        <v>Efficient</v>
      </c>
      <c r="H558" t="str">
        <f t="shared" si="25"/>
        <v>5</v>
      </c>
      <c r="I558">
        <v>18</v>
      </c>
      <c r="J558" t="str">
        <f t="shared" si="26"/>
        <v>Old</v>
      </c>
      <c r="K558">
        <v>24412</v>
      </c>
      <c r="L558">
        <v>9077</v>
      </c>
      <c r="N558">
        <v>76420</v>
      </c>
      <c r="O558">
        <v>48988</v>
      </c>
    </row>
    <row r="559" spans="1:16" x14ac:dyDescent="0.25">
      <c r="A559">
        <v>2020</v>
      </c>
      <c r="B559">
        <v>724</v>
      </c>
      <c r="C559" t="s">
        <v>40</v>
      </c>
      <c r="D559">
        <v>3</v>
      </c>
      <c r="E559" t="s">
        <v>21</v>
      </c>
      <c r="F559">
        <v>0.66249999999999998</v>
      </c>
      <c r="G559" t="str">
        <f t="shared" si="24"/>
        <v>Efficient</v>
      </c>
      <c r="H559" t="str">
        <f t="shared" si="25"/>
        <v>5</v>
      </c>
      <c r="I559">
        <v>14</v>
      </c>
      <c r="J559" t="str">
        <f t="shared" si="26"/>
        <v>Old</v>
      </c>
      <c r="K559">
        <v>35736</v>
      </c>
      <c r="M559">
        <v>3258</v>
      </c>
      <c r="N559">
        <v>236583</v>
      </c>
      <c r="P559">
        <v>23756</v>
      </c>
    </row>
    <row r="560" spans="1:16" x14ac:dyDescent="0.25">
      <c r="A560">
        <v>2020</v>
      </c>
      <c r="B560">
        <v>724</v>
      </c>
      <c r="C560" t="s">
        <v>40</v>
      </c>
      <c r="D560">
        <v>1</v>
      </c>
      <c r="E560" t="s">
        <v>22</v>
      </c>
      <c r="G560" t="str">
        <f t="shared" si="24"/>
        <v>Efficient</v>
      </c>
      <c r="H560" t="str">
        <f t="shared" si="25"/>
        <v>5</v>
      </c>
      <c r="I560">
        <v>19</v>
      </c>
      <c r="J560" t="str">
        <f t="shared" si="26"/>
        <v>Old</v>
      </c>
      <c r="K560">
        <v>12155</v>
      </c>
      <c r="N560">
        <v>220000</v>
      </c>
    </row>
    <row r="561" spans="1:16" x14ac:dyDescent="0.25">
      <c r="A561">
        <v>2020</v>
      </c>
      <c r="B561">
        <v>752</v>
      </c>
      <c r="C561" t="s">
        <v>41</v>
      </c>
      <c r="D561">
        <v>0</v>
      </c>
      <c r="E561" t="s">
        <v>14</v>
      </c>
      <c r="F561">
        <v>0.79649999999999999</v>
      </c>
      <c r="G561" t="str">
        <f t="shared" si="24"/>
        <v>Efficient</v>
      </c>
      <c r="H561" t="str">
        <f t="shared" si="25"/>
        <v>5</v>
      </c>
      <c r="I561">
        <v>22</v>
      </c>
      <c r="J561" t="str">
        <f t="shared" si="26"/>
        <v>Old</v>
      </c>
      <c r="K561">
        <v>15578</v>
      </c>
      <c r="L561">
        <v>8797</v>
      </c>
      <c r="M561">
        <v>1516</v>
      </c>
      <c r="N561">
        <v>214286</v>
      </c>
      <c r="O561">
        <v>307284</v>
      </c>
      <c r="P561">
        <v>19630</v>
      </c>
    </row>
    <row r="562" spans="1:16" x14ac:dyDescent="0.25">
      <c r="A562">
        <v>2020</v>
      </c>
      <c r="B562">
        <v>752</v>
      </c>
      <c r="C562" t="s">
        <v>41</v>
      </c>
      <c r="D562">
        <v>2</v>
      </c>
      <c r="E562" t="s">
        <v>15</v>
      </c>
      <c r="F562">
        <v>0.67849999999999999</v>
      </c>
      <c r="G562" t="str">
        <f t="shared" si="24"/>
        <v>Efficient</v>
      </c>
      <c r="H562" t="str">
        <f t="shared" si="25"/>
        <v>5</v>
      </c>
      <c r="I562">
        <v>14</v>
      </c>
      <c r="J562" t="str">
        <f t="shared" si="26"/>
        <v>Old</v>
      </c>
      <c r="K562">
        <v>8626</v>
      </c>
      <c r="L562">
        <v>13140</v>
      </c>
      <c r="N562">
        <v>159911</v>
      </c>
      <c r="O562">
        <v>307284</v>
      </c>
    </row>
    <row r="563" spans="1:16" x14ac:dyDescent="0.25">
      <c r="A563">
        <v>2020</v>
      </c>
      <c r="B563">
        <v>752</v>
      </c>
      <c r="C563" t="s">
        <v>41</v>
      </c>
      <c r="D563">
        <v>7</v>
      </c>
      <c r="E563" t="s">
        <v>16</v>
      </c>
      <c r="F563">
        <v>0.83330000000000004</v>
      </c>
      <c r="G563" t="str">
        <f t="shared" si="24"/>
        <v>Efficient</v>
      </c>
      <c r="H563" t="str">
        <f t="shared" si="25"/>
        <v>5</v>
      </c>
      <c r="I563">
        <v>14</v>
      </c>
      <c r="J563" t="str">
        <f t="shared" si="26"/>
        <v>Old</v>
      </c>
      <c r="K563">
        <v>7141</v>
      </c>
      <c r="L563">
        <v>7764</v>
      </c>
      <c r="N563">
        <v>48827</v>
      </c>
      <c r="O563">
        <v>54656</v>
      </c>
    </row>
    <row r="564" spans="1:16" x14ac:dyDescent="0.25">
      <c r="A564">
        <v>2020</v>
      </c>
      <c r="B564">
        <v>752</v>
      </c>
      <c r="C564" t="s">
        <v>41</v>
      </c>
      <c r="D564">
        <v>8</v>
      </c>
      <c r="E564" t="s">
        <v>17</v>
      </c>
      <c r="F564">
        <v>0.82189999999999996</v>
      </c>
      <c r="G564" t="str">
        <f t="shared" si="24"/>
        <v>Efficient</v>
      </c>
      <c r="H564" t="str">
        <f t="shared" si="25"/>
        <v>5</v>
      </c>
      <c r="I564">
        <v>6</v>
      </c>
      <c r="J564" t="str">
        <f t="shared" si="26"/>
        <v>Modern</v>
      </c>
      <c r="K564">
        <v>12575</v>
      </c>
      <c r="L564">
        <v>9610</v>
      </c>
      <c r="N564">
        <v>22887</v>
      </c>
      <c r="O564">
        <v>20918</v>
      </c>
    </row>
    <row r="565" spans="1:16" x14ac:dyDescent="0.25">
      <c r="A565">
        <v>2020</v>
      </c>
      <c r="B565">
        <v>752</v>
      </c>
      <c r="C565" t="s">
        <v>41</v>
      </c>
      <c r="D565">
        <v>5</v>
      </c>
      <c r="E565" t="s">
        <v>18</v>
      </c>
      <c r="F565">
        <v>0.48680000000000001</v>
      </c>
      <c r="G565" t="str">
        <f t="shared" si="24"/>
        <v>Efficient</v>
      </c>
      <c r="H565" t="str">
        <f t="shared" si="25"/>
        <v>5</v>
      </c>
      <c r="I565">
        <v>28</v>
      </c>
      <c r="J565" t="str">
        <f t="shared" si="26"/>
        <v>Old</v>
      </c>
      <c r="K565">
        <v>7448</v>
      </c>
      <c r="L565">
        <v>11165</v>
      </c>
      <c r="N565">
        <v>45500</v>
      </c>
      <c r="O565">
        <v>85439</v>
      </c>
    </row>
    <row r="566" spans="1:16" x14ac:dyDescent="0.25">
      <c r="A566">
        <v>2020</v>
      </c>
      <c r="B566">
        <v>752</v>
      </c>
      <c r="C566" t="s">
        <v>41</v>
      </c>
      <c r="D566">
        <v>4</v>
      </c>
      <c r="E566" t="s">
        <v>19</v>
      </c>
      <c r="F566">
        <v>1.0507</v>
      </c>
      <c r="G566" t="str">
        <f t="shared" si="24"/>
        <v>Efficient</v>
      </c>
      <c r="H566" t="str">
        <f t="shared" si="25"/>
        <v>5</v>
      </c>
      <c r="I566">
        <v>21</v>
      </c>
      <c r="J566" t="str">
        <f t="shared" si="26"/>
        <v>Old</v>
      </c>
      <c r="K566">
        <v>3775</v>
      </c>
      <c r="L566">
        <v>5296</v>
      </c>
      <c r="N566">
        <v>43788</v>
      </c>
      <c r="O566">
        <v>55807</v>
      </c>
    </row>
    <row r="567" spans="1:16" x14ac:dyDescent="0.25">
      <c r="A567">
        <v>2020</v>
      </c>
      <c r="B567">
        <v>752</v>
      </c>
      <c r="C567" t="s">
        <v>41</v>
      </c>
      <c r="D567">
        <v>6</v>
      </c>
      <c r="E567" t="s">
        <v>20</v>
      </c>
      <c r="G567" t="str">
        <f t="shared" si="24"/>
        <v>Efficient</v>
      </c>
      <c r="H567" t="str">
        <f t="shared" si="25"/>
        <v>5</v>
      </c>
      <c r="I567">
        <v>20</v>
      </c>
      <c r="J567" t="str">
        <f t="shared" si="26"/>
        <v>Old</v>
      </c>
      <c r="K567">
        <v>26376</v>
      </c>
      <c r="L567">
        <v>10058</v>
      </c>
      <c r="N567">
        <v>75283</v>
      </c>
      <c r="O567">
        <v>39516</v>
      </c>
    </row>
    <row r="568" spans="1:16" x14ac:dyDescent="0.25">
      <c r="A568">
        <v>2020</v>
      </c>
      <c r="B568">
        <v>752</v>
      </c>
      <c r="C568" t="s">
        <v>41</v>
      </c>
      <c r="D568">
        <v>3</v>
      </c>
      <c r="E568" t="s">
        <v>21</v>
      </c>
      <c r="F568">
        <v>0.62080000000000002</v>
      </c>
      <c r="G568" t="str">
        <f t="shared" si="24"/>
        <v>Efficient</v>
      </c>
      <c r="H568" t="str">
        <f t="shared" si="25"/>
        <v>5</v>
      </c>
      <c r="I568">
        <v>15</v>
      </c>
      <c r="J568" t="str">
        <f t="shared" si="26"/>
        <v>Old</v>
      </c>
      <c r="K568">
        <v>16328</v>
      </c>
      <c r="M568">
        <v>1516</v>
      </c>
      <c r="N568">
        <v>214286</v>
      </c>
      <c r="P568">
        <v>19630</v>
      </c>
    </row>
    <row r="569" spans="1:16" x14ac:dyDescent="0.25">
      <c r="A569">
        <v>2020</v>
      </c>
      <c r="B569">
        <v>752</v>
      </c>
      <c r="C569" t="s">
        <v>41</v>
      </c>
      <c r="D569">
        <v>1</v>
      </c>
      <c r="E569" t="s">
        <v>22</v>
      </c>
      <c r="G569" t="str">
        <f t="shared" si="24"/>
        <v>Efficient</v>
      </c>
      <c r="H569" t="str">
        <f t="shared" si="25"/>
        <v>5</v>
      </c>
      <c r="I569">
        <v>24</v>
      </c>
      <c r="J569" t="str">
        <f t="shared" si="26"/>
        <v>Old</v>
      </c>
      <c r="K569">
        <v>19057</v>
      </c>
      <c r="N569">
        <v>111554</v>
      </c>
    </row>
    <row r="570" spans="1:16" x14ac:dyDescent="0.25">
      <c r="A570">
        <v>2020</v>
      </c>
      <c r="B570">
        <v>792</v>
      </c>
      <c r="C570" t="s">
        <v>42</v>
      </c>
      <c r="D570">
        <v>0</v>
      </c>
      <c r="E570" t="s">
        <v>14</v>
      </c>
      <c r="F570">
        <v>1.1917</v>
      </c>
      <c r="G570" t="str">
        <f t="shared" si="24"/>
        <v>Efficient</v>
      </c>
      <c r="H570" t="str">
        <f t="shared" si="25"/>
        <v>5</v>
      </c>
      <c r="I570">
        <v>25</v>
      </c>
      <c r="J570" t="str">
        <f t="shared" si="26"/>
        <v>Old</v>
      </c>
      <c r="K570">
        <v>5954</v>
      </c>
      <c r="L570">
        <v>15845</v>
      </c>
      <c r="M570">
        <v>3034</v>
      </c>
      <c r="N570">
        <v>194308</v>
      </c>
      <c r="O570">
        <v>320105</v>
      </c>
      <c r="P570">
        <v>19462</v>
      </c>
    </row>
    <row r="571" spans="1:16" x14ac:dyDescent="0.25">
      <c r="A571">
        <v>2020</v>
      </c>
      <c r="B571">
        <v>792</v>
      </c>
      <c r="C571" t="s">
        <v>42</v>
      </c>
      <c r="D571">
        <v>2</v>
      </c>
      <c r="E571" t="s">
        <v>15</v>
      </c>
      <c r="F571">
        <v>1.2056</v>
      </c>
      <c r="G571" t="str">
        <f t="shared" si="24"/>
        <v>Efficient</v>
      </c>
      <c r="H571" t="str">
        <f t="shared" si="25"/>
        <v>5</v>
      </c>
      <c r="I571">
        <v>14</v>
      </c>
      <c r="J571" t="str">
        <f t="shared" si="26"/>
        <v>Old</v>
      </c>
      <c r="K571">
        <v>17981</v>
      </c>
      <c r="L571">
        <v>30910</v>
      </c>
      <c r="N571">
        <v>162018</v>
      </c>
      <c r="O571">
        <v>320105</v>
      </c>
    </row>
    <row r="572" spans="1:16" x14ac:dyDescent="0.25">
      <c r="A572">
        <v>2020</v>
      </c>
      <c r="B572">
        <v>792</v>
      </c>
      <c r="C572" t="s">
        <v>42</v>
      </c>
      <c r="D572">
        <v>7</v>
      </c>
      <c r="E572" t="s">
        <v>16</v>
      </c>
      <c r="F572">
        <v>1.2826</v>
      </c>
      <c r="G572" t="str">
        <f t="shared" si="24"/>
        <v>Efficient</v>
      </c>
      <c r="H572" t="str">
        <f t="shared" si="25"/>
        <v>5</v>
      </c>
      <c r="I572">
        <v>16</v>
      </c>
      <c r="J572" t="str">
        <f t="shared" si="26"/>
        <v>Old</v>
      </c>
      <c r="K572">
        <v>18784</v>
      </c>
      <c r="L572">
        <v>21470</v>
      </c>
      <c r="N572">
        <v>50676</v>
      </c>
      <c r="O572">
        <v>58551</v>
      </c>
    </row>
    <row r="573" spans="1:16" x14ac:dyDescent="0.25">
      <c r="A573">
        <v>2020</v>
      </c>
      <c r="B573">
        <v>792</v>
      </c>
      <c r="C573" t="s">
        <v>42</v>
      </c>
      <c r="D573">
        <v>8</v>
      </c>
      <c r="E573" t="s">
        <v>17</v>
      </c>
      <c r="F573">
        <v>1.2930999999999999</v>
      </c>
      <c r="G573" t="str">
        <f t="shared" si="24"/>
        <v>Efficient</v>
      </c>
      <c r="H573" t="str">
        <f t="shared" si="25"/>
        <v>5</v>
      </c>
      <c r="I573">
        <v>10</v>
      </c>
      <c r="J573" t="str">
        <f t="shared" si="26"/>
        <v>Old</v>
      </c>
      <c r="K573">
        <v>112460</v>
      </c>
      <c r="L573">
        <v>91068</v>
      </c>
      <c r="N573">
        <v>149367</v>
      </c>
      <c r="O573">
        <v>122079</v>
      </c>
    </row>
    <row r="574" spans="1:16" x14ac:dyDescent="0.25">
      <c r="A574">
        <v>2020</v>
      </c>
      <c r="B574">
        <v>792</v>
      </c>
      <c r="C574" t="s">
        <v>42</v>
      </c>
      <c r="D574">
        <v>5</v>
      </c>
      <c r="E574" t="s">
        <v>18</v>
      </c>
      <c r="F574">
        <v>3.8868</v>
      </c>
      <c r="G574" t="str">
        <f t="shared" si="24"/>
        <v>Inefficient</v>
      </c>
      <c r="H574" t="str">
        <f t="shared" si="25"/>
        <v>3</v>
      </c>
      <c r="I574">
        <v>15</v>
      </c>
      <c r="J574" t="str">
        <f t="shared" si="26"/>
        <v>Old</v>
      </c>
      <c r="K574">
        <v>25351</v>
      </c>
      <c r="L574">
        <v>43760</v>
      </c>
      <c r="N574">
        <v>108237</v>
      </c>
      <c r="O574">
        <v>207672</v>
      </c>
    </row>
    <row r="575" spans="1:16" x14ac:dyDescent="0.25">
      <c r="A575">
        <v>2020</v>
      </c>
      <c r="B575">
        <v>792</v>
      </c>
      <c r="C575" t="s">
        <v>42</v>
      </c>
      <c r="D575">
        <v>4</v>
      </c>
      <c r="E575" t="s">
        <v>19</v>
      </c>
      <c r="F575">
        <v>1.5326</v>
      </c>
      <c r="G575" t="str">
        <f t="shared" si="24"/>
        <v>Efficient</v>
      </c>
      <c r="H575" t="str">
        <f t="shared" si="25"/>
        <v>5</v>
      </c>
      <c r="I575">
        <v>28</v>
      </c>
      <c r="J575" t="str">
        <f t="shared" si="26"/>
        <v>Old</v>
      </c>
      <c r="K575">
        <v>4132</v>
      </c>
      <c r="L575">
        <v>5804</v>
      </c>
      <c r="N575">
        <v>43528</v>
      </c>
      <c r="O575">
        <v>62924</v>
      </c>
    </row>
    <row r="576" spans="1:16" x14ac:dyDescent="0.25">
      <c r="A576">
        <v>2020</v>
      </c>
      <c r="B576">
        <v>792</v>
      </c>
      <c r="C576" t="s">
        <v>42</v>
      </c>
      <c r="D576">
        <v>6</v>
      </c>
      <c r="E576" t="s">
        <v>20</v>
      </c>
      <c r="G576" t="str">
        <f t="shared" si="24"/>
        <v>Efficient</v>
      </c>
      <c r="H576" t="str">
        <f t="shared" si="25"/>
        <v>5</v>
      </c>
      <c r="I576">
        <v>25</v>
      </c>
      <c r="J576" t="str">
        <f t="shared" si="26"/>
        <v>Old</v>
      </c>
      <c r="K576">
        <v>20834</v>
      </c>
      <c r="L576">
        <v>7934</v>
      </c>
      <c r="N576">
        <v>76420</v>
      </c>
      <c r="O576">
        <v>45200</v>
      </c>
    </row>
    <row r="577" spans="1:16" x14ac:dyDescent="0.25">
      <c r="A577">
        <v>2020</v>
      </c>
      <c r="B577">
        <v>792</v>
      </c>
      <c r="C577" t="s">
        <v>42</v>
      </c>
      <c r="D577">
        <v>3</v>
      </c>
      <c r="E577" t="s">
        <v>21</v>
      </c>
      <c r="F577">
        <v>0.61529999999999996</v>
      </c>
      <c r="G577" t="str">
        <f t="shared" si="24"/>
        <v>Efficient</v>
      </c>
      <c r="H577" t="str">
        <f t="shared" si="25"/>
        <v>5</v>
      </c>
      <c r="I577">
        <v>16</v>
      </c>
      <c r="J577" t="str">
        <f t="shared" si="26"/>
        <v>Old</v>
      </c>
      <c r="K577">
        <v>33437</v>
      </c>
      <c r="M577">
        <v>3034</v>
      </c>
      <c r="N577">
        <v>194308</v>
      </c>
      <c r="P577">
        <v>19462</v>
      </c>
    </row>
    <row r="578" spans="1:16" x14ac:dyDescent="0.25">
      <c r="A578">
        <v>2020</v>
      </c>
      <c r="B578">
        <v>792</v>
      </c>
      <c r="C578" t="s">
        <v>42</v>
      </c>
      <c r="D578">
        <v>1</v>
      </c>
      <c r="E578" t="s">
        <v>22</v>
      </c>
      <c r="G578" t="str">
        <f t="shared" si="24"/>
        <v>Efficient</v>
      </c>
      <c r="H578" t="str">
        <f t="shared" si="25"/>
        <v>5</v>
      </c>
      <c r="I578">
        <v>26</v>
      </c>
      <c r="J578" t="str">
        <f t="shared" si="26"/>
        <v>Old</v>
      </c>
      <c r="K578">
        <v>1611</v>
      </c>
      <c r="N578">
        <v>54310</v>
      </c>
    </row>
    <row r="579" spans="1:16" x14ac:dyDescent="0.25">
      <c r="A579">
        <v>2020</v>
      </c>
      <c r="B579">
        <v>926</v>
      </c>
      <c r="C579" t="s">
        <v>43</v>
      </c>
      <c r="D579">
        <v>0</v>
      </c>
      <c r="E579" t="s">
        <v>14</v>
      </c>
      <c r="F579">
        <v>1.1063000000000001</v>
      </c>
      <c r="G579" t="str">
        <f t="shared" ref="G579:G642" si="27">IF(F579&lt;3, "Efficient", "Inefficient")</f>
        <v>Efficient</v>
      </c>
      <c r="H579" t="str">
        <f t="shared" ref="H579:H642" si="28">IF(F579&lt;2,"5",IF(F579&lt;3,"4",IF(F579&lt;4,"3",IF(F579&lt;5,"2","1"))))</f>
        <v>5</v>
      </c>
      <c r="I579">
        <v>17</v>
      </c>
      <c r="J579" t="str">
        <f t="shared" ref="J579:J642" si="29">IF(I579&lt;10, "Modern", "Old")</f>
        <v>Old</v>
      </c>
      <c r="K579">
        <v>14705</v>
      </c>
      <c r="L579">
        <v>12420</v>
      </c>
      <c r="M579">
        <v>3465</v>
      </c>
      <c r="N579">
        <v>236583</v>
      </c>
      <c r="O579">
        <v>321300</v>
      </c>
      <c r="P579">
        <v>23964</v>
      </c>
    </row>
    <row r="580" spans="1:16" x14ac:dyDescent="0.25">
      <c r="A580">
        <v>2020</v>
      </c>
      <c r="B580">
        <v>926</v>
      </c>
      <c r="C580" t="s">
        <v>43</v>
      </c>
      <c r="D580">
        <v>2</v>
      </c>
      <c r="E580" t="s">
        <v>15</v>
      </c>
      <c r="F580">
        <v>1.0438000000000001</v>
      </c>
      <c r="G580" t="str">
        <f t="shared" si="27"/>
        <v>Efficient</v>
      </c>
      <c r="H580" t="str">
        <f t="shared" si="28"/>
        <v>5</v>
      </c>
      <c r="I580">
        <v>14</v>
      </c>
      <c r="J580" t="str">
        <f t="shared" si="29"/>
        <v>Old</v>
      </c>
      <c r="K580">
        <v>12488</v>
      </c>
      <c r="L580">
        <v>20897</v>
      </c>
      <c r="N580">
        <v>167054</v>
      </c>
      <c r="O580">
        <v>321300</v>
      </c>
    </row>
    <row r="581" spans="1:16" x14ac:dyDescent="0.25">
      <c r="A581">
        <v>2020</v>
      </c>
      <c r="B581">
        <v>926</v>
      </c>
      <c r="C581" t="s">
        <v>43</v>
      </c>
      <c r="D581">
        <v>7</v>
      </c>
      <c r="E581" t="s">
        <v>16</v>
      </c>
      <c r="F581">
        <v>1.0618000000000001</v>
      </c>
      <c r="G581" t="str">
        <f t="shared" si="27"/>
        <v>Efficient</v>
      </c>
      <c r="H581" t="str">
        <f t="shared" si="28"/>
        <v>5</v>
      </c>
      <c r="I581">
        <v>12</v>
      </c>
      <c r="J581" t="str">
        <f t="shared" si="29"/>
        <v>Old</v>
      </c>
      <c r="K581">
        <v>6844</v>
      </c>
      <c r="L581">
        <v>7254</v>
      </c>
      <c r="N581">
        <v>47342</v>
      </c>
      <c r="O581">
        <v>54561</v>
      </c>
    </row>
    <row r="582" spans="1:16" x14ac:dyDescent="0.25">
      <c r="A582">
        <v>2020</v>
      </c>
      <c r="B582">
        <v>926</v>
      </c>
      <c r="C582" t="s">
        <v>43</v>
      </c>
      <c r="D582">
        <v>8</v>
      </c>
      <c r="E582" t="s">
        <v>17</v>
      </c>
      <c r="F582">
        <v>1.3306</v>
      </c>
      <c r="G582" t="str">
        <f t="shared" si="27"/>
        <v>Efficient</v>
      </c>
      <c r="H582" t="str">
        <f t="shared" si="28"/>
        <v>5</v>
      </c>
      <c r="I582">
        <v>8</v>
      </c>
      <c r="J582" t="str">
        <f t="shared" si="29"/>
        <v>Modern</v>
      </c>
      <c r="K582">
        <v>110031</v>
      </c>
      <c r="L582">
        <v>89995</v>
      </c>
      <c r="N582">
        <v>168189</v>
      </c>
      <c r="O582">
        <v>156000</v>
      </c>
    </row>
    <row r="583" spans="1:16" x14ac:dyDescent="0.25">
      <c r="A583">
        <v>2020</v>
      </c>
      <c r="B583">
        <v>926</v>
      </c>
      <c r="C583" t="s">
        <v>43</v>
      </c>
      <c r="D583">
        <v>5</v>
      </c>
      <c r="E583" t="s">
        <v>18</v>
      </c>
      <c r="F583">
        <v>2.6528</v>
      </c>
      <c r="G583" t="str">
        <f t="shared" si="27"/>
        <v>Efficient</v>
      </c>
      <c r="H583" t="str">
        <f t="shared" si="28"/>
        <v>4</v>
      </c>
      <c r="I583">
        <v>13</v>
      </c>
      <c r="J583" t="str">
        <f t="shared" si="29"/>
        <v>Old</v>
      </c>
      <c r="K583">
        <v>27277</v>
      </c>
      <c r="L583">
        <v>46959</v>
      </c>
      <c r="N583">
        <v>95086</v>
      </c>
      <c r="O583">
        <v>182307</v>
      </c>
    </row>
    <row r="584" spans="1:16" x14ac:dyDescent="0.25">
      <c r="A584">
        <v>2020</v>
      </c>
      <c r="B584">
        <v>926</v>
      </c>
      <c r="C584" t="s">
        <v>43</v>
      </c>
      <c r="D584">
        <v>4</v>
      </c>
      <c r="E584" t="s">
        <v>19</v>
      </c>
      <c r="F584">
        <v>1.5306</v>
      </c>
      <c r="G584" t="str">
        <f t="shared" si="27"/>
        <v>Efficient</v>
      </c>
      <c r="H584" t="str">
        <f t="shared" si="28"/>
        <v>5</v>
      </c>
      <c r="I584">
        <v>19</v>
      </c>
      <c r="J584" t="str">
        <f t="shared" si="29"/>
        <v>Old</v>
      </c>
      <c r="K584">
        <v>3317</v>
      </c>
      <c r="L584">
        <v>4591</v>
      </c>
      <c r="N584">
        <v>71543</v>
      </c>
      <c r="O584">
        <v>55973</v>
      </c>
    </row>
    <row r="585" spans="1:16" x14ac:dyDescent="0.25">
      <c r="A585">
        <v>2020</v>
      </c>
      <c r="B585">
        <v>926</v>
      </c>
      <c r="C585" t="s">
        <v>43</v>
      </c>
      <c r="D585">
        <v>6</v>
      </c>
      <c r="E585" t="s">
        <v>20</v>
      </c>
      <c r="G585" t="str">
        <f t="shared" si="27"/>
        <v>Efficient</v>
      </c>
      <c r="H585" t="str">
        <f t="shared" si="28"/>
        <v>5</v>
      </c>
      <c r="I585">
        <v>14</v>
      </c>
      <c r="J585" t="str">
        <f t="shared" si="29"/>
        <v>Old</v>
      </c>
      <c r="K585">
        <v>24738</v>
      </c>
      <c r="L585">
        <v>9966</v>
      </c>
      <c r="N585">
        <v>100430</v>
      </c>
      <c r="O585">
        <v>55828</v>
      </c>
    </row>
    <row r="586" spans="1:16" x14ac:dyDescent="0.25">
      <c r="A586">
        <v>2020</v>
      </c>
      <c r="B586">
        <v>926</v>
      </c>
      <c r="C586" t="s">
        <v>43</v>
      </c>
      <c r="D586">
        <v>3</v>
      </c>
      <c r="E586" t="s">
        <v>21</v>
      </c>
      <c r="F586">
        <v>0.73399999999999999</v>
      </c>
      <c r="G586" t="str">
        <f t="shared" si="27"/>
        <v>Efficient</v>
      </c>
      <c r="H586" t="str">
        <f t="shared" si="28"/>
        <v>5</v>
      </c>
      <c r="I586">
        <v>15</v>
      </c>
      <c r="J586" t="str">
        <f t="shared" si="29"/>
        <v>Old</v>
      </c>
      <c r="K586">
        <v>37553</v>
      </c>
      <c r="M586">
        <v>3465</v>
      </c>
      <c r="N586">
        <v>236583</v>
      </c>
      <c r="P586">
        <v>23964</v>
      </c>
    </row>
    <row r="587" spans="1:16" x14ac:dyDescent="0.25">
      <c r="A587">
        <v>2020</v>
      </c>
      <c r="B587">
        <v>926</v>
      </c>
      <c r="C587" t="s">
        <v>43</v>
      </c>
      <c r="D587">
        <v>1</v>
      </c>
      <c r="E587" t="s">
        <v>22</v>
      </c>
      <c r="G587" t="str">
        <f t="shared" si="27"/>
        <v>Efficient</v>
      </c>
      <c r="H587" t="str">
        <f t="shared" si="28"/>
        <v>5</v>
      </c>
      <c r="I587">
        <v>17</v>
      </c>
      <c r="J587" t="str">
        <f t="shared" si="29"/>
        <v>Old</v>
      </c>
      <c r="K587">
        <v>13151</v>
      </c>
      <c r="N587">
        <v>220000</v>
      </c>
    </row>
    <row r="588" spans="1:16" x14ac:dyDescent="0.25">
      <c r="A588">
        <v>2020</v>
      </c>
      <c r="B588">
        <v>842</v>
      </c>
      <c r="C588" t="s">
        <v>44</v>
      </c>
      <c r="D588">
        <v>0</v>
      </c>
      <c r="E588" t="s">
        <v>14</v>
      </c>
      <c r="F588">
        <v>1.4528000000000001</v>
      </c>
      <c r="G588" t="str">
        <f t="shared" si="27"/>
        <v>Efficient</v>
      </c>
      <c r="H588" t="str">
        <f t="shared" si="28"/>
        <v>5</v>
      </c>
      <c r="I588">
        <v>24</v>
      </c>
      <c r="J588" t="str">
        <f t="shared" si="29"/>
        <v>Old</v>
      </c>
      <c r="K588">
        <v>15680</v>
      </c>
      <c r="L588">
        <v>47136</v>
      </c>
      <c r="M588">
        <v>5347</v>
      </c>
      <c r="N588">
        <v>232618</v>
      </c>
      <c r="O588">
        <v>323183</v>
      </c>
      <c r="P588">
        <v>22000</v>
      </c>
    </row>
    <row r="589" spans="1:16" x14ac:dyDescent="0.25">
      <c r="A589">
        <v>2020</v>
      </c>
      <c r="B589">
        <v>842</v>
      </c>
      <c r="C589" t="s">
        <v>44</v>
      </c>
      <c r="D589">
        <v>2</v>
      </c>
      <c r="E589" t="s">
        <v>15</v>
      </c>
      <c r="F589">
        <v>1.6173999999999999</v>
      </c>
      <c r="G589" t="str">
        <f t="shared" si="27"/>
        <v>Efficient</v>
      </c>
      <c r="H589" t="str">
        <f t="shared" si="28"/>
        <v>5</v>
      </c>
      <c r="I589">
        <v>11</v>
      </c>
      <c r="J589" t="str">
        <f t="shared" si="29"/>
        <v>Old</v>
      </c>
      <c r="K589">
        <v>34662</v>
      </c>
      <c r="L589">
        <v>59821</v>
      </c>
      <c r="N589">
        <v>170618</v>
      </c>
      <c r="O589">
        <v>323183</v>
      </c>
    </row>
    <row r="590" spans="1:16" x14ac:dyDescent="0.25">
      <c r="A590">
        <v>2020</v>
      </c>
      <c r="B590">
        <v>842</v>
      </c>
      <c r="C590" t="s">
        <v>44</v>
      </c>
      <c r="D590">
        <v>7</v>
      </c>
      <c r="E590" t="s">
        <v>16</v>
      </c>
      <c r="F590">
        <v>1.9736</v>
      </c>
      <c r="G590" t="str">
        <f t="shared" si="27"/>
        <v>Efficient</v>
      </c>
      <c r="H590" t="str">
        <f t="shared" si="28"/>
        <v>5</v>
      </c>
      <c r="I590">
        <v>9</v>
      </c>
      <c r="J590" t="str">
        <f t="shared" si="29"/>
        <v>Modern</v>
      </c>
      <c r="K590">
        <v>31315</v>
      </c>
      <c r="L590">
        <v>35752</v>
      </c>
      <c r="N590">
        <v>59229</v>
      </c>
      <c r="O590">
        <v>60000</v>
      </c>
    </row>
    <row r="591" spans="1:16" x14ac:dyDescent="0.25">
      <c r="A591">
        <v>2020</v>
      </c>
      <c r="B591">
        <v>842</v>
      </c>
      <c r="C591" t="s">
        <v>44</v>
      </c>
      <c r="D591">
        <v>8</v>
      </c>
      <c r="E591" t="s">
        <v>17</v>
      </c>
      <c r="F591">
        <v>1.2576000000000001</v>
      </c>
      <c r="G591" t="str">
        <f t="shared" si="27"/>
        <v>Efficient</v>
      </c>
      <c r="H591" t="str">
        <f t="shared" si="28"/>
        <v>5</v>
      </c>
      <c r="I591">
        <v>6</v>
      </c>
      <c r="J591" t="str">
        <f t="shared" si="29"/>
        <v>Modern</v>
      </c>
      <c r="K591">
        <v>103165</v>
      </c>
      <c r="L591">
        <v>82123</v>
      </c>
      <c r="N591">
        <v>149367</v>
      </c>
      <c r="O591">
        <v>156000</v>
      </c>
    </row>
    <row r="592" spans="1:16" x14ac:dyDescent="0.25">
      <c r="A592">
        <v>2020</v>
      </c>
      <c r="B592">
        <v>842</v>
      </c>
      <c r="C592" t="s">
        <v>44</v>
      </c>
      <c r="D592">
        <v>5</v>
      </c>
      <c r="E592" t="s">
        <v>18</v>
      </c>
      <c r="F592">
        <v>1.9888999999999999</v>
      </c>
      <c r="G592" t="str">
        <f t="shared" si="27"/>
        <v>Efficient</v>
      </c>
      <c r="H592" t="str">
        <f t="shared" si="28"/>
        <v>5</v>
      </c>
      <c r="I592">
        <v>19</v>
      </c>
      <c r="J592" t="str">
        <f t="shared" si="29"/>
        <v>Old</v>
      </c>
      <c r="K592">
        <v>28870</v>
      </c>
      <c r="L592">
        <v>51059</v>
      </c>
      <c r="N592">
        <v>109824</v>
      </c>
      <c r="O592">
        <v>211081</v>
      </c>
    </row>
    <row r="593" spans="1:16" x14ac:dyDescent="0.25">
      <c r="A593">
        <v>2020</v>
      </c>
      <c r="B593">
        <v>842</v>
      </c>
      <c r="C593" t="s">
        <v>44</v>
      </c>
      <c r="D593">
        <v>4</v>
      </c>
      <c r="E593" t="s">
        <v>19</v>
      </c>
      <c r="F593">
        <v>1.9138999999999999</v>
      </c>
      <c r="G593" t="str">
        <f t="shared" si="27"/>
        <v>Efficient</v>
      </c>
      <c r="H593" t="str">
        <f t="shared" si="28"/>
        <v>5</v>
      </c>
      <c r="I593">
        <v>17</v>
      </c>
      <c r="J593" t="str">
        <f t="shared" si="29"/>
        <v>Old</v>
      </c>
      <c r="K593">
        <v>13047</v>
      </c>
      <c r="L593">
        <v>18173</v>
      </c>
      <c r="N593">
        <v>91649</v>
      </c>
      <c r="O593">
        <v>101496</v>
      </c>
    </row>
    <row r="594" spans="1:16" x14ac:dyDescent="0.25">
      <c r="A594">
        <v>2020</v>
      </c>
      <c r="B594">
        <v>842</v>
      </c>
      <c r="C594" t="s">
        <v>44</v>
      </c>
      <c r="D594">
        <v>6</v>
      </c>
      <c r="E594" t="s">
        <v>20</v>
      </c>
      <c r="G594" t="str">
        <f t="shared" si="27"/>
        <v>Efficient</v>
      </c>
      <c r="H594" t="str">
        <f t="shared" si="28"/>
        <v>5</v>
      </c>
      <c r="I594">
        <v>13</v>
      </c>
      <c r="J594" t="str">
        <f t="shared" si="29"/>
        <v>Old</v>
      </c>
      <c r="K594">
        <v>59546</v>
      </c>
      <c r="L594">
        <v>22420</v>
      </c>
      <c r="N594">
        <v>100430</v>
      </c>
      <c r="O594">
        <v>55828</v>
      </c>
    </row>
    <row r="595" spans="1:16" x14ac:dyDescent="0.25">
      <c r="A595">
        <v>2020</v>
      </c>
      <c r="B595">
        <v>842</v>
      </c>
      <c r="C595" t="s">
        <v>44</v>
      </c>
      <c r="D595">
        <v>3</v>
      </c>
      <c r="E595" t="s">
        <v>21</v>
      </c>
      <c r="F595">
        <v>1.0337000000000001</v>
      </c>
      <c r="G595" t="str">
        <f t="shared" si="27"/>
        <v>Efficient</v>
      </c>
      <c r="H595" t="str">
        <f t="shared" si="28"/>
        <v>5</v>
      </c>
      <c r="I595">
        <v>14</v>
      </c>
      <c r="J595" t="str">
        <f t="shared" si="29"/>
        <v>Old</v>
      </c>
      <c r="K595">
        <v>59997</v>
      </c>
      <c r="M595">
        <v>5347</v>
      </c>
      <c r="N595">
        <v>232618</v>
      </c>
      <c r="P595">
        <v>22000</v>
      </c>
    </row>
    <row r="596" spans="1:16" x14ac:dyDescent="0.25">
      <c r="A596">
        <v>2020</v>
      </c>
      <c r="B596">
        <v>842</v>
      </c>
      <c r="C596" t="s">
        <v>44</v>
      </c>
      <c r="D596">
        <v>1</v>
      </c>
      <c r="E596" t="s">
        <v>22</v>
      </c>
      <c r="G596" t="str">
        <f t="shared" si="27"/>
        <v>Efficient</v>
      </c>
      <c r="H596" t="str">
        <f t="shared" si="28"/>
        <v>5</v>
      </c>
      <c r="I596">
        <v>28</v>
      </c>
      <c r="J596" t="str">
        <f t="shared" si="29"/>
        <v>Old</v>
      </c>
      <c r="K596">
        <v>5893</v>
      </c>
      <c r="N596">
        <v>228081</v>
      </c>
    </row>
    <row r="597" spans="1:16" x14ac:dyDescent="0.25">
      <c r="A597">
        <v>2021</v>
      </c>
      <c r="B597">
        <v>0</v>
      </c>
      <c r="C597" t="s">
        <v>13</v>
      </c>
      <c r="D597">
        <v>0</v>
      </c>
      <c r="E597" t="s">
        <v>14</v>
      </c>
      <c r="F597">
        <v>1.0465</v>
      </c>
      <c r="G597" t="str">
        <f t="shared" si="27"/>
        <v>Efficient</v>
      </c>
      <c r="H597" t="str">
        <f t="shared" si="28"/>
        <v>5</v>
      </c>
      <c r="I597">
        <v>18</v>
      </c>
      <c r="J597" t="str">
        <f t="shared" si="29"/>
        <v>Old</v>
      </c>
      <c r="K597">
        <v>14022</v>
      </c>
      <c r="L597">
        <v>24995</v>
      </c>
      <c r="M597">
        <v>3431</v>
      </c>
      <c r="N597">
        <v>237200</v>
      </c>
      <c r="O597">
        <v>404389</v>
      </c>
      <c r="P597">
        <v>23992</v>
      </c>
    </row>
    <row r="598" spans="1:16" x14ac:dyDescent="0.25">
      <c r="A598">
        <v>2021</v>
      </c>
      <c r="B598">
        <v>0</v>
      </c>
      <c r="C598" t="s">
        <v>13</v>
      </c>
      <c r="D598">
        <v>2</v>
      </c>
      <c r="E598" t="s">
        <v>15</v>
      </c>
      <c r="F598">
        <v>0.98060000000000003</v>
      </c>
      <c r="G598" t="str">
        <f t="shared" si="27"/>
        <v>Efficient</v>
      </c>
      <c r="H598" t="str">
        <f t="shared" si="28"/>
        <v>5</v>
      </c>
      <c r="I598">
        <v>14</v>
      </c>
      <c r="J598" t="str">
        <f t="shared" si="29"/>
        <v>Old</v>
      </c>
      <c r="K598">
        <v>15739</v>
      </c>
      <c r="L598">
        <v>27275</v>
      </c>
      <c r="N598">
        <v>170618</v>
      </c>
      <c r="O598">
        <v>323183</v>
      </c>
    </row>
    <row r="599" spans="1:16" x14ac:dyDescent="0.25">
      <c r="A599">
        <v>2021</v>
      </c>
      <c r="B599">
        <v>0</v>
      </c>
      <c r="C599" t="s">
        <v>13</v>
      </c>
      <c r="D599">
        <v>7</v>
      </c>
      <c r="E599" t="s">
        <v>16</v>
      </c>
      <c r="F599">
        <v>1.0264</v>
      </c>
      <c r="G599" t="str">
        <f t="shared" si="27"/>
        <v>Efficient</v>
      </c>
      <c r="H599" t="str">
        <f t="shared" si="28"/>
        <v>5</v>
      </c>
      <c r="I599">
        <v>15</v>
      </c>
      <c r="J599" t="str">
        <f t="shared" si="29"/>
        <v>Old</v>
      </c>
      <c r="K599">
        <v>10541</v>
      </c>
      <c r="L599">
        <v>11799</v>
      </c>
      <c r="N599">
        <v>61000</v>
      </c>
      <c r="O599">
        <v>64220</v>
      </c>
    </row>
    <row r="600" spans="1:16" x14ac:dyDescent="0.25">
      <c r="A600">
        <v>2021</v>
      </c>
      <c r="B600">
        <v>0</v>
      </c>
      <c r="C600" t="s">
        <v>13</v>
      </c>
      <c r="D600">
        <v>8</v>
      </c>
      <c r="E600" t="s">
        <v>17</v>
      </c>
      <c r="F600">
        <v>1.1298999999999999</v>
      </c>
      <c r="G600" t="str">
        <f t="shared" si="27"/>
        <v>Efficient</v>
      </c>
      <c r="H600" t="str">
        <f t="shared" si="28"/>
        <v>5</v>
      </c>
      <c r="I600">
        <v>11</v>
      </c>
      <c r="J600" t="str">
        <f t="shared" si="29"/>
        <v>Old</v>
      </c>
      <c r="K600">
        <v>95356</v>
      </c>
      <c r="L600">
        <v>74522</v>
      </c>
      <c r="N600">
        <v>168189</v>
      </c>
      <c r="O600">
        <v>155159</v>
      </c>
    </row>
    <row r="601" spans="1:16" x14ac:dyDescent="0.25">
      <c r="A601">
        <v>2021</v>
      </c>
      <c r="B601">
        <v>0</v>
      </c>
      <c r="C601" t="s">
        <v>13</v>
      </c>
      <c r="D601">
        <v>5</v>
      </c>
      <c r="E601" t="s">
        <v>18</v>
      </c>
      <c r="F601">
        <v>2.1132</v>
      </c>
      <c r="G601" t="str">
        <f t="shared" si="27"/>
        <v>Efficient</v>
      </c>
      <c r="H601" t="str">
        <f t="shared" si="28"/>
        <v>4</v>
      </c>
      <c r="I601">
        <v>14</v>
      </c>
      <c r="J601" t="str">
        <f t="shared" si="29"/>
        <v>Old</v>
      </c>
      <c r="K601">
        <v>32011</v>
      </c>
      <c r="L601">
        <v>57268</v>
      </c>
      <c r="N601">
        <v>204014</v>
      </c>
      <c r="O601">
        <v>404389</v>
      </c>
    </row>
    <row r="602" spans="1:16" x14ac:dyDescent="0.25">
      <c r="A602">
        <v>2021</v>
      </c>
      <c r="B602">
        <v>0</v>
      </c>
      <c r="C602" t="s">
        <v>13</v>
      </c>
      <c r="D602">
        <v>4</v>
      </c>
      <c r="E602" t="s">
        <v>19</v>
      </c>
      <c r="F602">
        <v>1.1736</v>
      </c>
      <c r="G602" t="str">
        <f t="shared" si="27"/>
        <v>Efficient</v>
      </c>
      <c r="H602" t="str">
        <f t="shared" si="28"/>
        <v>5</v>
      </c>
      <c r="I602">
        <v>21</v>
      </c>
      <c r="J602" t="str">
        <f t="shared" si="29"/>
        <v>Old</v>
      </c>
      <c r="K602">
        <v>5463</v>
      </c>
      <c r="L602">
        <v>7427</v>
      </c>
      <c r="N602">
        <v>91784</v>
      </c>
      <c r="O602">
        <v>116173</v>
      </c>
    </row>
    <row r="603" spans="1:16" x14ac:dyDescent="0.25">
      <c r="A603">
        <v>2021</v>
      </c>
      <c r="B603">
        <v>0</v>
      </c>
      <c r="C603" t="s">
        <v>13</v>
      </c>
      <c r="D603">
        <v>6</v>
      </c>
      <c r="E603" t="s">
        <v>20</v>
      </c>
      <c r="G603" t="str">
        <f t="shared" si="27"/>
        <v>Efficient</v>
      </c>
      <c r="H603" t="str">
        <f t="shared" si="28"/>
        <v>5</v>
      </c>
      <c r="I603">
        <v>17</v>
      </c>
      <c r="J603" t="str">
        <f t="shared" si="29"/>
        <v>Old</v>
      </c>
      <c r="K603">
        <v>26118</v>
      </c>
      <c r="L603">
        <v>10412</v>
      </c>
      <c r="N603">
        <v>100430</v>
      </c>
      <c r="O603">
        <v>55828</v>
      </c>
    </row>
    <row r="604" spans="1:16" x14ac:dyDescent="0.25">
      <c r="A604">
        <v>2021</v>
      </c>
      <c r="B604">
        <v>0</v>
      </c>
      <c r="C604" t="s">
        <v>13</v>
      </c>
      <c r="D604">
        <v>3</v>
      </c>
      <c r="E604" t="s">
        <v>21</v>
      </c>
      <c r="F604">
        <v>0.80279999999999996</v>
      </c>
      <c r="G604" t="str">
        <f t="shared" si="27"/>
        <v>Efficient</v>
      </c>
      <c r="H604" t="str">
        <f t="shared" si="28"/>
        <v>5</v>
      </c>
      <c r="I604">
        <v>14</v>
      </c>
      <c r="J604" t="str">
        <f t="shared" si="29"/>
        <v>Old</v>
      </c>
      <c r="K604">
        <v>37223</v>
      </c>
      <c r="M604">
        <v>3431</v>
      </c>
      <c r="N604">
        <v>237200</v>
      </c>
      <c r="P604">
        <v>23992</v>
      </c>
    </row>
    <row r="605" spans="1:16" x14ac:dyDescent="0.25">
      <c r="A605">
        <v>2021</v>
      </c>
      <c r="B605">
        <v>0</v>
      </c>
      <c r="C605" t="s">
        <v>13</v>
      </c>
      <c r="D605">
        <v>1</v>
      </c>
      <c r="E605" t="s">
        <v>22</v>
      </c>
      <c r="G605" t="str">
        <f t="shared" si="27"/>
        <v>Efficient</v>
      </c>
      <c r="H605" t="str">
        <f t="shared" si="28"/>
        <v>5</v>
      </c>
      <c r="I605">
        <v>20</v>
      </c>
      <c r="J605" t="str">
        <f t="shared" si="29"/>
        <v>Old</v>
      </c>
      <c r="K605">
        <v>7327</v>
      </c>
      <c r="N605">
        <v>228199</v>
      </c>
    </row>
    <row r="606" spans="1:16" x14ac:dyDescent="0.25">
      <c r="A606">
        <v>2021</v>
      </c>
      <c r="B606">
        <v>36</v>
      </c>
      <c r="C606" t="s">
        <v>23</v>
      </c>
      <c r="D606">
        <v>0</v>
      </c>
      <c r="E606" t="s">
        <v>14</v>
      </c>
      <c r="F606">
        <v>1.5684</v>
      </c>
      <c r="G606" t="str">
        <f t="shared" si="27"/>
        <v>Efficient</v>
      </c>
      <c r="H606" t="str">
        <f t="shared" si="28"/>
        <v>5</v>
      </c>
      <c r="I606">
        <v>20</v>
      </c>
      <c r="J606" t="str">
        <f t="shared" si="29"/>
        <v>Old</v>
      </c>
      <c r="K606">
        <v>27620</v>
      </c>
      <c r="L606">
        <v>82439</v>
      </c>
      <c r="M606">
        <v>4641</v>
      </c>
      <c r="N606">
        <v>152457</v>
      </c>
      <c r="O606">
        <v>299688</v>
      </c>
      <c r="P606">
        <v>9572</v>
      </c>
    </row>
    <row r="607" spans="1:16" x14ac:dyDescent="0.25">
      <c r="A607">
        <v>2021</v>
      </c>
      <c r="B607">
        <v>36</v>
      </c>
      <c r="C607" t="s">
        <v>23</v>
      </c>
      <c r="D607">
        <v>2</v>
      </c>
      <c r="E607" t="s">
        <v>15</v>
      </c>
      <c r="F607">
        <v>1.2882</v>
      </c>
      <c r="G607" t="str">
        <f t="shared" si="27"/>
        <v>Efficient</v>
      </c>
      <c r="H607" t="str">
        <f t="shared" si="28"/>
        <v>5</v>
      </c>
      <c r="I607">
        <v>8</v>
      </c>
      <c r="J607" t="str">
        <f t="shared" si="29"/>
        <v>Modern</v>
      </c>
      <c r="K607">
        <v>23519</v>
      </c>
      <c r="L607">
        <v>39750</v>
      </c>
      <c r="N607">
        <v>84796</v>
      </c>
      <c r="O607">
        <v>167295</v>
      </c>
    </row>
    <row r="608" spans="1:16" x14ac:dyDescent="0.25">
      <c r="A608">
        <v>2021</v>
      </c>
      <c r="B608">
        <v>36</v>
      </c>
      <c r="C608" t="s">
        <v>23</v>
      </c>
      <c r="D608">
        <v>7</v>
      </c>
      <c r="E608" t="s">
        <v>16</v>
      </c>
      <c r="F608">
        <v>0.91490000000000005</v>
      </c>
      <c r="G608" t="str">
        <f t="shared" si="27"/>
        <v>Efficient</v>
      </c>
      <c r="H608" t="str">
        <f t="shared" si="28"/>
        <v>5</v>
      </c>
      <c r="I608">
        <v>11</v>
      </c>
      <c r="J608" t="str">
        <f t="shared" si="29"/>
        <v>Old</v>
      </c>
      <c r="K608">
        <v>13457</v>
      </c>
      <c r="L608">
        <v>15282</v>
      </c>
      <c r="N608">
        <v>51035</v>
      </c>
      <c r="O608">
        <v>58757</v>
      </c>
    </row>
    <row r="609" spans="1:16" x14ac:dyDescent="0.25">
      <c r="A609">
        <v>2021</v>
      </c>
      <c r="B609">
        <v>36</v>
      </c>
      <c r="C609" t="s">
        <v>23</v>
      </c>
      <c r="D609">
        <v>8</v>
      </c>
      <c r="E609" t="s">
        <v>17</v>
      </c>
      <c r="F609">
        <v>1.2568999999999999</v>
      </c>
      <c r="G609" t="str">
        <f t="shared" si="27"/>
        <v>Efficient</v>
      </c>
      <c r="H609" t="str">
        <f t="shared" si="28"/>
        <v>5</v>
      </c>
      <c r="I609">
        <v>10</v>
      </c>
      <c r="J609" t="str">
        <f t="shared" si="29"/>
        <v>Old</v>
      </c>
      <c r="K609">
        <v>112135</v>
      </c>
      <c r="L609">
        <v>85926</v>
      </c>
      <c r="N609">
        <v>149367</v>
      </c>
      <c r="O609">
        <v>104701</v>
      </c>
    </row>
    <row r="610" spans="1:16" x14ac:dyDescent="0.25">
      <c r="A610">
        <v>2021</v>
      </c>
      <c r="B610">
        <v>36</v>
      </c>
      <c r="C610" t="s">
        <v>23</v>
      </c>
      <c r="D610">
        <v>5</v>
      </c>
      <c r="E610" t="s">
        <v>18</v>
      </c>
      <c r="F610">
        <v>1.6798999999999999</v>
      </c>
      <c r="G610" t="str">
        <f t="shared" si="27"/>
        <v>Efficient</v>
      </c>
      <c r="H610" t="str">
        <f t="shared" si="28"/>
        <v>5</v>
      </c>
      <c r="I610">
        <v>10</v>
      </c>
      <c r="J610" t="str">
        <f t="shared" si="29"/>
        <v>Old</v>
      </c>
      <c r="K610">
        <v>59684</v>
      </c>
      <c r="L610">
        <v>111650</v>
      </c>
      <c r="N610">
        <v>152457</v>
      </c>
      <c r="O610">
        <v>299688</v>
      </c>
    </row>
    <row r="611" spans="1:16" x14ac:dyDescent="0.25">
      <c r="A611">
        <v>2021</v>
      </c>
      <c r="B611">
        <v>36</v>
      </c>
      <c r="C611" t="s">
        <v>23</v>
      </c>
      <c r="D611">
        <v>4</v>
      </c>
      <c r="E611" t="s">
        <v>19</v>
      </c>
      <c r="F611">
        <v>1.9812000000000001</v>
      </c>
      <c r="G611" t="str">
        <f t="shared" si="27"/>
        <v>Efficient</v>
      </c>
      <c r="H611" t="str">
        <f t="shared" si="28"/>
        <v>5</v>
      </c>
      <c r="I611">
        <v>11</v>
      </c>
      <c r="J611" t="str">
        <f t="shared" si="29"/>
        <v>Old</v>
      </c>
      <c r="K611">
        <v>17733</v>
      </c>
      <c r="L611">
        <v>27277</v>
      </c>
      <c r="N611">
        <v>91649</v>
      </c>
      <c r="O611">
        <v>103652</v>
      </c>
    </row>
    <row r="612" spans="1:16" x14ac:dyDescent="0.25">
      <c r="A612">
        <v>2021</v>
      </c>
      <c r="B612">
        <v>36</v>
      </c>
      <c r="C612" t="s">
        <v>23</v>
      </c>
      <c r="D612">
        <v>6</v>
      </c>
      <c r="E612" t="s">
        <v>20</v>
      </c>
      <c r="G612" t="str">
        <f t="shared" si="27"/>
        <v>Efficient</v>
      </c>
      <c r="H612" t="str">
        <f t="shared" si="28"/>
        <v>5</v>
      </c>
      <c r="I612">
        <v>11</v>
      </c>
      <c r="J612" t="str">
        <f t="shared" si="29"/>
        <v>Old</v>
      </c>
      <c r="K612">
        <v>43317</v>
      </c>
      <c r="L612">
        <v>15902</v>
      </c>
      <c r="N612">
        <v>76420</v>
      </c>
      <c r="O612">
        <v>48988</v>
      </c>
    </row>
    <row r="613" spans="1:16" x14ac:dyDescent="0.25">
      <c r="A613">
        <v>2021</v>
      </c>
      <c r="B613">
        <v>36</v>
      </c>
      <c r="C613" t="s">
        <v>23</v>
      </c>
      <c r="D613">
        <v>3</v>
      </c>
      <c r="E613" t="s">
        <v>21</v>
      </c>
      <c r="F613">
        <v>1.5770999999999999</v>
      </c>
      <c r="G613" t="str">
        <f t="shared" si="27"/>
        <v>Efficient</v>
      </c>
      <c r="H613" t="str">
        <f t="shared" si="28"/>
        <v>5</v>
      </c>
      <c r="I613">
        <v>14</v>
      </c>
      <c r="J613" t="str">
        <f t="shared" si="29"/>
        <v>Old</v>
      </c>
      <c r="K613">
        <v>51536</v>
      </c>
      <c r="M613">
        <v>4641</v>
      </c>
      <c r="N613">
        <v>109712</v>
      </c>
      <c r="P613">
        <v>9572</v>
      </c>
    </row>
    <row r="614" spans="1:16" x14ac:dyDescent="0.25">
      <c r="A614">
        <v>2021</v>
      </c>
      <c r="B614">
        <v>36</v>
      </c>
      <c r="C614" t="s">
        <v>23</v>
      </c>
      <c r="D614">
        <v>1</v>
      </c>
      <c r="E614" t="s">
        <v>22</v>
      </c>
      <c r="G614" t="str">
        <f t="shared" si="27"/>
        <v>Efficient</v>
      </c>
      <c r="H614" t="str">
        <f t="shared" si="28"/>
        <v>5</v>
      </c>
      <c r="I614">
        <v>30</v>
      </c>
      <c r="J614" t="str">
        <f t="shared" si="29"/>
        <v>Old</v>
      </c>
      <c r="K614">
        <v>2402</v>
      </c>
      <c r="N614">
        <v>29338</v>
      </c>
    </row>
    <row r="615" spans="1:16" x14ac:dyDescent="0.25">
      <c r="A615">
        <v>2021</v>
      </c>
      <c r="B615">
        <v>124</v>
      </c>
      <c r="C615" t="s">
        <v>24</v>
      </c>
      <c r="D615">
        <v>0</v>
      </c>
      <c r="E615" t="s">
        <v>14</v>
      </c>
      <c r="F615">
        <v>0.73960000000000004</v>
      </c>
      <c r="G615" t="str">
        <f t="shared" si="27"/>
        <v>Efficient</v>
      </c>
      <c r="H615" t="str">
        <f t="shared" si="28"/>
        <v>5</v>
      </c>
      <c r="I615">
        <v>27</v>
      </c>
      <c r="J615" t="str">
        <f t="shared" si="29"/>
        <v>Old</v>
      </c>
      <c r="K615">
        <v>10818</v>
      </c>
      <c r="L615">
        <v>34847</v>
      </c>
      <c r="M615">
        <v>5073</v>
      </c>
      <c r="N615">
        <v>176546</v>
      </c>
      <c r="O615">
        <v>296681</v>
      </c>
      <c r="P615">
        <v>16022</v>
      </c>
    </row>
    <row r="616" spans="1:16" x14ac:dyDescent="0.25">
      <c r="A616">
        <v>2021</v>
      </c>
      <c r="B616">
        <v>124</v>
      </c>
      <c r="C616" t="s">
        <v>24</v>
      </c>
      <c r="D616">
        <v>2</v>
      </c>
      <c r="E616" t="s">
        <v>15</v>
      </c>
      <c r="F616">
        <v>1.0631999999999999</v>
      </c>
      <c r="G616" t="str">
        <f t="shared" si="27"/>
        <v>Efficient</v>
      </c>
      <c r="H616" t="str">
        <f t="shared" si="28"/>
        <v>5</v>
      </c>
      <c r="I616">
        <v>12</v>
      </c>
      <c r="J616" t="str">
        <f t="shared" si="29"/>
        <v>Old</v>
      </c>
      <c r="K616">
        <v>24339</v>
      </c>
      <c r="L616">
        <v>40745</v>
      </c>
      <c r="N616">
        <v>157316</v>
      </c>
      <c r="O616">
        <v>296681</v>
      </c>
    </row>
    <row r="617" spans="1:16" x14ac:dyDescent="0.25">
      <c r="A617">
        <v>2021</v>
      </c>
      <c r="B617">
        <v>124</v>
      </c>
      <c r="C617" t="s">
        <v>24</v>
      </c>
      <c r="D617">
        <v>7</v>
      </c>
      <c r="E617" t="s">
        <v>16</v>
      </c>
      <c r="F617">
        <v>1.5089999999999999</v>
      </c>
      <c r="G617" t="str">
        <f t="shared" si="27"/>
        <v>Efficient</v>
      </c>
      <c r="H617" t="str">
        <f t="shared" si="28"/>
        <v>5</v>
      </c>
      <c r="I617">
        <v>8</v>
      </c>
      <c r="J617" t="str">
        <f t="shared" si="29"/>
        <v>Modern</v>
      </c>
      <c r="K617">
        <v>46450</v>
      </c>
      <c r="L617">
        <v>53033</v>
      </c>
      <c r="N617">
        <v>48963</v>
      </c>
      <c r="O617">
        <v>55209</v>
      </c>
    </row>
    <row r="618" spans="1:16" x14ac:dyDescent="0.25">
      <c r="A618">
        <v>2021</v>
      </c>
      <c r="B618">
        <v>124</v>
      </c>
      <c r="C618" t="s">
        <v>24</v>
      </c>
      <c r="D618">
        <v>5</v>
      </c>
      <c r="E618" t="s">
        <v>18</v>
      </c>
      <c r="F618">
        <v>0.33679999999999999</v>
      </c>
      <c r="G618" t="str">
        <f t="shared" si="27"/>
        <v>Efficient</v>
      </c>
      <c r="H618" t="str">
        <f t="shared" si="28"/>
        <v>5</v>
      </c>
      <c r="I618">
        <v>23</v>
      </c>
      <c r="J618" t="str">
        <f t="shared" si="29"/>
        <v>Old</v>
      </c>
      <c r="K618">
        <v>27333</v>
      </c>
      <c r="L618">
        <v>46992</v>
      </c>
      <c r="N618">
        <v>118305</v>
      </c>
      <c r="O618">
        <v>233584</v>
      </c>
    </row>
    <row r="619" spans="1:16" x14ac:dyDescent="0.25">
      <c r="A619">
        <v>2021</v>
      </c>
      <c r="B619">
        <v>124</v>
      </c>
      <c r="C619" t="s">
        <v>24</v>
      </c>
      <c r="D619">
        <v>4</v>
      </c>
      <c r="E619" t="s">
        <v>19</v>
      </c>
      <c r="F619">
        <v>0.75209999999999999</v>
      </c>
      <c r="G619" t="str">
        <f t="shared" si="27"/>
        <v>Efficient</v>
      </c>
      <c r="H619" t="str">
        <f t="shared" si="28"/>
        <v>5</v>
      </c>
      <c r="I619">
        <v>13</v>
      </c>
      <c r="J619" t="str">
        <f t="shared" si="29"/>
        <v>Old</v>
      </c>
      <c r="K619">
        <v>11994</v>
      </c>
      <c r="L619">
        <v>16944</v>
      </c>
      <c r="N619">
        <v>46647</v>
      </c>
      <c r="O619">
        <v>72562</v>
      </c>
    </row>
    <row r="620" spans="1:16" x14ac:dyDescent="0.25">
      <c r="A620">
        <v>2021</v>
      </c>
      <c r="B620">
        <v>124</v>
      </c>
      <c r="C620" t="s">
        <v>24</v>
      </c>
      <c r="D620">
        <v>6</v>
      </c>
      <c r="E620" t="s">
        <v>20</v>
      </c>
      <c r="G620" t="str">
        <f t="shared" si="27"/>
        <v>Efficient</v>
      </c>
      <c r="H620" t="str">
        <f t="shared" si="28"/>
        <v>5</v>
      </c>
      <c r="I620">
        <v>22</v>
      </c>
      <c r="J620" t="str">
        <f t="shared" si="29"/>
        <v>Old</v>
      </c>
      <c r="K620">
        <v>10532</v>
      </c>
      <c r="L620">
        <v>5789</v>
      </c>
      <c r="N620">
        <v>100430</v>
      </c>
      <c r="O620">
        <v>55828</v>
      </c>
    </row>
    <row r="621" spans="1:16" x14ac:dyDescent="0.25">
      <c r="A621">
        <v>2021</v>
      </c>
      <c r="B621">
        <v>124</v>
      </c>
      <c r="C621" t="s">
        <v>24</v>
      </c>
      <c r="D621">
        <v>3</v>
      </c>
      <c r="E621" t="s">
        <v>21</v>
      </c>
      <c r="F621">
        <v>1.8108</v>
      </c>
      <c r="G621" t="str">
        <f t="shared" si="27"/>
        <v>Efficient</v>
      </c>
      <c r="H621" t="str">
        <f t="shared" si="28"/>
        <v>5</v>
      </c>
      <c r="I621">
        <v>15</v>
      </c>
      <c r="J621" t="str">
        <f t="shared" si="29"/>
        <v>Old</v>
      </c>
      <c r="K621">
        <v>56008</v>
      </c>
      <c r="M621">
        <v>5073</v>
      </c>
      <c r="N621">
        <v>176546</v>
      </c>
      <c r="P621">
        <v>16022</v>
      </c>
    </row>
    <row r="622" spans="1:16" x14ac:dyDescent="0.25">
      <c r="A622">
        <v>2021</v>
      </c>
      <c r="B622">
        <v>124</v>
      </c>
      <c r="C622" t="s">
        <v>24</v>
      </c>
      <c r="D622">
        <v>1</v>
      </c>
      <c r="E622" t="s">
        <v>22</v>
      </c>
      <c r="G622" t="str">
        <f t="shared" si="27"/>
        <v>Efficient</v>
      </c>
      <c r="H622" t="str">
        <f t="shared" si="28"/>
        <v>5</v>
      </c>
      <c r="I622">
        <v>29</v>
      </c>
      <c r="J622" t="str">
        <f t="shared" si="29"/>
        <v>Old</v>
      </c>
      <c r="K622">
        <v>6279</v>
      </c>
      <c r="N622">
        <v>30285</v>
      </c>
    </row>
    <row r="623" spans="1:16" x14ac:dyDescent="0.25">
      <c r="A623">
        <v>2021</v>
      </c>
      <c r="B623">
        <v>156</v>
      </c>
      <c r="C623" t="s">
        <v>25</v>
      </c>
      <c r="D623">
        <v>0</v>
      </c>
      <c r="E623" t="s">
        <v>14</v>
      </c>
      <c r="F623">
        <v>1.1499999999999999</v>
      </c>
      <c r="G623" t="str">
        <f t="shared" si="27"/>
        <v>Efficient</v>
      </c>
      <c r="H623" t="str">
        <f t="shared" si="28"/>
        <v>5</v>
      </c>
      <c r="I623">
        <v>13</v>
      </c>
      <c r="J623" t="str">
        <f t="shared" si="29"/>
        <v>Old</v>
      </c>
      <c r="K623">
        <v>31075</v>
      </c>
      <c r="L623">
        <v>45243</v>
      </c>
      <c r="M623">
        <v>4401</v>
      </c>
      <c r="N623">
        <v>237200</v>
      </c>
      <c r="O623">
        <v>404389</v>
      </c>
      <c r="P623">
        <v>23992</v>
      </c>
    </row>
    <row r="624" spans="1:16" x14ac:dyDescent="0.25">
      <c r="A624">
        <v>2021</v>
      </c>
      <c r="B624">
        <v>156</v>
      </c>
      <c r="C624" t="s">
        <v>25</v>
      </c>
      <c r="D624">
        <v>2</v>
      </c>
      <c r="E624" t="s">
        <v>15</v>
      </c>
      <c r="F624">
        <v>1.1457999999999999</v>
      </c>
      <c r="G624" t="str">
        <f t="shared" si="27"/>
        <v>Efficient</v>
      </c>
      <c r="H624" t="str">
        <f t="shared" si="28"/>
        <v>5</v>
      </c>
      <c r="I624">
        <v>12</v>
      </c>
      <c r="J624" t="str">
        <f t="shared" si="29"/>
        <v>Old</v>
      </c>
      <c r="K624">
        <v>19543</v>
      </c>
      <c r="L624">
        <v>34011</v>
      </c>
      <c r="N624">
        <v>170618</v>
      </c>
      <c r="O624">
        <v>323183</v>
      </c>
    </row>
    <row r="625" spans="1:16" x14ac:dyDescent="0.25">
      <c r="A625">
        <v>2021</v>
      </c>
      <c r="B625">
        <v>156</v>
      </c>
      <c r="C625" t="s">
        <v>25</v>
      </c>
      <c r="D625">
        <v>7</v>
      </c>
      <c r="E625" t="s">
        <v>16</v>
      </c>
      <c r="F625">
        <v>1.0417000000000001</v>
      </c>
      <c r="G625" t="str">
        <f t="shared" si="27"/>
        <v>Efficient</v>
      </c>
      <c r="H625" t="str">
        <f t="shared" si="28"/>
        <v>5</v>
      </c>
      <c r="I625">
        <v>14</v>
      </c>
      <c r="J625" t="str">
        <f t="shared" si="29"/>
        <v>Old</v>
      </c>
      <c r="K625">
        <v>9412</v>
      </c>
      <c r="L625">
        <v>10249</v>
      </c>
      <c r="N625">
        <v>61000</v>
      </c>
      <c r="O625">
        <v>64220</v>
      </c>
    </row>
    <row r="626" spans="1:16" x14ac:dyDescent="0.25">
      <c r="A626">
        <v>2021</v>
      </c>
      <c r="B626">
        <v>156</v>
      </c>
      <c r="C626" t="s">
        <v>25</v>
      </c>
      <c r="D626">
        <v>8</v>
      </c>
      <c r="E626" t="s">
        <v>17</v>
      </c>
      <c r="F626">
        <v>1.1906000000000001</v>
      </c>
      <c r="G626" t="str">
        <f t="shared" si="27"/>
        <v>Efficient</v>
      </c>
      <c r="H626" t="str">
        <f t="shared" si="28"/>
        <v>5</v>
      </c>
      <c r="I626">
        <v>9</v>
      </c>
      <c r="J626" t="str">
        <f t="shared" si="29"/>
        <v>Modern</v>
      </c>
      <c r="K626">
        <v>96008</v>
      </c>
      <c r="L626">
        <v>76438</v>
      </c>
      <c r="N626">
        <v>168189</v>
      </c>
      <c r="O626">
        <v>155159</v>
      </c>
    </row>
    <row r="627" spans="1:16" x14ac:dyDescent="0.25">
      <c r="A627">
        <v>2021</v>
      </c>
      <c r="B627">
        <v>156</v>
      </c>
      <c r="C627" t="s">
        <v>25</v>
      </c>
      <c r="D627">
        <v>5</v>
      </c>
      <c r="E627" t="s">
        <v>18</v>
      </c>
      <c r="F627">
        <v>2.0438000000000001</v>
      </c>
      <c r="G627" t="str">
        <f t="shared" si="27"/>
        <v>Efficient</v>
      </c>
      <c r="H627" t="str">
        <f t="shared" si="28"/>
        <v>4</v>
      </c>
      <c r="I627">
        <v>14</v>
      </c>
      <c r="J627" t="str">
        <f t="shared" si="29"/>
        <v>Old</v>
      </c>
      <c r="K627">
        <v>40869</v>
      </c>
      <c r="L627">
        <v>74396</v>
      </c>
      <c r="N627">
        <v>204014</v>
      </c>
      <c r="O627">
        <v>404389</v>
      </c>
    </row>
    <row r="628" spans="1:16" x14ac:dyDescent="0.25">
      <c r="A628">
        <v>2021</v>
      </c>
      <c r="B628">
        <v>156</v>
      </c>
      <c r="C628" t="s">
        <v>25</v>
      </c>
      <c r="D628">
        <v>4</v>
      </c>
      <c r="E628" t="s">
        <v>19</v>
      </c>
      <c r="F628">
        <v>1.4964999999999999</v>
      </c>
      <c r="G628" t="str">
        <f t="shared" si="27"/>
        <v>Efficient</v>
      </c>
      <c r="H628" t="str">
        <f t="shared" si="28"/>
        <v>5</v>
      </c>
      <c r="I628">
        <v>17</v>
      </c>
      <c r="J628" t="str">
        <f t="shared" si="29"/>
        <v>Old</v>
      </c>
      <c r="K628">
        <v>10165</v>
      </c>
      <c r="L628">
        <v>14306</v>
      </c>
      <c r="N628">
        <v>91649</v>
      </c>
      <c r="O628">
        <v>103652</v>
      </c>
    </row>
    <row r="629" spans="1:16" x14ac:dyDescent="0.25">
      <c r="A629">
        <v>2021</v>
      </c>
      <c r="B629">
        <v>156</v>
      </c>
      <c r="C629" t="s">
        <v>25</v>
      </c>
      <c r="D629">
        <v>6</v>
      </c>
      <c r="E629" t="s">
        <v>20</v>
      </c>
      <c r="G629" t="str">
        <f t="shared" si="27"/>
        <v>Efficient</v>
      </c>
      <c r="H629" t="str">
        <f t="shared" si="28"/>
        <v>5</v>
      </c>
      <c r="I629">
        <v>12</v>
      </c>
      <c r="J629" t="str">
        <f t="shared" si="29"/>
        <v>Old</v>
      </c>
      <c r="K629">
        <v>32386</v>
      </c>
      <c r="L629">
        <v>11260</v>
      </c>
      <c r="N629">
        <v>76420</v>
      </c>
      <c r="O629">
        <v>43878</v>
      </c>
    </row>
    <row r="630" spans="1:16" x14ac:dyDescent="0.25">
      <c r="A630">
        <v>2021</v>
      </c>
      <c r="B630">
        <v>156</v>
      </c>
      <c r="C630" t="s">
        <v>25</v>
      </c>
      <c r="D630">
        <v>3</v>
      </c>
      <c r="E630" t="s">
        <v>21</v>
      </c>
      <c r="F630">
        <v>0.7278</v>
      </c>
      <c r="G630" t="str">
        <f t="shared" si="27"/>
        <v>Efficient</v>
      </c>
      <c r="H630" t="str">
        <f t="shared" si="28"/>
        <v>5</v>
      </c>
      <c r="I630">
        <v>13</v>
      </c>
      <c r="J630" t="str">
        <f t="shared" si="29"/>
        <v>Old</v>
      </c>
      <c r="K630">
        <v>47249</v>
      </c>
      <c r="M630">
        <v>4401</v>
      </c>
      <c r="N630">
        <v>237200</v>
      </c>
      <c r="P630">
        <v>23992</v>
      </c>
    </row>
    <row r="631" spans="1:16" x14ac:dyDescent="0.25">
      <c r="A631">
        <v>2021</v>
      </c>
      <c r="B631">
        <v>156</v>
      </c>
      <c r="C631" t="s">
        <v>25</v>
      </c>
      <c r="D631">
        <v>1</v>
      </c>
      <c r="E631" t="s">
        <v>22</v>
      </c>
      <c r="G631" t="str">
        <f t="shared" si="27"/>
        <v>Efficient</v>
      </c>
      <c r="H631" t="str">
        <f t="shared" si="28"/>
        <v>5</v>
      </c>
      <c r="I631">
        <v>14</v>
      </c>
      <c r="J631" t="str">
        <f t="shared" si="29"/>
        <v>Old</v>
      </c>
      <c r="K631">
        <v>14420</v>
      </c>
      <c r="N631">
        <v>85861</v>
      </c>
    </row>
    <row r="632" spans="1:16" x14ac:dyDescent="0.25">
      <c r="A632">
        <v>2021</v>
      </c>
      <c r="B632">
        <v>191</v>
      </c>
      <c r="C632" t="s">
        <v>26</v>
      </c>
      <c r="D632">
        <v>0</v>
      </c>
      <c r="E632" t="s">
        <v>14</v>
      </c>
      <c r="F632">
        <v>1.1708000000000001</v>
      </c>
      <c r="G632" t="str">
        <f t="shared" si="27"/>
        <v>Efficient</v>
      </c>
      <c r="H632" t="str">
        <f t="shared" si="28"/>
        <v>5</v>
      </c>
      <c r="I632">
        <v>16</v>
      </c>
      <c r="J632" t="str">
        <f t="shared" si="29"/>
        <v>Old</v>
      </c>
      <c r="K632">
        <v>3565</v>
      </c>
      <c r="L632">
        <v>15990</v>
      </c>
      <c r="M632">
        <v>3635</v>
      </c>
      <c r="N632">
        <v>163922</v>
      </c>
      <c r="O632">
        <v>182421</v>
      </c>
      <c r="P632">
        <v>15226</v>
      </c>
    </row>
    <row r="633" spans="1:16" x14ac:dyDescent="0.25">
      <c r="A633">
        <v>2021</v>
      </c>
      <c r="B633">
        <v>191</v>
      </c>
      <c r="C633" t="s">
        <v>26</v>
      </c>
      <c r="D633">
        <v>2</v>
      </c>
      <c r="E633" t="s">
        <v>15</v>
      </c>
      <c r="F633">
        <v>0.90629999999999999</v>
      </c>
      <c r="G633" t="str">
        <f t="shared" si="27"/>
        <v>Efficient</v>
      </c>
      <c r="H633" t="str">
        <f t="shared" si="28"/>
        <v>5</v>
      </c>
      <c r="I633">
        <v>15</v>
      </c>
      <c r="J633" t="str">
        <f t="shared" si="29"/>
        <v>Old</v>
      </c>
      <c r="K633">
        <v>14919</v>
      </c>
      <c r="L633">
        <v>25471</v>
      </c>
      <c r="N633">
        <v>84315</v>
      </c>
      <c r="O633">
        <v>166300</v>
      </c>
    </row>
    <row r="634" spans="1:16" x14ac:dyDescent="0.25">
      <c r="A634">
        <v>2021</v>
      </c>
      <c r="B634">
        <v>191</v>
      </c>
      <c r="C634" t="s">
        <v>26</v>
      </c>
      <c r="D634">
        <v>8</v>
      </c>
      <c r="E634" t="s">
        <v>17</v>
      </c>
      <c r="F634">
        <v>1.5610999999999999</v>
      </c>
      <c r="G634" t="str">
        <f t="shared" si="27"/>
        <v>Efficient</v>
      </c>
      <c r="H634" t="str">
        <f t="shared" si="28"/>
        <v>5</v>
      </c>
      <c r="I634">
        <v>8</v>
      </c>
      <c r="J634" t="str">
        <f t="shared" si="29"/>
        <v>Modern</v>
      </c>
      <c r="K634">
        <v>118462</v>
      </c>
      <c r="L634">
        <v>95783</v>
      </c>
      <c r="N634">
        <v>163922</v>
      </c>
      <c r="O634">
        <v>130441</v>
      </c>
    </row>
    <row r="635" spans="1:16" x14ac:dyDescent="0.25">
      <c r="A635">
        <v>2021</v>
      </c>
      <c r="B635">
        <v>191</v>
      </c>
      <c r="C635" t="s">
        <v>26</v>
      </c>
      <c r="D635">
        <v>5</v>
      </c>
      <c r="E635" t="s">
        <v>18</v>
      </c>
      <c r="F635">
        <v>2.5009999999999999</v>
      </c>
      <c r="G635" t="str">
        <f t="shared" si="27"/>
        <v>Efficient</v>
      </c>
      <c r="H635" t="str">
        <f t="shared" si="28"/>
        <v>4</v>
      </c>
      <c r="I635">
        <v>28</v>
      </c>
      <c r="J635" t="str">
        <f t="shared" si="29"/>
        <v>Old</v>
      </c>
      <c r="K635">
        <v>11426</v>
      </c>
      <c r="L635">
        <v>19336</v>
      </c>
      <c r="N635">
        <v>93302</v>
      </c>
      <c r="O635">
        <v>182421</v>
      </c>
    </row>
    <row r="636" spans="1:16" x14ac:dyDescent="0.25">
      <c r="A636">
        <v>2021</v>
      </c>
      <c r="B636">
        <v>191</v>
      </c>
      <c r="C636" t="s">
        <v>26</v>
      </c>
      <c r="D636">
        <v>4</v>
      </c>
      <c r="E636" t="s">
        <v>19</v>
      </c>
      <c r="F636">
        <v>2.4899</v>
      </c>
      <c r="G636" t="str">
        <f t="shared" si="27"/>
        <v>Efficient</v>
      </c>
      <c r="H636" t="str">
        <f t="shared" si="28"/>
        <v>4</v>
      </c>
      <c r="I636">
        <v>23</v>
      </c>
      <c r="J636" t="str">
        <f t="shared" si="29"/>
        <v>Old</v>
      </c>
      <c r="K636">
        <v>4671</v>
      </c>
      <c r="L636">
        <v>6306</v>
      </c>
      <c r="N636">
        <v>66870</v>
      </c>
      <c r="O636">
        <v>88272</v>
      </c>
    </row>
    <row r="637" spans="1:16" x14ac:dyDescent="0.25">
      <c r="A637">
        <v>2021</v>
      </c>
      <c r="B637">
        <v>191</v>
      </c>
      <c r="C637" t="s">
        <v>26</v>
      </c>
      <c r="D637">
        <v>3</v>
      </c>
      <c r="E637" t="s">
        <v>21</v>
      </c>
      <c r="F637">
        <v>0.59509999999999996</v>
      </c>
      <c r="G637" t="str">
        <f t="shared" si="27"/>
        <v>Efficient</v>
      </c>
      <c r="H637" t="str">
        <f t="shared" si="28"/>
        <v>5</v>
      </c>
      <c r="I637">
        <v>14</v>
      </c>
      <c r="J637" t="str">
        <f t="shared" si="29"/>
        <v>Old</v>
      </c>
      <c r="K637">
        <v>38415</v>
      </c>
      <c r="M637">
        <v>3635</v>
      </c>
      <c r="N637">
        <v>153744</v>
      </c>
      <c r="P637">
        <v>15226</v>
      </c>
    </row>
    <row r="638" spans="1:16" x14ac:dyDescent="0.25">
      <c r="A638">
        <v>2021</v>
      </c>
      <c r="B638">
        <v>191</v>
      </c>
      <c r="C638" t="s">
        <v>26</v>
      </c>
      <c r="D638">
        <v>1</v>
      </c>
      <c r="E638" t="s">
        <v>22</v>
      </c>
      <c r="G638" t="str">
        <f t="shared" si="27"/>
        <v>Efficient</v>
      </c>
      <c r="H638" t="str">
        <f t="shared" si="28"/>
        <v>5</v>
      </c>
      <c r="I638">
        <v>16</v>
      </c>
      <c r="J638" t="str">
        <f t="shared" si="29"/>
        <v>Old</v>
      </c>
      <c r="K638">
        <v>3214</v>
      </c>
      <c r="N638">
        <v>155873</v>
      </c>
    </row>
    <row r="639" spans="1:16" x14ac:dyDescent="0.25">
      <c r="A639">
        <v>2021</v>
      </c>
      <c r="B639">
        <v>208</v>
      </c>
      <c r="C639" t="s">
        <v>27</v>
      </c>
      <c r="D639">
        <v>0</v>
      </c>
      <c r="E639" t="s">
        <v>14</v>
      </c>
      <c r="F639">
        <v>0.75070000000000003</v>
      </c>
      <c r="G639" t="str">
        <f t="shared" si="27"/>
        <v>Efficient</v>
      </c>
      <c r="H639" t="str">
        <f t="shared" si="28"/>
        <v>5</v>
      </c>
      <c r="I639">
        <v>20</v>
      </c>
      <c r="J639" t="str">
        <f t="shared" si="29"/>
        <v>Old</v>
      </c>
      <c r="K639">
        <v>9563</v>
      </c>
      <c r="L639">
        <v>7275</v>
      </c>
      <c r="M639">
        <v>1932</v>
      </c>
      <c r="N639">
        <v>214286</v>
      </c>
      <c r="O639">
        <v>167282</v>
      </c>
      <c r="P639">
        <v>19630</v>
      </c>
    </row>
    <row r="640" spans="1:16" x14ac:dyDescent="0.25">
      <c r="A640">
        <v>2021</v>
      </c>
      <c r="B640">
        <v>208</v>
      </c>
      <c r="C640" t="s">
        <v>27</v>
      </c>
      <c r="D640">
        <v>2</v>
      </c>
      <c r="E640" t="s">
        <v>15</v>
      </c>
      <c r="F640">
        <v>0.69240000000000002</v>
      </c>
      <c r="G640" t="str">
        <f t="shared" si="27"/>
        <v>Efficient</v>
      </c>
      <c r="H640" t="str">
        <f t="shared" si="28"/>
        <v>5</v>
      </c>
      <c r="I640">
        <v>17</v>
      </c>
      <c r="J640" t="str">
        <f t="shared" si="29"/>
        <v>Old</v>
      </c>
      <c r="K640">
        <v>8234</v>
      </c>
      <c r="L640">
        <v>13066</v>
      </c>
      <c r="N640">
        <v>93759</v>
      </c>
      <c r="O640">
        <v>167282</v>
      </c>
    </row>
    <row r="641" spans="1:16" x14ac:dyDescent="0.25">
      <c r="A641">
        <v>2021</v>
      </c>
      <c r="B641">
        <v>208</v>
      </c>
      <c r="C641" t="s">
        <v>27</v>
      </c>
      <c r="D641">
        <v>7</v>
      </c>
      <c r="E641" t="s">
        <v>16</v>
      </c>
      <c r="F641">
        <v>1.1034999999999999</v>
      </c>
      <c r="G641" t="str">
        <f t="shared" si="27"/>
        <v>Efficient</v>
      </c>
      <c r="H641" t="str">
        <f t="shared" si="28"/>
        <v>5</v>
      </c>
      <c r="I641">
        <v>11</v>
      </c>
      <c r="J641" t="str">
        <f t="shared" si="29"/>
        <v>Old</v>
      </c>
      <c r="K641">
        <v>3717</v>
      </c>
      <c r="L641">
        <v>4140</v>
      </c>
      <c r="N641">
        <v>5452</v>
      </c>
      <c r="O641">
        <v>5955</v>
      </c>
    </row>
    <row r="642" spans="1:16" x14ac:dyDescent="0.25">
      <c r="A642">
        <v>2021</v>
      </c>
      <c r="B642">
        <v>208</v>
      </c>
      <c r="C642" t="s">
        <v>27</v>
      </c>
      <c r="D642">
        <v>5</v>
      </c>
      <c r="E642" t="s">
        <v>18</v>
      </c>
      <c r="F642">
        <v>0.82850000000000001</v>
      </c>
      <c r="G642" t="str">
        <f t="shared" si="27"/>
        <v>Efficient</v>
      </c>
      <c r="H642" t="str">
        <f t="shared" si="28"/>
        <v>5</v>
      </c>
      <c r="I642">
        <v>11</v>
      </c>
      <c r="J642" t="str">
        <f t="shared" si="29"/>
        <v>Old</v>
      </c>
      <c r="K642">
        <v>8186</v>
      </c>
      <c r="L642">
        <v>13298</v>
      </c>
      <c r="N642">
        <v>66786</v>
      </c>
      <c r="O642">
        <v>120566</v>
      </c>
    </row>
    <row r="643" spans="1:16" x14ac:dyDescent="0.25">
      <c r="A643">
        <v>2021</v>
      </c>
      <c r="B643">
        <v>208</v>
      </c>
      <c r="C643" t="s">
        <v>27</v>
      </c>
      <c r="D643">
        <v>4</v>
      </c>
      <c r="E643" t="s">
        <v>19</v>
      </c>
      <c r="F643">
        <v>0.85070000000000001</v>
      </c>
      <c r="G643" t="str">
        <f t="shared" ref="G643:G706" si="30">IF(F643&lt;3, "Efficient", "Inefficient")</f>
        <v>Efficient</v>
      </c>
      <c r="H643" t="str">
        <f t="shared" ref="H643:H706" si="31">IF(F643&lt;2,"5",IF(F643&lt;3,"4",IF(F643&lt;4,"3",IF(F643&lt;5,"2","1"))))</f>
        <v>5</v>
      </c>
      <c r="I643">
        <v>24</v>
      </c>
      <c r="J643" t="str">
        <f t="shared" ref="J643:J706" si="32">IF(I643&lt;10, "Modern", "Old")</f>
        <v>Old</v>
      </c>
      <c r="K643">
        <v>3186</v>
      </c>
      <c r="L643">
        <v>4313</v>
      </c>
      <c r="N643">
        <v>49091</v>
      </c>
      <c r="O643">
        <v>63581</v>
      </c>
    </row>
    <row r="644" spans="1:16" x14ac:dyDescent="0.25">
      <c r="A644">
        <v>2021</v>
      </c>
      <c r="B644">
        <v>208</v>
      </c>
      <c r="C644" t="s">
        <v>27</v>
      </c>
      <c r="D644">
        <v>6</v>
      </c>
      <c r="E644" t="s">
        <v>20</v>
      </c>
      <c r="G644" t="str">
        <f t="shared" si="30"/>
        <v>Efficient</v>
      </c>
      <c r="H644" t="str">
        <f t="shared" si="31"/>
        <v>5</v>
      </c>
      <c r="I644">
        <v>20</v>
      </c>
      <c r="J644" t="str">
        <f t="shared" si="32"/>
        <v>Old</v>
      </c>
      <c r="K644">
        <v>22242</v>
      </c>
      <c r="L644">
        <v>10745</v>
      </c>
      <c r="N644">
        <v>65148</v>
      </c>
      <c r="O644">
        <v>34960</v>
      </c>
    </row>
    <row r="645" spans="1:16" x14ac:dyDescent="0.25">
      <c r="A645">
        <v>2021</v>
      </c>
      <c r="B645">
        <v>208</v>
      </c>
      <c r="C645" t="s">
        <v>27</v>
      </c>
      <c r="D645">
        <v>3</v>
      </c>
      <c r="E645" t="s">
        <v>21</v>
      </c>
      <c r="F645">
        <v>0.50560000000000005</v>
      </c>
      <c r="G645" t="str">
        <f t="shared" si="30"/>
        <v>Efficient</v>
      </c>
      <c r="H645" t="str">
        <f t="shared" si="31"/>
        <v>5</v>
      </c>
      <c r="I645">
        <v>15</v>
      </c>
      <c r="J645" t="str">
        <f t="shared" si="32"/>
        <v>Old</v>
      </c>
      <c r="K645">
        <v>21530</v>
      </c>
      <c r="M645">
        <v>1932</v>
      </c>
      <c r="N645">
        <v>214286</v>
      </c>
      <c r="P645">
        <v>19630</v>
      </c>
    </row>
    <row r="646" spans="1:16" x14ac:dyDescent="0.25">
      <c r="A646">
        <v>2021</v>
      </c>
      <c r="B646">
        <v>208</v>
      </c>
      <c r="C646" t="s">
        <v>27</v>
      </c>
      <c r="D646">
        <v>1</v>
      </c>
      <c r="E646" t="s">
        <v>22</v>
      </c>
      <c r="G646" t="str">
        <f t="shared" si="30"/>
        <v>Efficient</v>
      </c>
      <c r="H646" t="str">
        <f t="shared" si="31"/>
        <v>5</v>
      </c>
      <c r="I646">
        <v>20</v>
      </c>
      <c r="J646" t="str">
        <f t="shared" si="32"/>
        <v>Old</v>
      </c>
      <c r="K646">
        <v>9904</v>
      </c>
      <c r="N646">
        <v>125572</v>
      </c>
    </row>
    <row r="647" spans="1:16" x14ac:dyDescent="0.25">
      <c r="A647">
        <v>2021</v>
      </c>
      <c r="B647">
        <v>251</v>
      </c>
      <c r="C647" t="s">
        <v>28</v>
      </c>
      <c r="D647">
        <v>0</v>
      </c>
      <c r="E647" t="s">
        <v>14</v>
      </c>
      <c r="F647">
        <v>1.1632</v>
      </c>
      <c r="G647" t="str">
        <f t="shared" si="30"/>
        <v>Efficient</v>
      </c>
      <c r="H647" t="str">
        <f t="shared" si="31"/>
        <v>5</v>
      </c>
      <c r="I647">
        <v>17</v>
      </c>
      <c r="J647" t="str">
        <f t="shared" si="32"/>
        <v>Old</v>
      </c>
      <c r="K647">
        <v>21464</v>
      </c>
      <c r="L647">
        <v>16120</v>
      </c>
      <c r="M647">
        <v>5105</v>
      </c>
      <c r="N647">
        <v>237200</v>
      </c>
      <c r="O647">
        <v>319702</v>
      </c>
      <c r="P647">
        <v>23964</v>
      </c>
    </row>
    <row r="648" spans="1:16" x14ac:dyDescent="0.25">
      <c r="A648">
        <v>2021</v>
      </c>
      <c r="B648">
        <v>251</v>
      </c>
      <c r="C648" t="s">
        <v>28</v>
      </c>
      <c r="D648">
        <v>2</v>
      </c>
      <c r="E648" t="s">
        <v>15</v>
      </c>
      <c r="F648">
        <v>1.0249999999999999</v>
      </c>
      <c r="G648" t="str">
        <f t="shared" si="30"/>
        <v>Efficient</v>
      </c>
      <c r="H648" t="str">
        <f t="shared" si="31"/>
        <v>5</v>
      </c>
      <c r="I648">
        <v>13</v>
      </c>
      <c r="J648" t="str">
        <f t="shared" si="32"/>
        <v>Old</v>
      </c>
      <c r="K648">
        <v>11048</v>
      </c>
      <c r="L648">
        <v>18348</v>
      </c>
      <c r="N648">
        <v>167462</v>
      </c>
      <c r="O648">
        <v>319702</v>
      </c>
    </row>
    <row r="649" spans="1:16" x14ac:dyDescent="0.25">
      <c r="A649">
        <v>2021</v>
      </c>
      <c r="B649">
        <v>251</v>
      </c>
      <c r="C649" t="s">
        <v>28</v>
      </c>
      <c r="D649">
        <v>7</v>
      </c>
      <c r="E649" t="s">
        <v>16</v>
      </c>
      <c r="F649">
        <v>1.0806</v>
      </c>
      <c r="G649" t="str">
        <f t="shared" si="30"/>
        <v>Efficient</v>
      </c>
      <c r="H649" t="str">
        <f t="shared" si="31"/>
        <v>5</v>
      </c>
      <c r="I649">
        <v>12</v>
      </c>
      <c r="J649" t="str">
        <f t="shared" si="32"/>
        <v>Old</v>
      </c>
      <c r="K649">
        <v>9365</v>
      </c>
      <c r="L649">
        <v>10491</v>
      </c>
      <c r="N649">
        <v>48963</v>
      </c>
      <c r="O649">
        <v>55047</v>
      </c>
    </row>
    <row r="650" spans="1:16" x14ac:dyDescent="0.25">
      <c r="A650">
        <v>2021</v>
      </c>
      <c r="B650">
        <v>251</v>
      </c>
      <c r="C650" t="s">
        <v>28</v>
      </c>
      <c r="D650">
        <v>8</v>
      </c>
      <c r="E650" t="s">
        <v>17</v>
      </c>
      <c r="F650">
        <v>1.1243000000000001</v>
      </c>
      <c r="G650" t="str">
        <f t="shared" si="30"/>
        <v>Efficient</v>
      </c>
      <c r="H650" t="str">
        <f t="shared" si="31"/>
        <v>5</v>
      </c>
      <c r="I650">
        <v>10</v>
      </c>
      <c r="J650" t="str">
        <f t="shared" si="32"/>
        <v>Old</v>
      </c>
      <c r="K650">
        <v>98336</v>
      </c>
      <c r="L650">
        <v>75779</v>
      </c>
      <c r="N650">
        <v>141671</v>
      </c>
      <c r="O650">
        <v>121910</v>
      </c>
    </row>
    <row r="651" spans="1:16" x14ac:dyDescent="0.25">
      <c r="A651">
        <v>2021</v>
      </c>
      <c r="B651">
        <v>251</v>
      </c>
      <c r="C651" t="s">
        <v>28</v>
      </c>
      <c r="D651">
        <v>5</v>
      </c>
      <c r="E651" t="s">
        <v>18</v>
      </c>
      <c r="F651">
        <v>2.9603999999999999</v>
      </c>
      <c r="G651" t="str">
        <f t="shared" si="30"/>
        <v>Efficient</v>
      </c>
      <c r="H651" t="str">
        <f t="shared" si="31"/>
        <v>4</v>
      </c>
      <c r="I651">
        <v>14</v>
      </c>
      <c r="J651" t="str">
        <f t="shared" si="32"/>
        <v>Old</v>
      </c>
      <c r="K651">
        <v>25272</v>
      </c>
      <c r="L651">
        <v>44753</v>
      </c>
      <c r="N651">
        <v>107450</v>
      </c>
      <c r="O651">
        <v>208822</v>
      </c>
    </row>
    <row r="652" spans="1:16" x14ac:dyDescent="0.25">
      <c r="A652">
        <v>2021</v>
      </c>
      <c r="B652">
        <v>251</v>
      </c>
      <c r="C652" t="s">
        <v>28</v>
      </c>
      <c r="D652">
        <v>4</v>
      </c>
      <c r="E652" t="s">
        <v>19</v>
      </c>
      <c r="F652">
        <v>1.5681</v>
      </c>
      <c r="G652" t="str">
        <f t="shared" si="30"/>
        <v>Efficient</v>
      </c>
      <c r="H652" t="str">
        <f t="shared" si="31"/>
        <v>5</v>
      </c>
      <c r="I652">
        <v>18</v>
      </c>
      <c r="J652" t="str">
        <f t="shared" si="32"/>
        <v>Old</v>
      </c>
      <c r="K652">
        <v>4642</v>
      </c>
      <c r="L652">
        <v>6424</v>
      </c>
      <c r="N652">
        <v>44684</v>
      </c>
      <c r="O652">
        <v>72562</v>
      </c>
    </row>
    <row r="653" spans="1:16" x14ac:dyDescent="0.25">
      <c r="A653">
        <v>2021</v>
      </c>
      <c r="B653">
        <v>251</v>
      </c>
      <c r="C653" t="s">
        <v>28</v>
      </c>
      <c r="D653">
        <v>6</v>
      </c>
      <c r="E653" t="s">
        <v>20</v>
      </c>
      <c r="G653" t="str">
        <f t="shared" si="30"/>
        <v>Efficient</v>
      </c>
      <c r="H653" t="str">
        <f t="shared" si="31"/>
        <v>5</v>
      </c>
      <c r="I653">
        <v>17</v>
      </c>
      <c r="J653" t="str">
        <f t="shared" si="32"/>
        <v>Old</v>
      </c>
      <c r="K653">
        <v>29527</v>
      </c>
      <c r="L653">
        <v>12235</v>
      </c>
      <c r="N653">
        <v>76420</v>
      </c>
      <c r="O653">
        <v>48988</v>
      </c>
    </row>
    <row r="654" spans="1:16" x14ac:dyDescent="0.25">
      <c r="A654">
        <v>2021</v>
      </c>
      <c r="B654">
        <v>251</v>
      </c>
      <c r="C654" t="s">
        <v>28</v>
      </c>
      <c r="D654">
        <v>3</v>
      </c>
      <c r="E654" t="s">
        <v>21</v>
      </c>
      <c r="F654">
        <v>0.95630000000000004</v>
      </c>
      <c r="G654" t="str">
        <f t="shared" si="30"/>
        <v>Efficient</v>
      </c>
      <c r="H654" t="str">
        <f t="shared" si="31"/>
        <v>5</v>
      </c>
      <c r="I654">
        <v>14</v>
      </c>
      <c r="J654" t="str">
        <f t="shared" si="32"/>
        <v>Old</v>
      </c>
      <c r="K654">
        <v>56024</v>
      </c>
      <c r="M654">
        <v>5105</v>
      </c>
      <c r="N654">
        <v>237200</v>
      </c>
      <c r="P654">
        <v>23964</v>
      </c>
    </row>
    <row r="655" spans="1:16" x14ac:dyDescent="0.25">
      <c r="A655">
        <v>2021</v>
      </c>
      <c r="B655">
        <v>251</v>
      </c>
      <c r="C655" t="s">
        <v>28</v>
      </c>
      <c r="D655">
        <v>1</v>
      </c>
      <c r="E655" t="s">
        <v>22</v>
      </c>
      <c r="G655" t="str">
        <f t="shared" si="30"/>
        <v>Efficient</v>
      </c>
      <c r="H655" t="str">
        <f t="shared" si="31"/>
        <v>5</v>
      </c>
      <c r="I655">
        <v>18</v>
      </c>
      <c r="J655" t="str">
        <f t="shared" si="32"/>
        <v>Old</v>
      </c>
      <c r="K655">
        <v>22509</v>
      </c>
      <c r="N655">
        <v>228199</v>
      </c>
    </row>
    <row r="656" spans="1:16" x14ac:dyDescent="0.25">
      <c r="A656">
        <v>2021</v>
      </c>
      <c r="B656">
        <v>276</v>
      </c>
      <c r="C656" t="s">
        <v>29</v>
      </c>
      <c r="D656">
        <v>0</v>
      </c>
      <c r="E656" t="s">
        <v>14</v>
      </c>
      <c r="F656">
        <v>0.83889999999999998</v>
      </c>
      <c r="G656" t="str">
        <f t="shared" si="30"/>
        <v>Efficient</v>
      </c>
      <c r="H656" t="str">
        <f t="shared" si="31"/>
        <v>5</v>
      </c>
      <c r="I656">
        <v>19</v>
      </c>
      <c r="J656" t="str">
        <f t="shared" si="32"/>
        <v>Old</v>
      </c>
      <c r="K656">
        <v>13557</v>
      </c>
      <c r="L656">
        <v>9279</v>
      </c>
      <c r="M656">
        <v>4497</v>
      </c>
      <c r="N656">
        <v>237200</v>
      </c>
      <c r="O656">
        <v>308000</v>
      </c>
      <c r="P656">
        <v>23992</v>
      </c>
    </row>
    <row r="657" spans="1:16" x14ac:dyDescent="0.25">
      <c r="A657">
        <v>2021</v>
      </c>
      <c r="B657">
        <v>276</v>
      </c>
      <c r="C657" t="s">
        <v>29</v>
      </c>
      <c r="D657">
        <v>2</v>
      </c>
      <c r="E657" t="s">
        <v>15</v>
      </c>
      <c r="F657">
        <v>0.55349999999999999</v>
      </c>
      <c r="G657" t="str">
        <f t="shared" si="30"/>
        <v>Efficient</v>
      </c>
      <c r="H657" t="str">
        <f t="shared" si="31"/>
        <v>5</v>
      </c>
      <c r="I657">
        <v>17</v>
      </c>
      <c r="J657" t="str">
        <f t="shared" si="32"/>
        <v>Old</v>
      </c>
      <c r="K657">
        <v>4924</v>
      </c>
      <c r="L657">
        <v>7994</v>
      </c>
      <c r="N657">
        <v>163262</v>
      </c>
      <c r="O657">
        <v>308000</v>
      </c>
    </row>
    <row r="658" spans="1:16" x14ac:dyDescent="0.25">
      <c r="A658">
        <v>2021</v>
      </c>
      <c r="B658">
        <v>276</v>
      </c>
      <c r="C658" t="s">
        <v>29</v>
      </c>
      <c r="D658">
        <v>7</v>
      </c>
      <c r="E658" t="s">
        <v>16</v>
      </c>
      <c r="F658">
        <v>0.87219999999999998</v>
      </c>
      <c r="G658" t="str">
        <f t="shared" si="30"/>
        <v>Efficient</v>
      </c>
      <c r="H658" t="str">
        <f t="shared" si="31"/>
        <v>5</v>
      </c>
      <c r="I658">
        <v>14</v>
      </c>
      <c r="J658" t="str">
        <f t="shared" si="32"/>
        <v>Old</v>
      </c>
      <c r="K658">
        <v>5294</v>
      </c>
      <c r="L658">
        <v>5862</v>
      </c>
      <c r="N658">
        <v>35158</v>
      </c>
      <c r="O658">
        <v>44617</v>
      </c>
    </row>
    <row r="659" spans="1:16" x14ac:dyDescent="0.25">
      <c r="A659">
        <v>2021</v>
      </c>
      <c r="B659">
        <v>276</v>
      </c>
      <c r="C659" t="s">
        <v>29</v>
      </c>
      <c r="D659">
        <v>5</v>
      </c>
      <c r="E659" t="s">
        <v>18</v>
      </c>
      <c r="F659">
        <v>2.4992999999999999</v>
      </c>
      <c r="G659" t="str">
        <f t="shared" si="30"/>
        <v>Efficient</v>
      </c>
      <c r="H659" t="str">
        <f t="shared" si="31"/>
        <v>4</v>
      </c>
      <c r="I659">
        <v>12</v>
      </c>
      <c r="J659" t="str">
        <f t="shared" si="32"/>
        <v>Old</v>
      </c>
      <c r="K659">
        <v>30241</v>
      </c>
      <c r="L659">
        <v>52613</v>
      </c>
      <c r="N659">
        <v>107761</v>
      </c>
      <c r="O659">
        <v>209756</v>
      </c>
    </row>
    <row r="660" spans="1:16" x14ac:dyDescent="0.25">
      <c r="A660">
        <v>2021</v>
      </c>
      <c r="B660">
        <v>276</v>
      </c>
      <c r="C660" t="s">
        <v>29</v>
      </c>
      <c r="D660">
        <v>4</v>
      </c>
      <c r="E660" t="s">
        <v>19</v>
      </c>
      <c r="F660">
        <v>0.85140000000000005</v>
      </c>
      <c r="G660" t="str">
        <f t="shared" si="30"/>
        <v>Efficient</v>
      </c>
      <c r="H660" t="str">
        <f t="shared" si="31"/>
        <v>5</v>
      </c>
      <c r="I660">
        <v>21</v>
      </c>
      <c r="J660" t="str">
        <f t="shared" si="32"/>
        <v>Old</v>
      </c>
      <c r="K660">
        <v>3634</v>
      </c>
      <c r="L660">
        <v>4867</v>
      </c>
      <c r="N660">
        <v>44684</v>
      </c>
      <c r="O660">
        <v>71460</v>
      </c>
    </row>
    <row r="661" spans="1:16" x14ac:dyDescent="0.25">
      <c r="A661">
        <v>2021</v>
      </c>
      <c r="B661">
        <v>276</v>
      </c>
      <c r="C661" t="s">
        <v>29</v>
      </c>
      <c r="D661">
        <v>6</v>
      </c>
      <c r="E661" t="s">
        <v>20</v>
      </c>
      <c r="G661" t="str">
        <f t="shared" si="30"/>
        <v>Efficient</v>
      </c>
      <c r="H661" t="str">
        <f t="shared" si="31"/>
        <v>5</v>
      </c>
      <c r="I661">
        <v>17</v>
      </c>
      <c r="J661" t="str">
        <f t="shared" si="32"/>
        <v>Old</v>
      </c>
      <c r="K661">
        <v>30802</v>
      </c>
      <c r="L661">
        <v>12263</v>
      </c>
      <c r="N661">
        <v>100430</v>
      </c>
      <c r="O661">
        <v>55828</v>
      </c>
    </row>
    <row r="662" spans="1:16" x14ac:dyDescent="0.25">
      <c r="A662">
        <v>2021</v>
      </c>
      <c r="B662">
        <v>276</v>
      </c>
      <c r="C662" t="s">
        <v>29</v>
      </c>
      <c r="D662">
        <v>3</v>
      </c>
      <c r="E662" t="s">
        <v>21</v>
      </c>
      <c r="F662">
        <v>1.1306</v>
      </c>
      <c r="G662" t="str">
        <f t="shared" si="30"/>
        <v>Efficient</v>
      </c>
      <c r="H662" t="str">
        <f t="shared" si="31"/>
        <v>5</v>
      </c>
      <c r="I662">
        <v>13</v>
      </c>
      <c r="J662" t="str">
        <f t="shared" si="32"/>
        <v>Old</v>
      </c>
      <c r="K662">
        <v>49641</v>
      </c>
      <c r="M662">
        <v>4497</v>
      </c>
      <c r="N662">
        <v>237200</v>
      </c>
      <c r="P662">
        <v>23992</v>
      </c>
    </row>
    <row r="663" spans="1:16" x14ac:dyDescent="0.25">
      <c r="A663">
        <v>2021</v>
      </c>
      <c r="B663">
        <v>276</v>
      </c>
      <c r="C663" t="s">
        <v>29</v>
      </c>
      <c r="D663">
        <v>1</v>
      </c>
      <c r="E663" t="s">
        <v>22</v>
      </c>
      <c r="G663" t="str">
        <f t="shared" si="30"/>
        <v>Efficient</v>
      </c>
      <c r="H663" t="str">
        <f t="shared" si="31"/>
        <v>5</v>
      </c>
      <c r="I663">
        <v>20</v>
      </c>
      <c r="J663" t="str">
        <f t="shared" si="32"/>
        <v>Old</v>
      </c>
      <c r="K663">
        <v>11410</v>
      </c>
      <c r="N663">
        <v>183200</v>
      </c>
    </row>
    <row r="664" spans="1:16" x14ac:dyDescent="0.25">
      <c r="A664">
        <v>2021</v>
      </c>
      <c r="B664">
        <v>300</v>
      </c>
      <c r="C664" t="s">
        <v>30</v>
      </c>
      <c r="D664">
        <v>0</v>
      </c>
      <c r="E664" t="s">
        <v>14</v>
      </c>
      <c r="F664">
        <v>0.84789999999999999</v>
      </c>
      <c r="G664" t="str">
        <f t="shared" si="30"/>
        <v>Efficient</v>
      </c>
      <c r="H664" t="str">
        <f t="shared" si="31"/>
        <v>5</v>
      </c>
      <c r="I664">
        <v>22</v>
      </c>
      <c r="J664" t="str">
        <f t="shared" si="32"/>
        <v>Old</v>
      </c>
      <c r="K664">
        <v>8251</v>
      </c>
      <c r="L664">
        <v>7669</v>
      </c>
      <c r="M664">
        <v>4235</v>
      </c>
      <c r="N664">
        <v>226963</v>
      </c>
      <c r="O664">
        <v>166300</v>
      </c>
      <c r="P664">
        <v>21413</v>
      </c>
    </row>
    <row r="665" spans="1:16" x14ac:dyDescent="0.25">
      <c r="A665">
        <v>2021</v>
      </c>
      <c r="B665">
        <v>300</v>
      </c>
      <c r="C665" t="s">
        <v>30</v>
      </c>
      <c r="D665">
        <v>2</v>
      </c>
      <c r="E665" t="s">
        <v>15</v>
      </c>
      <c r="F665">
        <v>0.61529999999999996</v>
      </c>
      <c r="G665" t="str">
        <f t="shared" si="30"/>
        <v>Efficient</v>
      </c>
      <c r="H665" t="str">
        <f t="shared" si="31"/>
        <v>5</v>
      </c>
      <c r="I665">
        <v>22</v>
      </c>
      <c r="J665" t="str">
        <f t="shared" si="32"/>
        <v>Old</v>
      </c>
      <c r="K665">
        <v>5753</v>
      </c>
      <c r="L665">
        <v>9172</v>
      </c>
      <c r="N665">
        <v>86990</v>
      </c>
      <c r="O665">
        <v>166300</v>
      </c>
    </row>
    <row r="666" spans="1:16" x14ac:dyDescent="0.25">
      <c r="A666">
        <v>2021</v>
      </c>
      <c r="B666">
        <v>300</v>
      </c>
      <c r="C666" t="s">
        <v>30</v>
      </c>
      <c r="D666">
        <v>7</v>
      </c>
      <c r="E666" t="s">
        <v>16</v>
      </c>
      <c r="F666">
        <v>0.99439999999999995</v>
      </c>
      <c r="G666" t="str">
        <f t="shared" si="30"/>
        <v>Efficient</v>
      </c>
      <c r="H666" t="str">
        <f t="shared" si="31"/>
        <v>5</v>
      </c>
      <c r="I666">
        <v>24</v>
      </c>
      <c r="J666" t="str">
        <f t="shared" si="32"/>
        <v>Old</v>
      </c>
      <c r="K666">
        <v>5373</v>
      </c>
      <c r="L666">
        <v>6316</v>
      </c>
      <c r="N666">
        <v>47774</v>
      </c>
      <c r="O666">
        <v>54304</v>
      </c>
    </row>
    <row r="667" spans="1:16" x14ac:dyDescent="0.25">
      <c r="A667">
        <v>2021</v>
      </c>
      <c r="B667">
        <v>300</v>
      </c>
      <c r="C667" t="s">
        <v>30</v>
      </c>
      <c r="D667">
        <v>8</v>
      </c>
      <c r="E667" t="s">
        <v>17</v>
      </c>
      <c r="F667">
        <v>1.2041999999999999</v>
      </c>
      <c r="G667" t="str">
        <f t="shared" si="30"/>
        <v>Efficient</v>
      </c>
      <c r="H667" t="str">
        <f t="shared" si="31"/>
        <v>5</v>
      </c>
      <c r="I667">
        <v>10</v>
      </c>
      <c r="J667" t="str">
        <f t="shared" si="32"/>
        <v>Old</v>
      </c>
      <c r="K667">
        <v>98074</v>
      </c>
      <c r="L667">
        <v>77869</v>
      </c>
      <c r="N667">
        <v>136980</v>
      </c>
      <c r="O667">
        <v>122052</v>
      </c>
    </row>
    <row r="668" spans="1:16" x14ac:dyDescent="0.25">
      <c r="A668">
        <v>2021</v>
      </c>
      <c r="B668">
        <v>300</v>
      </c>
      <c r="C668" t="s">
        <v>30</v>
      </c>
      <c r="D668">
        <v>5</v>
      </c>
      <c r="E668" t="s">
        <v>18</v>
      </c>
      <c r="F668">
        <v>0.64170000000000005</v>
      </c>
      <c r="G668" t="str">
        <f t="shared" si="30"/>
        <v>Efficient</v>
      </c>
      <c r="H668" t="str">
        <f t="shared" si="31"/>
        <v>5</v>
      </c>
      <c r="I668">
        <v>26</v>
      </c>
      <c r="J668" t="str">
        <f t="shared" si="32"/>
        <v>Old</v>
      </c>
      <c r="K668">
        <v>6661</v>
      </c>
      <c r="L668">
        <v>11147</v>
      </c>
      <c r="N668">
        <v>48021</v>
      </c>
      <c r="O668">
        <v>88279</v>
      </c>
    </row>
    <row r="669" spans="1:16" x14ac:dyDescent="0.25">
      <c r="A669">
        <v>2021</v>
      </c>
      <c r="B669">
        <v>300</v>
      </c>
      <c r="C669" t="s">
        <v>30</v>
      </c>
      <c r="D669">
        <v>4</v>
      </c>
      <c r="E669" t="s">
        <v>19</v>
      </c>
      <c r="F669">
        <v>1.1465000000000001</v>
      </c>
      <c r="G669" t="str">
        <f t="shared" si="30"/>
        <v>Efficient</v>
      </c>
      <c r="H669" t="str">
        <f t="shared" si="31"/>
        <v>5</v>
      </c>
      <c r="I669">
        <v>33</v>
      </c>
      <c r="J669" t="str">
        <f t="shared" si="32"/>
        <v>Old</v>
      </c>
      <c r="K669">
        <v>2744</v>
      </c>
      <c r="L669">
        <v>3828</v>
      </c>
      <c r="N669">
        <v>41580</v>
      </c>
      <c r="O669">
        <v>55802</v>
      </c>
    </row>
    <row r="670" spans="1:16" x14ac:dyDescent="0.25">
      <c r="A670">
        <v>2021</v>
      </c>
      <c r="B670">
        <v>300</v>
      </c>
      <c r="C670" t="s">
        <v>30</v>
      </c>
      <c r="D670">
        <v>6</v>
      </c>
      <c r="E670" t="s">
        <v>20</v>
      </c>
      <c r="G670" t="str">
        <f t="shared" si="30"/>
        <v>Efficient</v>
      </c>
      <c r="H670" t="str">
        <f t="shared" si="31"/>
        <v>5</v>
      </c>
      <c r="I670">
        <v>34</v>
      </c>
      <c r="J670" t="str">
        <f t="shared" si="32"/>
        <v>Old</v>
      </c>
      <c r="K670">
        <v>15881</v>
      </c>
      <c r="L670">
        <v>6664</v>
      </c>
      <c r="N670">
        <v>76420</v>
      </c>
      <c r="O670">
        <v>48988</v>
      </c>
    </row>
    <row r="671" spans="1:16" x14ac:dyDescent="0.25">
      <c r="A671">
        <v>2021</v>
      </c>
      <c r="B671">
        <v>300</v>
      </c>
      <c r="C671" t="s">
        <v>30</v>
      </c>
      <c r="D671">
        <v>3</v>
      </c>
      <c r="E671" t="s">
        <v>21</v>
      </c>
      <c r="F671">
        <v>1.0465</v>
      </c>
      <c r="G671" t="str">
        <f t="shared" si="30"/>
        <v>Efficient</v>
      </c>
      <c r="H671" t="str">
        <f t="shared" si="31"/>
        <v>5</v>
      </c>
      <c r="I671">
        <v>16</v>
      </c>
      <c r="J671" t="str">
        <f t="shared" si="32"/>
        <v>Old</v>
      </c>
      <c r="K671">
        <v>45184</v>
      </c>
      <c r="M671">
        <v>4235</v>
      </c>
      <c r="N671">
        <v>219688</v>
      </c>
      <c r="P671">
        <v>21413</v>
      </c>
    </row>
    <row r="672" spans="1:16" x14ac:dyDescent="0.25">
      <c r="A672">
        <v>2021</v>
      </c>
      <c r="B672">
        <v>300</v>
      </c>
      <c r="C672" t="s">
        <v>30</v>
      </c>
      <c r="D672">
        <v>1</v>
      </c>
      <c r="E672" t="s">
        <v>22</v>
      </c>
      <c r="G672" t="str">
        <f t="shared" si="30"/>
        <v>Efficient</v>
      </c>
      <c r="H672" t="str">
        <f t="shared" si="31"/>
        <v>5</v>
      </c>
      <c r="I672">
        <v>21</v>
      </c>
      <c r="J672" t="str">
        <f t="shared" si="32"/>
        <v>Old</v>
      </c>
      <c r="K672">
        <v>7507</v>
      </c>
      <c r="N672">
        <v>226963</v>
      </c>
    </row>
    <row r="673" spans="1:16" x14ac:dyDescent="0.25">
      <c r="A673">
        <v>2021</v>
      </c>
      <c r="B673">
        <v>360</v>
      </c>
      <c r="C673" t="s">
        <v>31</v>
      </c>
      <c r="D673">
        <v>0</v>
      </c>
      <c r="E673" t="s">
        <v>14</v>
      </c>
      <c r="F673">
        <v>1.2896000000000001</v>
      </c>
      <c r="G673" t="str">
        <f t="shared" si="30"/>
        <v>Efficient</v>
      </c>
      <c r="H673" t="str">
        <f t="shared" si="31"/>
        <v>5</v>
      </c>
      <c r="I673">
        <v>20</v>
      </c>
      <c r="J673" t="str">
        <f t="shared" si="32"/>
        <v>Old</v>
      </c>
      <c r="K673">
        <v>7904</v>
      </c>
      <c r="L673">
        <v>16989</v>
      </c>
      <c r="M673">
        <v>1218</v>
      </c>
      <c r="N673">
        <v>161833</v>
      </c>
      <c r="O673">
        <v>320122</v>
      </c>
      <c r="P673">
        <v>6921</v>
      </c>
    </row>
    <row r="674" spans="1:16" x14ac:dyDescent="0.25">
      <c r="A674">
        <v>2021</v>
      </c>
      <c r="B674">
        <v>360</v>
      </c>
      <c r="C674" t="s">
        <v>31</v>
      </c>
      <c r="D674">
        <v>2</v>
      </c>
      <c r="E674" t="s">
        <v>15</v>
      </c>
      <c r="F674">
        <v>1.3042</v>
      </c>
      <c r="G674" t="str">
        <f t="shared" si="30"/>
        <v>Efficient</v>
      </c>
      <c r="H674" t="str">
        <f t="shared" si="31"/>
        <v>5</v>
      </c>
      <c r="I674">
        <v>15</v>
      </c>
      <c r="J674" t="str">
        <f t="shared" si="32"/>
        <v>Old</v>
      </c>
      <c r="K674">
        <v>9026</v>
      </c>
      <c r="L674">
        <v>14221</v>
      </c>
      <c r="N674">
        <v>161833</v>
      </c>
      <c r="O674">
        <v>320122</v>
      </c>
    </row>
    <row r="675" spans="1:16" x14ac:dyDescent="0.25">
      <c r="A675">
        <v>2021</v>
      </c>
      <c r="B675">
        <v>360</v>
      </c>
      <c r="C675" t="s">
        <v>31</v>
      </c>
      <c r="D675">
        <v>7</v>
      </c>
      <c r="E675" t="s">
        <v>16</v>
      </c>
      <c r="F675">
        <v>1.0770999999999999</v>
      </c>
      <c r="G675" t="str">
        <f t="shared" si="30"/>
        <v>Efficient</v>
      </c>
      <c r="H675" t="str">
        <f t="shared" si="31"/>
        <v>5</v>
      </c>
      <c r="I675">
        <v>19</v>
      </c>
      <c r="J675" t="str">
        <f t="shared" si="32"/>
        <v>Old</v>
      </c>
      <c r="K675">
        <v>9256</v>
      </c>
      <c r="L675">
        <v>10091</v>
      </c>
      <c r="N675">
        <v>51035</v>
      </c>
      <c r="O675">
        <v>58899</v>
      </c>
    </row>
    <row r="676" spans="1:16" x14ac:dyDescent="0.25">
      <c r="A676">
        <v>2021</v>
      </c>
      <c r="B676">
        <v>360</v>
      </c>
      <c r="C676" t="s">
        <v>31</v>
      </c>
      <c r="D676">
        <v>8</v>
      </c>
      <c r="E676" t="s">
        <v>17</v>
      </c>
      <c r="F676">
        <v>1.4229000000000001</v>
      </c>
      <c r="G676" t="str">
        <f t="shared" si="30"/>
        <v>Efficient</v>
      </c>
      <c r="H676" t="str">
        <f t="shared" si="31"/>
        <v>5</v>
      </c>
      <c r="I676">
        <v>18</v>
      </c>
      <c r="J676" t="str">
        <f t="shared" si="32"/>
        <v>Old</v>
      </c>
      <c r="K676">
        <v>88669</v>
      </c>
      <c r="L676">
        <v>70289</v>
      </c>
      <c r="N676">
        <v>136740</v>
      </c>
      <c r="O676">
        <v>97730</v>
      </c>
    </row>
    <row r="677" spans="1:16" x14ac:dyDescent="0.25">
      <c r="A677">
        <v>2021</v>
      </c>
      <c r="B677">
        <v>360</v>
      </c>
      <c r="C677" t="s">
        <v>31</v>
      </c>
      <c r="D677">
        <v>5</v>
      </c>
      <c r="E677" t="s">
        <v>18</v>
      </c>
      <c r="F677">
        <v>2.8041999999999998</v>
      </c>
      <c r="G677" t="str">
        <f t="shared" si="30"/>
        <v>Efficient</v>
      </c>
      <c r="H677" t="str">
        <f t="shared" si="31"/>
        <v>4</v>
      </c>
      <c r="I677">
        <v>17</v>
      </c>
      <c r="J677" t="str">
        <f t="shared" si="32"/>
        <v>Old</v>
      </c>
      <c r="K677">
        <v>25551</v>
      </c>
      <c r="L677">
        <v>44904</v>
      </c>
      <c r="N677">
        <v>108100</v>
      </c>
      <c r="O677">
        <v>209801</v>
      </c>
    </row>
    <row r="678" spans="1:16" x14ac:dyDescent="0.25">
      <c r="A678">
        <v>2021</v>
      </c>
      <c r="B678">
        <v>360</v>
      </c>
      <c r="C678" t="s">
        <v>31</v>
      </c>
      <c r="D678">
        <v>4</v>
      </c>
      <c r="E678" t="s">
        <v>19</v>
      </c>
      <c r="F678">
        <v>1.1826000000000001</v>
      </c>
      <c r="G678" t="str">
        <f t="shared" si="30"/>
        <v>Efficient</v>
      </c>
      <c r="H678" t="str">
        <f t="shared" si="31"/>
        <v>5</v>
      </c>
      <c r="I678">
        <v>21</v>
      </c>
      <c r="J678" t="str">
        <f t="shared" si="32"/>
        <v>Old</v>
      </c>
      <c r="K678">
        <v>5063</v>
      </c>
      <c r="L678">
        <v>6759</v>
      </c>
      <c r="N678">
        <v>57934</v>
      </c>
      <c r="O678">
        <v>72562</v>
      </c>
    </row>
    <row r="679" spans="1:16" x14ac:dyDescent="0.25">
      <c r="A679">
        <v>2021</v>
      </c>
      <c r="B679">
        <v>360</v>
      </c>
      <c r="C679" t="s">
        <v>31</v>
      </c>
      <c r="D679">
        <v>6</v>
      </c>
      <c r="E679" t="s">
        <v>20</v>
      </c>
      <c r="G679" t="str">
        <f t="shared" si="30"/>
        <v>Efficient</v>
      </c>
      <c r="H679" t="str">
        <f t="shared" si="31"/>
        <v>5</v>
      </c>
      <c r="I679">
        <v>32</v>
      </c>
      <c r="J679" t="str">
        <f t="shared" si="32"/>
        <v>Old</v>
      </c>
      <c r="K679">
        <v>9284</v>
      </c>
      <c r="L679">
        <v>4194</v>
      </c>
      <c r="N679">
        <v>75206</v>
      </c>
      <c r="O679">
        <v>28061</v>
      </c>
    </row>
    <row r="680" spans="1:16" x14ac:dyDescent="0.25">
      <c r="A680">
        <v>2021</v>
      </c>
      <c r="B680">
        <v>360</v>
      </c>
      <c r="C680" t="s">
        <v>31</v>
      </c>
      <c r="D680">
        <v>3</v>
      </c>
      <c r="E680" t="s">
        <v>21</v>
      </c>
      <c r="F680">
        <v>1.0639000000000001</v>
      </c>
      <c r="G680" t="str">
        <f t="shared" si="30"/>
        <v>Efficient</v>
      </c>
      <c r="H680" t="str">
        <f t="shared" si="31"/>
        <v>5</v>
      </c>
      <c r="I680">
        <v>15</v>
      </c>
      <c r="J680" t="str">
        <f t="shared" si="32"/>
        <v>Old</v>
      </c>
      <c r="K680">
        <v>13513</v>
      </c>
      <c r="M680">
        <v>1218</v>
      </c>
      <c r="N680">
        <v>76067</v>
      </c>
      <c r="P680">
        <v>6921</v>
      </c>
    </row>
    <row r="681" spans="1:16" x14ac:dyDescent="0.25">
      <c r="A681">
        <v>2021</v>
      </c>
      <c r="B681">
        <v>360</v>
      </c>
      <c r="C681" t="s">
        <v>31</v>
      </c>
      <c r="D681">
        <v>1</v>
      </c>
      <c r="E681" t="s">
        <v>22</v>
      </c>
      <c r="G681" t="str">
        <f t="shared" si="30"/>
        <v>Efficient</v>
      </c>
      <c r="H681" t="str">
        <f t="shared" si="31"/>
        <v>5</v>
      </c>
      <c r="I681">
        <v>22</v>
      </c>
      <c r="J681" t="str">
        <f t="shared" si="32"/>
        <v>Old</v>
      </c>
      <c r="K681">
        <v>5175</v>
      </c>
      <c r="N681">
        <v>20563</v>
      </c>
    </row>
    <row r="682" spans="1:16" x14ac:dyDescent="0.25">
      <c r="A682">
        <v>2021</v>
      </c>
      <c r="B682">
        <v>380</v>
      </c>
      <c r="C682" t="s">
        <v>32</v>
      </c>
      <c r="D682">
        <v>0</v>
      </c>
      <c r="E682" t="s">
        <v>14</v>
      </c>
      <c r="F682">
        <v>1.3444</v>
      </c>
      <c r="G682" t="str">
        <f t="shared" si="30"/>
        <v>Efficient</v>
      </c>
      <c r="H682" t="str">
        <f t="shared" si="31"/>
        <v>5</v>
      </c>
      <c r="I682">
        <v>28</v>
      </c>
      <c r="J682" t="str">
        <f t="shared" si="32"/>
        <v>Old</v>
      </c>
      <c r="K682">
        <v>9752</v>
      </c>
      <c r="L682">
        <v>18804</v>
      </c>
      <c r="M682">
        <v>3642</v>
      </c>
      <c r="N682">
        <v>232618</v>
      </c>
      <c r="O682">
        <v>211182</v>
      </c>
      <c r="P682">
        <v>23964</v>
      </c>
    </row>
    <row r="683" spans="1:16" x14ac:dyDescent="0.25">
      <c r="A683">
        <v>2021</v>
      </c>
      <c r="B683">
        <v>380</v>
      </c>
      <c r="C683" t="s">
        <v>32</v>
      </c>
      <c r="D683">
        <v>2</v>
      </c>
      <c r="E683" t="s">
        <v>15</v>
      </c>
      <c r="F683">
        <v>1.2847</v>
      </c>
      <c r="G683" t="str">
        <f t="shared" si="30"/>
        <v>Efficient</v>
      </c>
      <c r="H683" t="str">
        <f t="shared" si="31"/>
        <v>5</v>
      </c>
      <c r="I683">
        <v>18</v>
      </c>
      <c r="J683" t="str">
        <f t="shared" si="32"/>
        <v>Old</v>
      </c>
      <c r="K683">
        <v>16844</v>
      </c>
      <c r="L683">
        <v>28530</v>
      </c>
      <c r="N683">
        <v>87146</v>
      </c>
      <c r="O683">
        <v>166092</v>
      </c>
    </row>
    <row r="684" spans="1:16" x14ac:dyDescent="0.25">
      <c r="A684">
        <v>2021</v>
      </c>
      <c r="B684">
        <v>380</v>
      </c>
      <c r="C684" t="s">
        <v>32</v>
      </c>
      <c r="D684">
        <v>7</v>
      </c>
      <c r="E684" t="s">
        <v>16</v>
      </c>
      <c r="F684">
        <v>1.6403000000000001</v>
      </c>
      <c r="G684" t="str">
        <f t="shared" si="30"/>
        <v>Efficient</v>
      </c>
      <c r="H684" t="str">
        <f t="shared" si="31"/>
        <v>5</v>
      </c>
      <c r="I684">
        <v>14</v>
      </c>
      <c r="J684" t="str">
        <f t="shared" si="32"/>
        <v>Old</v>
      </c>
      <c r="K684">
        <v>8394</v>
      </c>
      <c r="L684">
        <v>9543</v>
      </c>
      <c r="N684">
        <v>44673</v>
      </c>
      <c r="O684">
        <v>49996</v>
      </c>
    </row>
    <row r="685" spans="1:16" x14ac:dyDescent="0.25">
      <c r="A685">
        <v>2021</v>
      </c>
      <c r="B685">
        <v>380</v>
      </c>
      <c r="C685" t="s">
        <v>32</v>
      </c>
      <c r="D685">
        <v>5</v>
      </c>
      <c r="E685" t="s">
        <v>18</v>
      </c>
      <c r="F685">
        <v>3.4950999999999999</v>
      </c>
      <c r="G685" t="str">
        <f t="shared" si="30"/>
        <v>Inefficient</v>
      </c>
      <c r="H685" t="str">
        <f t="shared" si="31"/>
        <v>3</v>
      </c>
      <c r="I685">
        <v>15</v>
      </c>
      <c r="J685" t="str">
        <f t="shared" si="32"/>
        <v>Old</v>
      </c>
      <c r="K685">
        <v>22540</v>
      </c>
      <c r="L685">
        <v>38524</v>
      </c>
      <c r="N685">
        <v>109716</v>
      </c>
      <c r="O685">
        <v>211182</v>
      </c>
    </row>
    <row r="686" spans="1:16" x14ac:dyDescent="0.25">
      <c r="A686">
        <v>2021</v>
      </c>
      <c r="B686">
        <v>380</v>
      </c>
      <c r="C686" t="s">
        <v>32</v>
      </c>
      <c r="D686">
        <v>4</v>
      </c>
      <c r="E686" t="s">
        <v>19</v>
      </c>
      <c r="F686">
        <v>1.9674</v>
      </c>
      <c r="G686" t="str">
        <f t="shared" si="30"/>
        <v>Efficient</v>
      </c>
      <c r="H686" t="str">
        <f t="shared" si="31"/>
        <v>5</v>
      </c>
      <c r="I686">
        <v>20</v>
      </c>
      <c r="J686" t="str">
        <f t="shared" si="32"/>
        <v>Old</v>
      </c>
      <c r="K686">
        <v>5985</v>
      </c>
      <c r="L686">
        <v>8261</v>
      </c>
      <c r="N686">
        <v>41416</v>
      </c>
      <c r="O686">
        <v>62823</v>
      </c>
    </row>
    <row r="687" spans="1:16" x14ac:dyDescent="0.25">
      <c r="A687">
        <v>2021</v>
      </c>
      <c r="B687">
        <v>380</v>
      </c>
      <c r="C687" t="s">
        <v>32</v>
      </c>
      <c r="D687">
        <v>6</v>
      </c>
      <c r="E687" t="s">
        <v>20</v>
      </c>
      <c r="G687" t="str">
        <f t="shared" si="30"/>
        <v>Efficient</v>
      </c>
      <c r="H687" t="str">
        <f t="shared" si="31"/>
        <v>5</v>
      </c>
      <c r="I687">
        <v>13</v>
      </c>
      <c r="J687" t="str">
        <f t="shared" si="32"/>
        <v>Old</v>
      </c>
      <c r="K687">
        <v>33606</v>
      </c>
      <c r="L687">
        <v>13066</v>
      </c>
      <c r="N687">
        <v>76420</v>
      </c>
      <c r="O687">
        <v>45200</v>
      </c>
    </row>
    <row r="688" spans="1:16" x14ac:dyDescent="0.25">
      <c r="A688">
        <v>2021</v>
      </c>
      <c r="B688">
        <v>380</v>
      </c>
      <c r="C688" t="s">
        <v>32</v>
      </c>
      <c r="D688">
        <v>3</v>
      </c>
      <c r="E688" t="s">
        <v>21</v>
      </c>
      <c r="F688">
        <v>0.96389999999999998</v>
      </c>
      <c r="G688" t="str">
        <f t="shared" si="30"/>
        <v>Efficient</v>
      </c>
      <c r="H688" t="str">
        <f t="shared" si="31"/>
        <v>5</v>
      </c>
      <c r="I688">
        <v>16</v>
      </c>
      <c r="J688" t="str">
        <f t="shared" si="32"/>
        <v>Old</v>
      </c>
      <c r="K688">
        <v>39638</v>
      </c>
      <c r="M688">
        <v>3642</v>
      </c>
      <c r="N688">
        <v>232618</v>
      </c>
      <c r="P688">
        <v>23964</v>
      </c>
    </row>
    <row r="689" spans="1:16" x14ac:dyDescent="0.25">
      <c r="A689">
        <v>2021</v>
      </c>
      <c r="B689">
        <v>380</v>
      </c>
      <c r="C689" t="s">
        <v>32</v>
      </c>
      <c r="D689">
        <v>1</v>
      </c>
      <c r="E689" t="s">
        <v>22</v>
      </c>
      <c r="G689" t="str">
        <f t="shared" si="30"/>
        <v>Efficient</v>
      </c>
      <c r="H689" t="str">
        <f t="shared" si="31"/>
        <v>5</v>
      </c>
      <c r="I689">
        <v>30</v>
      </c>
      <c r="J689" t="str">
        <f t="shared" si="32"/>
        <v>Old</v>
      </c>
      <c r="K689">
        <v>7046</v>
      </c>
      <c r="N689">
        <v>226963</v>
      </c>
    </row>
    <row r="690" spans="1:16" x14ac:dyDescent="0.25">
      <c r="A690">
        <v>2021</v>
      </c>
      <c r="B690">
        <v>392</v>
      </c>
      <c r="C690" t="s">
        <v>33</v>
      </c>
      <c r="D690">
        <v>0</v>
      </c>
      <c r="E690" t="s">
        <v>14</v>
      </c>
      <c r="F690">
        <v>0.41599999999999998</v>
      </c>
      <c r="G690" t="str">
        <f t="shared" si="30"/>
        <v>Efficient</v>
      </c>
      <c r="H690" t="str">
        <f t="shared" si="31"/>
        <v>5</v>
      </c>
      <c r="I690">
        <v>14</v>
      </c>
      <c r="J690" t="str">
        <f t="shared" si="32"/>
        <v>Old</v>
      </c>
      <c r="K690">
        <v>10420</v>
      </c>
      <c r="L690">
        <v>14940</v>
      </c>
      <c r="M690">
        <v>1541</v>
      </c>
      <c r="N690">
        <v>228741</v>
      </c>
      <c r="O690">
        <v>327017</v>
      </c>
      <c r="P690">
        <v>21237</v>
      </c>
    </row>
    <row r="691" spans="1:16" x14ac:dyDescent="0.25">
      <c r="A691">
        <v>2021</v>
      </c>
      <c r="B691">
        <v>392</v>
      </c>
      <c r="C691" t="s">
        <v>33</v>
      </c>
      <c r="D691">
        <v>2</v>
      </c>
      <c r="E691" t="s">
        <v>15</v>
      </c>
      <c r="F691">
        <v>0.31109999999999999</v>
      </c>
      <c r="G691" t="str">
        <f t="shared" si="30"/>
        <v>Efficient</v>
      </c>
      <c r="H691" t="str">
        <f t="shared" si="31"/>
        <v>5</v>
      </c>
      <c r="I691">
        <v>12</v>
      </c>
      <c r="J691" t="str">
        <f t="shared" si="32"/>
        <v>Old</v>
      </c>
      <c r="K691">
        <v>7881</v>
      </c>
      <c r="L691">
        <v>13300</v>
      </c>
      <c r="N691">
        <v>165571</v>
      </c>
      <c r="O691">
        <v>322861</v>
      </c>
    </row>
    <row r="692" spans="1:16" x14ac:dyDescent="0.25">
      <c r="A692">
        <v>2021</v>
      </c>
      <c r="B692">
        <v>392</v>
      </c>
      <c r="C692" t="s">
        <v>33</v>
      </c>
      <c r="D692">
        <v>7</v>
      </c>
      <c r="E692" t="s">
        <v>16</v>
      </c>
      <c r="F692">
        <v>0.31869999999999998</v>
      </c>
      <c r="G692" t="str">
        <f t="shared" si="30"/>
        <v>Efficient</v>
      </c>
      <c r="H692" t="str">
        <f t="shared" si="31"/>
        <v>5</v>
      </c>
      <c r="I692">
        <v>13</v>
      </c>
      <c r="J692" t="str">
        <f t="shared" si="32"/>
        <v>Old</v>
      </c>
      <c r="K692">
        <v>6375</v>
      </c>
      <c r="L692">
        <v>6893</v>
      </c>
      <c r="N692">
        <v>51035</v>
      </c>
      <c r="O692">
        <v>58899</v>
      </c>
    </row>
    <row r="693" spans="1:16" x14ac:dyDescent="0.25">
      <c r="A693">
        <v>2021</v>
      </c>
      <c r="B693">
        <v>392</v>
      </c>
      <c r="C693" t="s">
        <v>33</v>
      </c>
      <c r="D693">
        <v>8</v>
      </c>
      <c r="E693" t="s">
        <v>17</v>
      </c>
      <c r="F693">
        <v>1.0278</v>
      </c>
      <c r="G693" t="str">
        <f t="shared" si="30"/>
        <v>Efficient</v>
      </c>
      <c r="H693" t="str">
        <f t="shared" si="31"/>
        <v>5</v>
      </c>
      <c r="I693">
        <v>13</v>
      </c>
      <c r="J693" t="str">
        <f t="shared" si="32"/>
        <v>Old</v>
      </c>
      <c r="K693">
        <v>73660</v>
      </c>
      <c r="L693">
        <v>53212</v>
      </c>
      <c r="N693">
        <v>149367</v>
      </c>
      <c r="O693">
        <v>122079</v>
      </c>
    </row>
    <row r="694" spans="1:16" x14ac:dyDescent="0.25">
      <c r="A694">
        <v>2021</v>
      </c>
      <c r="B694">
        <v>392</v>
      </c>
      <c r="C694" t="s">
        <v>33</v>
      </c>
      <c r="D694">
        <v>5</v>
      </c>
      <c r="E694" t="s">
        <v>18</v>
      </c>
      <c r="F694">
        <v>0.83330000000000004</v>
      </c>
      <c r="G694" t="str">
        <f t="shared" si="30"/>
        <v>Efficient</v>
      </c>
      <c r="H694" t="str">
        <f t="shared" si="31"/>
        <v>5</v>
      </c>
      <c r="I694">
        <v>14</v>
      </c>
      <c r="J694" t="str">
        <f t="shared" si="32"/>
        <v>Old</v>
      </c>
      <c r="K694">
        <v>16812</v>
      </c>
      <c r="L694">
        <v>29068</v>
      </c>
      <c r="N694">
        <v>161294</v>
      </c>
      <c r="O694">
        <v>327017</v>
      </c>
    </row>
    <row r="695" spans="1:16" x14ac:dyDescent="0.25">
      <c r="A695">
        <v>2021</v>
      </c>
      <c r="B695">
        <v>392</v>
      </c>
      <c r="C695" t="s">
        <v>33</v>
      </c>
      <c r="D695">
        <v>4</v>
      </c>
      <c r="E695" t="s">
        <v>19</v>
      </c>
      <c r="F695">
        <v>1.1943999999999999</v>
      </c>
      <c r="G695" t="str">
        <f t="shared" si="30"/>
        <v>Efficient</v>
      </c>
      <c r="H695" t="str">
        <f t="shared" si="31"/>
        <v>5</v>
      </c>
      <c r="I695">
        <v>15</v>
      </c>
      <c r="J695" t="str">
        <f t="shared" si="32"/>
        <v>Old</v>
      </c>
      <c r="K695">
        <v>6712</v>
      </c>
      <c r="L695">
        <v>8914</v>
      </c>
      <c r="N695">
        <v>66870</v>
      </c>
      <c r="O695">
        <v>80344</v>
      </c>
    </row>
    <row r="696" spans="1:16" x14ac:dyDescent="0.25">
      <c r="A696">
        <v>2021</v>
      </c>
      <c r="B696">
        <v>392</v>
      </c>
      <c r="C696" t="s">
        <v>33</v>
      </c>
      <c r="D696">
        <v>6</v>
      </c>
      <c r="E696" t="s">
        <v>20</v>
      </c>
      <c r="G696" t="str">
        <f t="shared" si="30"/>
        <v>Efficient</v>
      </c>
      <c r="H696" t="str">
        <f t="shared" si="31"/>
        <v>5</v>
      </c>
      <c r="I696">
        <v>11</v>
      </c>
      <c r="J696" t="str">
        <f t="shared" si="32"/>
        <v>Old</v>
      </c>
      <c r="K696">
        <v>17558</v>
      </c>
      <c r="L696">
        <v>7574</v>
      </c>
      <c r="N696">
        <v>76420</v>
      </c>
      <c r="O696">
        <v>43878</v>
      </c>
    </row>
    <row r="697" spans="1:16" x14ac:dyDescent="0.25">
      <c r="A697">
        <v>2021</v>
      </c>
      <c r="B697">
        <v>392</v>
      </c>
      <c r="C697" t="s">
        <v>33</v>
      </c>
      <c r="D697">
        <v>3</v>
      </c>
      <c r="E697" t="s">
        <v>21</v>
      </c>
      <c r="F697">
        <v>0.36249999999999999</v>
      </c>
      <c r="G697" t="str">
        <f t="shared" si="30"/>
        <v>Efficient</v>
      </c>
      <c r="H697" t="str">
        <f t="shared" si="31"/>
        <v>5</v>
      </c>
      <c r="I697">
        <v>13</v>
      </c>
      <c r="J697" t="str">
        <f t="shared" si="32"/>
        <v>Old</v>
      </c>
      <c r="K697">
        <v>16069</v>
      </c>
      <c r="M697">
        <v>1541</v>
      </c>
      <c r="N697">
        <v>228741</v>
      </c>
      <c r="P697">
        <v>21237</v>
      </c>
    </row>
    <row r="698" spans="1:16" x14ac:dyDescent="0.25">
      <c r="A698">
        <v>2021</v>
      </c>
      <c r="B698">
        <v>392</v>
      </c>
      <c r="C698" t="s">
        <v>33</v>
      </c>
      <c r="D698">
        <v>1</v>
      </c>
      <c r="E698" t="s">
        <v>22</v>
      </c>
      <c r="G698" t="str">
        <f t="shared" si="30"/>
        <v>Efficient</v>
      </c>
      <c r="H698" t="str">
        <f t="shared" si="31"/>
        <v>5</v>
      </c>
      <c r="I698">
        <v>15</v>
      </c>
      <c r="J698" t="str">
        <f t="shared" si="32"/>
        <v>Old</v>
      </c>
      <c r="K698">
        <v>4755</v>
      </c>
      <c r="N698">
        <v>50444</v>
      </c>
    </row>
    <row r="699" spans="1:16" x14ac:dyDescent="0.25">
      <c r="A699">
        <v>2021</v>
      </c>
      <c r="B699">
        <v>410</v>
      </c>
      <c r="C699" t="s">
        <v>34</v>
      </c>
      <c r="D699">
        <v>0</v>
      </c>
      <c r="E699" t="s">
        <v>14</v>
      </c>
      <c r="F699">
        <v>0.89380000000000004</v>
      </c>
      <c r="G699" t="str">
        <f t="shared" si="30"/>
        <v>Efficient</v>
      </c>
      <c r="H699" t="str">
        <f t="shared" si="31"/>
        <v>5</v>
      </c>
      <c r="I699">
        <v>15</v>
      </c>
      <c r="J699" t="str">
        <f t="shared" si="32"/>
        <v>Old</v>
      </c>
      <c r="K699">
        <v>19381</v>
      </c>
      <c r="L699">
        <v>21476</v>
      </c>
      <c r="M699">
        <v>2958</v>
      </c>
      <c r="N699">
        <v>237200</v>
      </c>
      <c r="O699">
        <v>326932</v>
      </c>
      <c r="P699">
        <v>23992</v>
      </c>
    </row>
    <row r="700" spans="1:16" x14ac:dyDescent="0.25">
      <c r="A700">
        <v>2021</v>
      </c>
      <c r="B700">
        <v>410</v>
      </c>
      <c r="C700" t="s">
        <v>34</v>
      </c>
      <c r="D700">
        <v>2</v>
      </c>
      <c r="E700" t="s">
        <v>15</v>
      </c>
      <c r="F700">
        <v>0.75</v>
      </c>
      <c r="G700" t="str">
        <f t="shared" si="30"/>
        <v>Efficient</v>
      </c>
      <c r="H700" t="str">
        <f t="shared" si="31"/>
        <v>5</v>
      </c>
      <c r="I700">
        <v>13</v>
      </c>
      <c r="J700" t="str">
        <f t="shared" si="32"/>
        <v>Old</v>
      </c>
      <c r="K700">
        <v>13647</v>
      </c>
      <c r="L700">
        <v>23515</v>
      </c>
      <c r="N700">
        <v>170618</v>
      </c>
      <c r="O700">
        <v>322861</v>
      </c>
    </row>
    <row r="701" spans="1:16" x14ac:dyDescent="0.25">
      <c r="A701">
        <v>2021</v>
      </c>
      <c r="B701">
        <v>410</v>
      </c>
      <c r="C701" t="s">
        <v>34</v>
      </c>
      <c r="D701">
        <v>7</v>
      </c>
      <c r="E701" t="s">
        <v>16</v>
      </c>
      <c r="F701">
        <v>0.81879999999999997</v>
      </c>
      <c r="G701" t="str">
        <f t="shared" si="30"/>
        <v>Efficient</v>
      </c>
      <c r="H701" t="str">
        <f t="shared" si="31"/>
        <v>5</v>
      </c>
      <c r="I701">
        <v>15</v>
      </c>
      <c r="J701" t="str">
        <f t="shared" si="32"/>
        <v>Old</v>
      </c>
      <c r="K701">
        <v>7600</v>
      </c>
      <c r="L701">
        <v>8325</v>
      </c>
      <c r="N701">
        <v>60000</v>
      </c>
      <c r="O701">
        <v>62500</v>
      </c>
    </row>
    <row r="702" spans="1:16" x14ac:dyDescent="0.25">
      <c r="A702">
        <v>2021</v>
      </c>
      <c r="B702">
        <v>410</v>
      </c>
      <c r="C702" t="s">
        <v>34</v>
      </c>
      <c r="D702">
        <v>8</v>
      </c>
      <c r="E702" t="s">
        <v>17</v>
      </c>
      <c r="F702">
        <v>1.0458000000000001</v>
      </c>
      <c r="G702" t="str">
        <f t="shared" si="30"/>
        <v>Efficient</v>
      </c>
      <c r="H702" t="str">
        <f t="shared" si="31"/>
        <v>5</v>
      </c>
      <c r="I702">
        <v>12</v>
      </c>
      <c r="J702" t="str">
        <f t="shared" si="32"/>
        <v>Old</v>
      </c>
      <c r="K702">
        <v>107580</v>
      </c>
      <c r="L702">
        <v>85047</v>
      </c>
      <c r="N702">
        <v>168189</v>
      </c>
      <c r="O702">
        <v>155159</v>
      </c>
    </row>
    <row r="703" spans="1:16" x14ac:dyDescent="0.25">
      <c r="A703">
        <v>2021</v>
      </c>
      <c r="B703">
        <v>410</v>
      </c>
      <c r="C703" t="s">
        <v>34</v>
      </c>
      <c r="D703">
        <v>5</v>
      </c>
      <c r="E703" t="s">
        <v>18</v>
      </c>
      <c r="F703">
        <v>2.1381999999999999</v>
      </c>
      <c r="G703" t="str">
        <f t="shared" si="30"/>
        <v>Efficient</v>
      </c>
      <c r="H703" t="str">
        <f t="shared" si="31"/>
        <v>4</v>
      </c>
      <c r="I703">
        <v>14</v>
      </c>
      <c r="J703" t="str">
        <f t="shared" si="32"/>
        <v>Old</v>
      </c>
      <c r="K703">
        <v>29341</v>
      </c>
      <c r="L703">
        <v>52844</v>
      </c>
      <c r="N703">
        <v>173756</v>
      </c>
      <c r="O703">
        <v>326932</v>
      </c>
    </row>
    <row r="704" spans="1:16" x14ac:dyDescent="0.25">
      <c r="A704">
        <v>2021</v>
      </c>
      <c r="B704">
        <v>410</v>
      </c>
      <c r="C704" t="s">
        <v>34</v>
      </c>
      <c r="D704">
        <v>4</v>
      </c>
      <c r="E704" t="s">
        <v>19</v>
      </c>
      <c r="F704">
        <v>1.1860999999999999</v>
      </c>
      <c r="G704" t="str">
        <f t="shared" si="30"/>
        <v>Efficient</v>
      </c>
      <c r="H704" t="str">
        <f t="shared" si="31"/>
        <v>5</v>
      </c>
      <c r="I704">
        <v>19</v>
      </c>
      <c r="J704" t="str">
        <f t="shared" si="32"/>
        <v>Old</v>
      </c>
      <c r="K704">
        <v>5277</v>
      </c>
      <c r="L704">
        <v>7514</v>
      </c>
      <c r="N704">
        <v>91784</v>
      </c>
      <c r="O704">
        <v>116173</v>
      </c>
    </row>
    <row r="705" spans="1:16" x14ac:dyDescent="0.25">
      <c r="A705">
        <v>2021</v>
      </c>
      <c r="B705">
        <v>410</v>
      </c>
      <c r="C705" t="s">
        <v>34</v>
      </c>
      <c r="D705">
        <v>6</v>
      </c>
      <c r="E705" t="s">
        <v>20</v>
      </c>
      <c r="G705" t="str">
        <f t="shared" si="30"/>
        <v>Efficient</v>
      </c>
      <c r="H705" t="str">
        <f t="shared" si="31"/>
        <v>5</v>
      </c>
      <c r="I705">
        <v>20</v>
      </c>
      <c r="J705" t="str">
        <f t="shared" si="32"/>
        <v>Old</v>
      </c>
      <c r="K705">
        <v>26351</v>
      </c>
      <c r="L705">
        <v>10862</v>
      </c>
      <c r="N705">
        <v>76420</v>
      </c>
      <c r="O705">
        <v>43878</v>
      </c>
    </row>
    <row r="706" spans="1:16" x14ac:dyDescent="0.25">
      <c r="A706">
        <v>2021</v>
      </c>
      <c r="B706">
        <v>410</v>
      </c>
      <c r="C706" t="s">
        <v>34</v>
      </c>
      <c r="D706">
        <v>3</v>
      </c>
      <c r="E706" t="s">
        <v>21</v>
      </c>
      <c r="F706">
        <v>0.71530000000000005</v>
      </c>
      <c r="G706" t="str">
        <f t="shared" si="30"/>
        <v>Efficient</v>
      </c>
      <c r="H706" t="str">
        <f t="shared" si="31"/>
        <v>5</v>
      </c>
      <c r="I706">
        <v>14</v>
      </c>
      <c r="J706" t="str">
        <f t="shared" si="32"/>
        <v>Old</v>
      </c>
      <c r="K706">
        <v>31645</v>
      </c>
      <c r="M706">
        <v>2958</v>
      </c>
      <c r="N706">
        <v>237200</v>
      </c>
      <c r="P706">
        <v>23992</v>
      </c>
    </row>
    <row r="707" spans="1:16" x14ac:dyDescent="0.25">
      <c r="A707">
        <v>2021</v>
      </c>
      <c r="B707">
        <v>410</v>
      </c>
      <c r="C707" t="s">
        <v>34</v>
      </c>
      <c r="D707">
        <v>1</v>
      </c>
      <c r="E707" t="s">
        <v>22</v>
      </c>
      <c r="G707" t="str">
        <f t="shared" ref="G707:G770" si="33">IF(F707&lt;3, "Efficient", "Inefficient")</f>
        <v>Efficient</v>
      </c>
      <c r="H707" t="str">
        <f t="shared" ref="H707:H770" si="34">IF(F707&lt;2,"5",IF(F707&lt;3,"4",IF(F707&lt;4,"3",IF(F707&lt;5,"2","1"))))</f>
        <v>5</v>
      </c>
      <c r="I707">
        <v>12</v>
      </c>
      <c r="J707" t="str">
        <f t="shared" ref="J707:J770" si="35">IF(I707&lt;10, "Modern", "Old")</f>
        <v>Old</v>
      </c>
      <c r="K707">
        <v>16901</v>
      </c>
      <c r="N707">
        <v>35187</v>
      </c>
    </row>
    <row r="708" spans="1:16" x14ac:dyDescent="0.25">
      <c r="A708">
        <v>2021</v>
      </c>
      <c r="B708">
        <v>528</v>
      </c>
      <c r="C708" t="s">
        <v>35</v>
      </c>
      <c r="D708">
        <v>0</v>
      </c>
      <c r="E708" t="s">
        <v>14</v>
      </c>
      <c r="F708">
        <v>0.61870000000000003</v>
      </c>
      <c r="G708" t="str">
        <f t="shared" si="33"/>
        <v>Efficient</v>
      </c>
      <c r="H708" t="str">
        <f t="shared" si="34"/>
        <v>5</v>
      </c>
      <c r="I708">
        <v>17</v>
      </c>
      <c r="J708" t="str">
        <f t="shared" si="35"/>
        <v>Old</v>
      </c>
      <c r="K708">
        <v>12841</v>
      </c>
      <c r="L708">
        <v>14119</v>
      </c>
      <c r="M708">
        <v>2819</v>
      </c>
      <c r="N708">
        <v>237200</v>
      </c>
      <c r="O708">
        <v>324272</v>
      </c>
      <c r="P708">
        <v>23992</v>
      </c>
    </row>
    <row r="709" spans="1:16" x14ac:dyDescent="0.25">
      <c r="A709">
        <v>2021</v>
      </c>
      <c r="B709">
        <v>528</v>
      </c>
      <c r="C709" t="s">
        <v>35</v>
      </c>
      <c r="D709">
        <v>2</v>
      </c>
      <c r="E709" t="s">
        <v>15</v>
      </c>
      <c r="F709">
        <v>0.56879999999999997</v>
      </c>
      <c r="G709" t="str">
        <f t="shared" si="33"/>
        <v>Efficient</v>
      </c>
      <c r="H709" t="str">
        <f t="shared" si="34"/>
        <v>5</v>
      </c>
      <c r="I709">
        <v>17</v>
      </c>
      <c r="J709" t="str">
        <f t="shared" si="35"/>
        <v>Old</v>
      </c>
      <c r="K709">
        <v>9256</v>
      </c>
      <c r="L709">
        <v>17036</v>
      </c>
      <c r="N709">
        <v>166094</v>
      </c>
      <c r="O709">
        <v>320106</v>
      </c>
    </row>
    <row r="710" spans="1:16" x14ac:dyDescent="0.25">
      <c r="A710">
        <v>2021</v>
      </c>
      <c r="B710">
        <v>528</v>
      </c>
      <c r="C710" t="s">
        <v>35</v>
      </c>
      <c r="D710">
        <v>7</v>
      </c>
      <c r="E710" t="s">
        <v>16</v>
      </c>
      <c r="F710">
        <v>0.95099999999999996</v>
      </c>
      <c r="G710" t="str">
        <f t="shared" si="33"/>
        <v>Efficient</v>
      </c>
      <c r="H710" t="str">
        <f t="shared" si="34"/>
        <v>5</v>
      </c>
      <c r="I710">
        <v>15</v>
      </c>
      <c r="J710" t="str">
        <f t="shared" si="35"/>
        <v>Old</v>
      </c>
      <c r="K710">
        <v>6458</v>
      </c>
      <c r="L710">
        <v>7114</v>
      </c>
      <c r="N710">
        <v>48714</v>
      </c>
      <c r="O710">
        <v>58691</v>
      </c>
    </row>
    <row r="711" spans="1:16" x14ac:dyDescent="0.25">
      <c r="A711">
        <v>2021</v>
      </c>
      <c r="B711">
        <v>528</v>
      </c>
      <c r="C711" t="s">
        <v>35</v>
      </c>
      <c r="D711">
        <v>8</v>
      </c>
      <c r="E711" t="s">
        <v>17</v>
      </c>
      <c r="F711">
        <v>1.0127999999999999</v>
      </c>
      <c r="G711" t="str">
        <f t="shared" si="33"/>
        <v>Efficient</v>
      </c>
      <c r="H711" t="str">
        <f t="shared" si="34"/>
        <v>5</v>
      </c>
      <c r="I711">
        <v>7</v>
      </c>
      <c r="J711" t="str">
        <f t="shared" si="35"/>
        <v>Modern</v>
      </c>
      <c r="K711">
        <v>58538</v>
      </c>
      <c r="L711">
        <v>45787</v>
      </c>
      <c r="N711">
        <v>163922</v>
      </c>
      <c r="O711">
        <v>130441</v>
      </c>
    </row>
    <row r="712" spans="1:16" x14ac:dyDescent="0.25">
      <c r="A712">
        <v>2021</v>
      </c>
      <c r="B712">
        <v>528</v>
      </c>
      <c r="C712" t="s">
        <v>35</v>
      </c>
      <c r="D712">
        <v>5</v>
      </c>
      <c r="E712" t="s">
        <v>18</v>
      </c>
      <c r="F712">
        <v>1.2201</v>
      </c>
      <c r="G712" t="str">
        <f t="shared" si="33"/>
        <v>Efficient</v>
      </c>
      <c r="H712" t="str">
        <f t="shared" si="34"/>
        <v>5</v>
      </c>
      <c r="I712">
        <v>11</v>
      </c>
      <c r="J712" t="str">
        <f t="shared" si="35"/>
        <v>Old</v>
      </c>
      <c r="K712">
        <v>37250</v>
      </c>
      <c r="L712">
        <v>66566</v>
      </c>
      <c r="N712">
        <v>173504</v>
      </c>
      <c r="O712">
        <v>324272</v>
      </c>
    </row>
    <row r="713" spans="1:16" x14ac:dyDescent="0.25">
      <c r="A713">
        <v>2021</v>
      </c>
      <c r="B713">
        <v>528</v>
      </c>
      <c r="C713" t="s">
        <v>35</v>
      </c>
      <c r="D713">
        <v>4</v>
      </c>
      <c r="E713" t="s">
        <v>19</v>
      </c>
      <c r="F713">
        <v>0.42849999999999999</v>
      </c>
      <c r="G713" t="str">
        <f t="shared" si="33"/>
        <v>Efficient</v>
      </c>
      <c r="H713" t="str">
        <f t="shared" si="34"/>
        <v>5</v>
      </c>
      <c r="I713">
        <v>20</v>
      </c>
      <c r="J713" t="str">
        <f t="shared" si="35"/>
        <v>Old</v>
      </c>
      <c r="K713">
        <v>3944</v>
      </c>
      <c r="L713">
        <v>5282</v>
      </c>
      <c r="N713">
        <v>49091</v>
      </c>
      <c r="O713">
        <v>88272</v>
      </c>
    </row>
    <row r="714" spans="1:16" x14ac:dyDescent="0.25">
      <c r="A714">
        <v>2021</v>
      </c>
      <c r="B714">
        <v>528</v>
      </c>
      <c r="C714" t="s">
        <v>35</v>
      </c>
      <c r="D714">
        <v>6</v>
      </c>
      <c r="E714" t="s">
        <v>20</v>
      </c>
      <c r="G714" t="str">
        <f t="shared" si="33"/>
        <v>Efficient</v>
      </c>
      <c r="H714" t="str">
        <f t="shared" si="34"/>
        <v>5</v>
      </c>
      <c r="I714">
        <v>22</v>
      </c>
      <c r="J714" t="str">
        <f t="shared" si="35"/>
        <v>Old</v>
      </c>
      <c r="K714">
        <v>16749</v>
      </c>
      <c r="L714">
        <v>6494</v>
      </c>
      <c r="N714">
        <v>76420</v>
      </c>
      <c r="O714">
        <v>48988</v>
      </c>
    </row>
    <row r="715" spans="1:16" x14ac:dyDescent="0.25">
      <c r="A715">
        <v>2021</v>
      </c>
      <c r="B715">
        <v>528</v>
      </c>
      <c r="C715" t="s">
        <v>35</v>
      </c>
      <c r="D715">
        <v>3</v>
      </c>
      <c r="E715" t="s">
        <v>21</v>
      </c>
      <c r="F715">
        <v>0.88819999999999999</v>
      </c>
      <c r="G715" t="str">
        <f t="shared" si="33"/>
        <v>Efficient</v>
      </c>
      <c r="H715" t="str">
        <f t="shared" si="34"/>
        <v>5</v>
      </c>
      <c r="I715">
        <v>15</v>
      </c>
      <c r="J715" t="str">
        <f t="shared" si="35"/>
        <v>Old</v>
      </c>
      <c r="K715">
        <v>30474</v>
      </c>
      <c r="M715">
        <v>2819</v>
      </c>
      <c r="N715">
        <v>237200</v>
      </c>
      <c r="P715">
        <v>23992</v>
      </c>
    </row>
    <row r="716" spans="1:16" x14ac:dyDescent="0.25">
      <c r="A716">
        <v>2021</v>
      </c>
      <c r="B716">
        <v>528</v>
      </c>
      <c r="C716" t="s">
        <v>35</v>
      </c>
      <c r="D716">
        <v>1</v>
      </c>
      <c r="E716" t="s">
        <v>22</v>
      </c>
      <c r="G716" t="str">
        <f t="shared" si="33"/>
        <v>Efficient</v>
      </c>
      <c r="H716" t="str">
        <f t="shared" si="34"/>
        <v>5</v>
      </c>
      <c r="I716">
        <v>14</v>
      </c>
      <c r="J716" t="str">
        <f t="shared" si="35"/>
        <v>Old</v>
      </c>
      <c r="K716">
        <v>14315</v>
      </c>
      <c r="N716">
        <v>184089</v>
      </c>
    </row>
    <row r="717" spans="1:16" x14ac:dyDescent="0.25">
      <c r="A717">
        <v>2021</v>
      </c>
      <c r="B717">
        <v>579</v>
      </c>
      <c r="C717" t="s">
        <v>36</v>
      </c>
      <c r="D717">
        <v>0</v>
      </c>
      <c r="E717" t="s">
        <v>14</v>
      </c>
      <c r="F717">
        <v>0.41599999999999998</v>
      </c>
      <c r="G717" t="str">
        <f t="shared" si="33"/>
        <v>Efficient</v>
      </c>
      <c r="H717" t="str">
        <f t="shared" si="34"/>
        <v>5</v>
      </c>
      <c r="I717">
        <v>13</v>
      </c>
      <c r="J717" t="str">
        <f t="shared" si="35"/>
        <v>Old</v>
      </c>
      <c r="K717">
        <v>3906</v>
      </c>
      <c r="L717">
        <v>7267</v>
      </c>
      <c r="M717">
        <v>834</v>
      </c>
      <c r="N717">
        <v>184089</v>
      </c>
      <c r="O717">
        <v>323183</v>
      </c>
      <c r="P717">
        <v>2668</v>
      </c>
    </row>
    <row r="718" spans="1:16" x14ac:dyDescent="0.25">
      <c r="A718">
        <v>2021</v>
      </c>
      <c r="B718">
        <v>579</v>
      </c>
      <c r="C718" t="s">
        <v>36</v>
      </c>
      <c r="D718">
        <v>2</v>
      </c>
      <c r="E718" t="s">
        <v>15</v>
      </c>
      <c r="F718">
        <v>0.59860000000000002</v>
      </c>
      <c r="G718" t="str">
        <f t="shared" si="33"/>
        <v>Efficient</v>
      </c>
      <c r="H718" t="str">
        <f t="shared" si="34"/>
        <v>5</v>
      </c>
      <c r="I718">
        <v>15</v>
      </c>
      <c r="J718" t="str">
        <f t="shared" si="35"/>
        <v>Old</v>
      </c>
      <c r="K718">
        <v>11881</v>
      </c>
      <c r="L718">
        <v>19263</v>
      </c>
      <c r="N718">
        <v>170618</v>
      </c>
      <c r="O718">
        <v>323183</v>
      </c>
    </row>
    <row r="719" spans="1:16" x14ac:dyDescent="0.25">
      <c r="A719">
        <v>2021</v>
      </c>
      <c r="B719">
        <v>579</v>
      </c>
      <c r="C719" t="s">
        <v>36</v>
      </c>
      <c r="D719">
        <v>7</v>
      </c>
      <c r="E719" t="s">
        <v>16</v>
      </c>
      <c r="F719">
        <v>0.84550000000000003</v>
      </c>
      <c r="G719" t="str">
        <f t="shared" si="33"/>
        <v>Efficient</v>
      </c>
      <c r="H719" t="str">
        <f t="shared" si="34"/>
        <v>5</v>
      </c>
      <c r="I719">
        <v>10</v>
      </c>
      <c r="J719" t="str">
        <f t="shared" si="35"/>
        <v>Old</v>
      </c>
      <c r="K719">
        <v>10754</v>
      </c>
      <c r="L719">
        <v>11890</v>
      </c>
      <c r="N719">
        <v>47057</v>
      </c>
      <c r="O719">
        <v>54901</v>
      </c>
    </row>
    <row r="720" spans="1:16" x14ac:dyDescent="0.25">
      <c r="A720">
        <v>2021</v>
      </c>
      <c r="B720">
        <v>579</v>
      </c>
      <c r="C720" t="s">
        <v>36</v>
      </c>
      <c r="D720">
        <v>8</v>
      </c>
      <c r="E720" t="s">
        <v>17</v>
      </c>
      <c r="F720">
        <v>0.2903</v>
      </c>
      <c r="G720" t="str">
        <f t="shared" si="33"/>
        <v>Efficient</v>
      </c>
      <c r="H720" t="str">
        <f t="shared" si="34"/>
        <v>5</v>
      </c>
      <c r="I720">
        <v>15</v>
      </c>
      <c r="J720" t="str">
        <f t="shared" si="35"/>
        <v>Old</v>
      </c>
      <c r="K720">
        <v>5842</v>
      </c>
      <c r="L720">
        <v>4682</v>
      </c>
      <c r="N720">
        <v>128806</v>
      </c>
      <c r="O720">
        <v>96844</v>
      </c>
    </row>
    <row r="721" spans="1:16" x14ac:dyDescent="0.25">
      <c r="A721">
        <v>2021</v>
      </c>
      <c r="B721">
        <v>579</v>
      </c>
      <c r="C721" t="s">
        <v>36</v>
      </c>
      <c r="D721">
        <v>5</v>
      </c>
      <c r="E721" t="s">
        <v>18</v>
      </c>
      <c r="F721">
        <v>0.81040000000000001</v>
      </c>
      <c r="G721" t="str">
        <f t="shared" si="33"/>
        <v>Efficient</v>
      </c>
      <c r="H721" t="str">
        <f t="shared" si="34"/>
        <v>5</v>
      </c>
      <c r="I721">
        <v>16</v>
      </c>
      <c r="J721" t="str">
        <f t="shared" si="35"/>
        <v>Old</v>
      </c>
      <c r="K721">
        <v>18320</v>
      </c>
      <c r="L721">
        <v>30510</v>
      </c>
      <c r="N721">
        <v>109716</v>
      </c>
      <c r="O721">
        <v>211182</v>
      </c>
    </row>
    <row r="722" spans="1:16" x14ac:dyDescent="0.25">
      <c r="A722">
        <v>2021</v>
      </c>
      <c r="B722">
        <v>579</v>
      </c>
      <c r="C722" t="s">
        <v>36</v>
      </c>
      <c r="D722">
        <v>4</v>
      </c>
      <c r="E722" t="s">
        <v>19</v>
      </c>
      <c r="F722">
        <v>0.32569999999999999</v>
      </c>
      <c r="G722" t="str">
        <f t="shared" si="33"/>
        <v>Efficient</v>
      </c>
      <c r="H722" t="str">
        <f t="shared" si="34"/>
        <v>5</v>
      </c>
      <c r="I722">
        <v>24</v>
      </c>
      <c r="J722" t="str">
        <f t="shared" si="35"/>
        <v>Old</v>
      </c>
      <c r="K722">
        <v>2751</v>
      </c>
      <c r="L722">
        <v>3294</v>
      </c>
      <c r="N722">
        <v>49091</v>
      </c>
      <c r="O722">
        <v>63581</v>
      </c>
    </row>
    <row r="723" spans="1:16" x14ac:dyDescent="0.25">
      <c r="A723">
        <v>2021</v>
      </c>
      <c r="B723">
        <v>579</v>
      </c>
      <c r="C723" t="s">
        <v>36</v>
      </c>
      <c r="D723">
        <v>6</v>
      </c>
      <c r="E723" t="s">
        <v>20</v>
      </c>
      <c r="G723" t="str">
        <f t="shared" si="33"/>
        <v>Efficient</v>
      </c>
      <c r="H723" t="str">
        <f t="shared" si="34"/>
        <v>5</v>
      </c>
      <c r="I723">
        <v>17</v>
      </c>
      <c r="J723" t="str">
        <f t="shared" si="35"/>
        <v>Old</v>
      </c>
      <c r="K723">
        <v>11264</v>
      </c>
      <c r="L723">
        <v>6984</v>
      </c>
      <c r="N723">
        <v>70853</v>
      </c>
      <c r="O723">
        <v>28092</v>
      </c>
    </row>
    <row r="724" spans="1:16" x14ac:dyDescent="0.25">
      <c r="A724">
        <v>2021</v>
      </c>
      <c r="B724">
        <v>579</v>
      </c>
      <c r="C724" t="s">
        <v>36</v>
      </c>
      <c r="D724">
        <v>3</v>
      </c>
      <c r="E724" t="s">
        <v>21</v>
      </c>
      <c r="F724">
        <v>0.35070000000000001</v>
      </c>
      <c r="G724" t="str">
        <f t="shared" si="33"/>
        <v>Efficient</v>
      </c>
      <c r="H724" t="str">
        <f t="shared" si="34"/>
        <v>5</v>
      </c>
      <c r="I724">
        <v>16</v>
      </c>
      <c r="J724" t="str">
        <f t="shared" si="35"/>
        <v>Old</v>
      </c>
      <c r="K724">
        <v>8796</v>
      </c>
      <c r="M724">
        <v>834</v>
      </c>
      <c r="N724">
        <v>37071</v>
      </c>
      <c r="P724">
        <v>2668</v>
      </c>
    </row>
    <row r="725" spans="1:16" x14ac:dyDescent="0.25">
      <c r="A725">
        <v>2021</v>
      </c>
      <c r="B725">
        <v>579</v>
      </c>
      <c r="C725" t="s">
        <v>36</v>
      </c>
      <c r="D725">
        <v>1</v>
      </c>
      <c r="E725" t="s">
        <v>22</v>
      </c>
      <c r="G725" t="str">
        <f t="shared" si="33"/>
        <v>Efficient</v>
      </c>
      <c r="H725" t="str">
        <f t="shared" si="34"/>
        <v>5</v>
      </c>
      <c r="I725">
        <v>13</v>
      </c>
      <c r="J725" t="str">
        <f t="shared" si="35"/>
        <v>Old</v>
      </c>
      <c r="K725">
        <v>3749</v>
      </c>
      <c r="N725">
        <v>184089</v>
      </c>
    </row>
    <row r="726" spans="1:16" x14ac:dyDescent="0.25">
      <c r="A726">
        <v>2021</v>
      </c>
      <c r="B726">
        <v>608</v>
      </c>
      <c r="C726" t="s">
        <v>37</v>
      </c>
      <c r="D726">
        <v>0</v>
      </c>
      <c r="E726" t="s">
        <v>14</v>
      </c>
      <c r="F726">
        <v>0.97499999999999998</v>
      </c>
      <c r="G726" t="str">
        <f t="shared" si="33"/>
        <v>Efficient</v>
      </c>
      <c r="H726" t="str">
        <f t="shared" si="34"/>
        <v>5</v>
      </c>
      <c r="I726">
        <v>19</v>
      </c>
      <c r="J726" t="str">
        <f t="shared" si="35"/>
        <v>Old</v>
      </c>
      <c r="K726">
        <v>7631</v>
      </c>
      <c r="L726">
        <v>11844</v>
      </c>
      <c r="M726">
        <v>1673</v>
      </c>
      <c r="N726">
        <v>172521</v>
      </c>
      <c r="O726">
        <v>326964</v>
      </c>
      <c r="P726">
        <v>6258</v>
      </c>
    </row>
    <row r="727" spans="1:16" x14ac:dyDescent="0.25">
      <c r="A727">
        <v>2021</v>
      </c>
      <c r="B727">
        <v>608</v>
      </c>
      <c r="C727" t="s">
        <v>37</v>
      </c>
      <c r="D727">
        <v>2</v>
      </c>
      <c r="E727" t="s">
        <v>15</v>
      </c>
      <c r="F727">
        <v>0.86460000000000004</v>
      </c>
      <c r="G727" t="str">
        <f t="shared" si="33"/>
        <v>Efficient</v>
      </c>
      <c r="H727" t="str">
        <f t="shared" si="34"/>
        <v>5</v>
      </c>
      <c r="I727">
        <v>12</v>
      </c>
      <c r="J727" t="str">
        <f t="shared" si="35"/>
        <v>Old</v>
      </c>
      <c r="K727">
        <v>7393</v>
      </c>
      <c r="L727">
        <v>11740</v>
      </c>
      <c r="N727">
        <v>64000</v>
      </c>
      <c r="O727">
        <v>110200</v>
      </c>
    </row>
    <row r="728" spans="1:16" x14ac:dyDescent="0.25">
      <c r="A728">
        <v>2021</v>
      </c>
      <c r="B728">
        <v>608</v>
      </c>
      <c r="C728" t="s">
        <v>37</v>
      </c>
      <c r="D728">
        <v>7</v>
      </c>
      <c r="E728" t="s">
        <v>16</v>
      </c>
      <c r="F728">
        <v>0.89380000000000004</v>
      </c>
      <c r="G728" t="str">
        <f t="shared" si="33"/>
        <v>Efficient</v>
      </c>
      <c r="H728" t="str">
        <f t="shared" si="34"/>
        <v>5</v>
      </c>
      <c r="I728">
        <v>13</v>
      </c>
      <c r="J728" t="str">
        <f t="shared" si="35"/>
        <v>Old</v>
      </c>
      <c r="K728">
        <v>7424</v>
      </c>
      <c r="L728">
        <v>8313</v>
      </c>
      <c r="N728">
        <v>50174</v>
      </c>
      <c r="O728">
        <v>58814</v>
      </c>
    </row>
    <row r="729" spans="1:16" x14ac:dyDescent="0.25">
      <c r="A729">
        <v>2021</v>
      </c>
      <c r="B729">
        <v>608</v>
      </c>
      <c r="C729" t="s">
        <v>37</v>
      </c>
      <c r="D729">
        <v>5</v>
      </c>
      <c r="E729" t="s">
        <v>18</v>
      </c>
      <c r="F729">
        <v>4.2979000000000003</v>
      </c>
      <c r="G729" t="str">
        <f t="shared" si="33"/>
        <v>Inefficient</v>
      </c>
      <c r="H729" t="str">
        <f t="shared" si="34"/>
        <v>2</v>
      </c>
      <c r="I729">
        <v>13</v>
      </c>
      <c r="J729" t="str">
        <f t="shared" si="35"/>
        <v>Old</v>
      </c>
      <c r="K729">
        <v>26935</v>
      </c>
      <c r="L729">
        <v>47314</v>
      </c>
      <c r="N729">
        <v>172521</v>
      </c>
      <c r="O729">
        <v>326964</v>
      </c>
    </row>
    <row r="730" spans="1:16" x14ac:dyDescent="0.25">
      <c r="A730">
        <v>2021</v>
      </c>
      <c r="B730">
        <v>608</v>
      </c>
      <c r="C730" t="s">
        <v>37</v>
      </c>
      <c r="D730">
        <v>4</v>
      </c>
      <c r="E730" t="s">
        <v>19</v>
      </c>
      <c r="F730">
        <v>0.91459999999999997</v>
      </c>
      <c r="G730" t="str">
        <f t="shared" si="33"/>
        <v>Efficient</v>
      </c>
      <c r="H730" t="str">
        <f t="shared" si="34"/>
        <v>5</v>
      </c>
      <c r="I730">
        <v>20</v>
      </c>
      <c r="J730" t="str">
        <f t="shared" si="35"/>
        <v>Old</v>
      </c>
      <c r="K730">
        <v>4084</v>
      </c>
      <c r="L730">
        <v>5386</v>
      </c>
      <c r="N730">
        <v>38889</v>
      </c>
      <c r="O730">
        <v>72562</v>
      </c>
    </row>
    <row r="731" spans="1:16" x14ac:dyDescent="0.25">
      <c r="A731">
        <v>2021</v>
      </c>
      <c r="B731">
        <v>608</v>
      </c>
      <c r="C731" t="s">
        <v>37</v>
      </c>
      <c r="D731">
        <v>6</v>
      </c>
      <c r="E731" t="s">
        <v>20</v>
      </c>
      <c r="G731" t="str">
        <f t="shared" si="33"/>
        <v>Efficient</v>
      </c>
      <c r="H731" t="str">
        <f t="shared" si="34"/>
        <v>5</v>
      </c>
      <c r="I731">
        <v>27</v>
      </c>
      <c r="J731" t="str">
        <f t="shared" si="35"/>
        <v>Old</v>
      </c>
      <c r="K731">
        <v>18959</v>
      </c>
      <c r="L731">
        <v>7799</v>
      </c>
      <c r="N731">
        <v>72635</v>
      </c>
      <c r="O731">
        <v>27200</v>
      </c>
    </row>
    <row r="732" spans="1:16" x14ac:dyDescent="0.25">
      <c r="A732">
        <v>2021</v>
      </c>
      <c r="B732">
        <v>608</v>
      </c>
      <c r="C732" t="s">
        <v>37</v>
      </c>
      <c r="D732">
        <v>3</v>
      </c>
      <c r="E732" t="s">
        <v>21</v>
      </c>
      <c r="F732">
        <v>0.94030000000000002</v>
      </c>
      <c r="G732" t="str">
        <f t="shared" si="33"/>
        <v>Efficient</v>
      </c>
      <c r="H732" t="str">
        <f t="shared" si="34"/>
        <v>5</v>
      </c>
      <c r="I732">
        <v>16</v>
      </c>
      <c r="J732" t="str">
        <f t="shared" si="35"/>
        <v>Old</v>
      </c>
      <c r="K732">
        <v>17933</v>
      </c>
      <c r="M732">
        <v>1673</v>
      </c>
      <c r="N732">
        <v>71821</v>
      </c>
      <c r="P732">
        <v>6258</v>
      </c>
    </row>
    <row r="733" spans="1:16" x14ac:dyDescent="0.25">
      <c r="A733">
        <v>2021</v>
      </c>
      <c r="B733">
        <v>608</v>
      </c>
      <c r="C733" t="s">
        <v>37</v>
      </c>
      <c r="D733">
        <v>1</v>
      </c>
      <c r="E733" t="s">
        <v>22</v>
      </c>
      <c r="G733" t="str">
        <f t="shared" si="33"/>
        <v>Efficient</v>
      </c>
      <c r="H733" t="str">
        <f t="shared" si="34"/>
        <v>5</v>
      </c>
      <c r="I733">
        <v>21</v>
      </c>
      <c r="J733" t="str">
        <f t="shared" si="35"/>
        <v>Old</v>
      </c>
      <c r="K733">
        <v>3597</v>
      </c>
      <c r="N733">
        <v>169116</v>
      </c>
    </row>
    <row r="734" spans="1:16" x14ac:dyDescent="0.25">
      <c r="A734">
        <v>2021</v>
      </c>
      <c r="B734">
        <v>643</v>
      </c>
      <c r="C734" t="s">
        <v>38</v>
      </c>
      <c r="D734">
        <v>0</v>
      </c>
      <c r="E734" t="s">
        <v>14</v>
      </c>
      <c r="F734">
        <v>1.466</v>
      </c>
      <c r="G734" t="str">
        <f t="shared" si="33"/>
        <v>Efficient</v>
      </c>
      <c r="H734" t="str">
        <f t="shared" si="34"/>
        <v>5</v>
      </c>
      <c r="I734">
        <v>25</v>
      </c>
      <c r="J734" t="str">
        <f t="shared" si="35"/>
        <v>Old</v>
      </c>
      <c r="K734">
        <v>11522</v>
      </c>
      <c r="L734">
        <v>16921</v>
      </c>
      <c r="M734">
        <v>1500</v>
      </c>
      <c r="N734">
        <v>136716</v>
      </c>
      <c r="O734">
        <v>182820</v>
      </c>
      <c r="P734">
        <v>7455</v>
      </c>
    </row>
    <row r="735" spans="1:16" x14ac:dyDescent="0.25">
      <c r="A735">
        <v>2021</v>
      </c>
      <c r="B735">
        <v>643</v>
      </c>
      <c r="C735" t="s">
        <v>38</v>
      </c>
      <c r="D735">
        <v>2</v>
      </c>
      <c r="E735" t="s">
        <v>15</v>
      </c>
      <c r="F735">
        <v>1.1000000000000001</v>
      </c>
      <c r="G735" t="str">
        <f t="shared" si="33"/>
        <v>Efficient</v>
      </c>
      <c r="H735" t="str">
        <f t="shared" si="34"/>
        <v>5</v>
      </c>
      <c r="I735">
        <v>23</v>
      </c>
      <c r="J735" t="str">
        <f t="shared" si="35"/>
        <v>Old</v>
      </c>
      <c r="K735">
        <v>13136</v>
      </c>
      <c r="L735">
        <v>22168</v>
      </c>
      <c r="N735">
        <v>87146</v>
      </c>
      <c r="O735">
        <v>167295</v>
      </c>
    </row>
    <row r="736" spans="1:16" x14ac:dyDescent="0.25">
      <c r="A736">
        <v>2021</v>
      </c>
      <c r="B736">
        <v>643</v>
      </c>
      <c r="C736" t="s">
        <v>38</v>
      </c>
      <c r="D736">
        <v>7</v>
      </c>
      <c r="E736" t="s">
        <v>16</v>
      </c>
      <c r="F736">
        <v>1.5042</v>
      </c>
      <c r="G736" t="str">
        <f t="shared" si="33"/>
        <v>Efficient</v>
      </c>
      <c r="H736" t="str">
        <f t="shared" si="34"/>
        <v>5</v>
      </c>
      <c r="I736">
        <v>17</v>
      </c>
      <c r="J736" t="str">
        <f t="shared" si="35"/>
        <v>Old</v>
      </c>
      <c r="K736">
        <v>7944</v>
      </c>
      <c r="L736">
        <v>9297</v>
      </c>
      <c r="N736">
        <v>18425</v>
      </c>
      <c r="O736">
        <v>22911</v>
      </c>
    </row>
    <row r="737" spans="1:16" x14ac:dyDescent="0.25">
      <c r="A737">
        <v>2021</v>
      </c>
      <c r="B737">
        <v>643</v>
      </c>
      <c r="C737" t="s">
        <v>38</v>
      </c>
      <c r="D737">
        <v>8</v>
      </c>
      <c r="E737" t="s">
        <v>17</v>
      </c>
      <c r="F737">
        <v>1.1395999999999999</v>
      </c>
      <c r="G737" t="str">
        <f t="shared" si="33"/>
        <v>Efficient</v>
      </c>
      <c r="H737" t="str">
        <f t="shared" si="34"/>
        <v>5</v>
      </c>
      <c r="I737">
        <v>10</v>
      </c>
      <c r="J737" t="str">
        <f t="shared" si="35"/>
        <v>Old</v>
      </c>
      <c r="K737">
        <v>95689</v>
      </c>
      <c r="L737">
        <v>70933</v>
      </c>
      <c r="N737">
        <v>136716</v>
      </c>
      <c r="O737">
        <v>97000</v>
      </c>
    </row>
    <row r="738" spans="1:16" x14ac:dyDescent="0.25">
      <c r="A738">
        <v>2021</v>
      </c>
      <c r="B738">
        <v>643</v>
      </c>
      <c r="C738" t="s">
        <v>38</v>
      </c>
      <c r="D738">
        <v>5</v>
      </c>
      <c r="E738" t="s">
        <v>18</v>
      </c>
      <c r="F738">
        <v>2.5062000000000002</v>
      </c>
      <c r="G738" t="str">
        <f t="shared" si="33"/>
        <v>Efficient</v>
      </c>
      <c r="H738" t="str">
        <f t="shared" si="34"/>
        <v>4</v>
      </c>
      <c r="I738">
        <v>15</v>
      </c>
      <c r="J738" t="str">
        <f t="shared" si="35"/>
        <v>Old</v>
      </c>
      <c r="K738">
        <v>26907</v>
      </c>
      <c r="L738">
        <v>47052</v>
      </c>
      <c r="N738">
        <v>94970</v>
      </c>
      <c r="O738">
        <v>182820</v>
      </c>
    </row>
    <row r="739" spans="1:16" x14ac:dyDescent="0.25">
      <c r="A739">
        <v>2021</v>
      </c>
      <c r="B739">
        <v>643</v>
      </c>
      <c r="C739" t="s">
        <v>38</v>
      </c>
      <c r="D739">
        <v>4</v>
      </c>
      <c r="E739" t="s">
        <v>19</v>
      </c>
      <c r="F739">
        <v>1.7728999999999999</v>
      </c>
      <c r="G739" t="str">
        <f t="shared" si="33"/>
        <v>Efficient</v>
      </c>
      <c r="H739" t="str">
        <f t="shared" si="34"/>
        <v>5</v>
      </c>
      <c r="I739">
        <v>31</v>
      </c>
      <c r="J739" t="str">
        <f t="shared" si="35"/>
        <v>Old</v>
      </c>
      <c r="K739">
        <v>4210</v>
      </c>
      <c r="L739">
        <v>5478</v>
      </c>
      <c r="N739">
        <v>51821</v>
      </c>
      <c r="O739">
        <v>80500</v>
      </c>
    </row>
    <row r="740" spans="1:16" x14ac:dyDescent="0.25">
      <c r="A740">
        <v>2021</v>
      </c>
      <c r="B740">
        <v>643</v>
      </c>
      <c r="C740" t="s">
        <v>38</v>
      </c>
      <c r="D740">
        <v>6</v>
      </c>
      <c r="E740" t="s">
        <v>20</v>
      </c>
      <c r="G740" t="str">
        <f t="shared" si="33"/>
        <v>Efficient</v>
      </c>
      <c r="H740" t="str">
        <f t="shared" si="34"/>
        <v>5</v>
      </c>
      <c r="I740">
        <v>30</v>
      </c>
      <c r="J740" t="str">
        <f t="shared" si="35"/>
        <v>Old</v>
      </c>
      <c r="K740">
        <v>13685</v>
      </c>
      <c r="L740">
        <v>6614</v>
      </c>
      <c r="N740">
        <v>72705</v>
      </c>
      <c r="O740">
        <v>22910</v>
      </c>
    </row>
    <row r="741" spans="1:16" x14ac:dyDescent="0.25">
      <c r="A741">
        <v>2021</v>
      </c>
      <c r="B741">
        <v>643</v>
      </c>
      <c r="C741" t="s">
        <v>38</v>
      </c>
      <c r="D741">
        <v>3</v>
      </c>
      <c r="E741" t="s">
        <v>21</v>
      </c>
      <c r="F741">
        <v>1.5652999999999999</v>
      </c>
      <c r="G741" t="str">
        <f t="shared" si="33"/>
        <v>Efficient</v>
      </c>
      <c r="H741" t="str">
        <f t="shared" si="34"/>
        <v>5</v>
      </c>
      <c r="I741">
        <v>16</v>
      </c>
      <c r="J741" t="str">
        <f t="shared" si="35"/>
        <v>Old</v>
      </c>
      <c r="K741">
        <v>16620</v>
      </c>
      <c r="M741">
        <v>1500</v>
      </c>
      <c r="N741">
        <v>85676</v>
      </c>
      <c r="P741">
        <v>7455</v>
      </c>
    </row>
    <row r="742" spans="1:16" x14ac:dyDescent="0.25">
      <c r="A742">
        <v>2021</v>
      </c>
      <c r="B742">
        <v>643</v>
      </c>
      <c r="C742" t="s">
        <v>38</v>
      </c>
      <c r="D742">
        <v>1</v>
      </c>
      <c r="E742" t="s">
        <v>22</v>
      </c>
      <c r="G742" t="str">
        <f t="shared" si="33"/>
        <v>Efficient</v>
      </c>
      <c r="H742" t="str">
        <f t="shared" si="34"/>
        <v>5</v>
      </c>
      <c r="I742">
        <v>31</v>
      </c>
      <c r="J742" t="str">
        <f t="shared" si="35"/>
        <v>Old</v>
      </c>
      <c r="K742">
        <v>7093</v>
      </c>
      <c r="N742">
        <v>12288</v>
      </c>
    </row>
    <row r="743" spans="1:16" x14ac:dyDescent="0.25">
      <c r="A743">
        <v>2021</v>
      </c>
      <c r="B743">
        <v>702</v>
      </c>
      <c r="C743" t="s">
        <v>39</v>
      </c>
      <c r="D743">
        <v>0</v>
      </c>
      <c r="E743" t="s">
        <v>14</v>
      </c>
      <c r="G743" t="str">
        <f t="shared" si="33"/>
        <v>Efficient</v>
      </c>
      <c r="H743" t="str">
        <f t="shared" si="34"/>
        <v>5</v>
      </c>
      <c r="J743" t="str">
        <f t="shared" si="35"/>
        <v>Modern</v>
      </c>
    </row>
    <row r="744" spans="1:16" x14ac:dyDescent="0.25">
      <c r="A744">
        <v>2021</v>
      </c>
      <c r="B744">
        <v>702</v>
      </c>
      <c r="C744" t="s">
        <v>39</v>
      </c>
      <c r="D744">
        <v>2</v>
      </c>
      <c r="E744" t="s">
        <v>15</v>
      </c>
      <c r="G744" t="str">
        <f t="shared" si="33"/>
        <v>Efficient</v>
      </c>
      <c r="H744" t="str">
        <f t="shared" si="34"/>
        <v>5</v>
      </c>
      <c r="J744" t="str">
        <f t="shared" si="35"/>
        <v>Modern</v>
      </c>
    </row>
    <row r="745" spans="1:16" x14ac:dyDescent="0.25">
      <c r="A745">
        <v>2021</v>
      </c>
      <c r="B745">
        <v>702</v>
      </c>
      <c r="C745" t="s">
        <v>39</v>
      </c>
      <c r="D745">
        <v>7</v>
      </c>
      <c r="E745" t="s">
        <v>16</v>
      </c>
      <c r="G745" t="str">
        <f t="shared" si="33"/>
        <v>Efficient</v>
      </c>
      <c r="H745" t="str">
        <f t="shared" si="34"/>
        <v>5</v>
      </c>
      <c r="J745" t="str">
        <f t="shared" si="35"/>
        <v>Modern</v>
      </c>
    </row>
    <row r="746" spans="1:16" x14ac:dyDescent="0.25">
      <c r="A746">
        <v>2021</v>
      </c>
      <c r="B746">
        <v>702</v>
      </c>
      <c r="C746" t="s">
        <v>39</v>
      </c>
      <c r="D746">
        <v>8</v>
      </c>
      <c r="E746" t="s">
        <v>17</v>
      </c>
      <c r="G746" t="str">
        <f t="shared" si="33"/>
        <v>Efficient</v>
      </c>
      <c r="H746" t="str">
        <f t="shared" si="34"/>
        <v>5</v>
      </c>
      <c r="J746" t="str">
        <f t="shared" si="35"/>
        <v>Modern</v>
      </c>
    </row>
    <row r="747" spans="1:16" x14ac:dyDescent="0.25">
      <c r="A747">
        <v>2021</v>
      </c>
      <c r="B747">
        <v>702</v>
      </c>
      <c r="C747" t="s">
        <v>39</v>
      </c>
      <c r="D747">
        <v>5</v>
      </c>
      <c r="E747" t="s">
        <v>18</v>
      </c>
      <c r="G747" t="str">
        <f t="shared" si="33"/>
        <v>Efficient</v>
      </c>
      <c r="H747" t="str">
        <f t="shared" si="34"/>
        <v>5</v>
      </c>
      <c r="J747" t="str">
        <f t="shared" si="35"/>
        <v>Modern</v>
      </c>
    </row>
    <row r="748" spans="1:16" x14ac:dyDescent="0.25">
      <c r="A748">
        <v>2021</v>
      </c>
      <c r="B748">
        <v>702</v>
      </c>
      <c r="C748" t="s">
        <v>39</v>
      </c>
      <c r="D748">
        <v>4</v>
      </c>
      <c r="E748" t="s">
        <v>19</v>
      </c>
      <c r="G748" t="str">
        <f t="shared" si="33"/>
        <v>Efficient</v>
      </c>
      <c r="H748" t="str">
        <f t="shared" si="34"/>
        <v>5</v>
      </c>
      <c r="J748" t="str">
        <f t="shared" si="35"/>
        <v>Modern</v>
      </c>
    </row>
    <row r="749" spans="1:16" x14ac:dyDescent="0.25">
      <c r="A749">
        <v>2021</v>
      </c>
      <c r="B749">
        <v>702</v>
      </c>
      <c r="C749" t="s">
        <v>39</v>
      </c>
      <c r="D749">
        <v>6</v>
      </c>
      <c r="E749" t="s">
        <v>20</v>
      </c>
      <c r="G749" t="str">
        <f t="shared" si="33"/>
        <v>Efficient</v>
      </c>
      <c r="H749" t="str">
        <f t="shared" si="34"/>
        <v>5</v>
      </c>
      <c r="J749" t="str">
        <f t="shared" si="35"/>
        <v>Modern</v>
      </c>
    </row>
    <row r="750" spans="1:16" x14ac:dyDescent="0.25">
      <c r="A750">
        <v>2021</v>
      </c>
      <c r="B750">
        <v>702</v>
      </c>
      <c r="C750" t="s">
        <v>39</v>
      </c>
      <c r="D750">
        <v>3</v>
      </c>
      <c r="E750" t="s">
        <v>21</v>
      </c>
      <c r="G750" t="str">
        <f t="shared" si="33"/>
        <v>Efficient</v>
      </c>
      <c r="H750" t="str">
        <f t="shared" si="34"/>
        <v>5</v>
      </c>
      <c r="J750" t="str">
        <f t="shared" si="35"/>
        <v>Modern</v>
      </c>
    </row>
    <row r="751" spans="1:16" x14ac:dyDescent="0.25">
      <c r="A751">
        <v>2021</v>
      </c>
      <c r="B751">
        <v>702</v>
      </c>
      <c r="C751" t="s">
        <v>39</v>
      </c>
      <c r="D751">
        <v>1</v>
      </c>
      <c r="E751" t="s">
        <v>22</v>
      </c>
      <c r="G751" t="str">
        <f t="shared" si="33"/>
        <v>Efficient</v>
      </c>
      <c r="H751" t="str">
        <f t="shared" si="34"/>
        <v>5</v>
      </c>
      <c r="J751" t="str">
        <f t="shared" si="35"/>
        <v>Modern</v>
      </c>
    </row>
    <row r="752" spans="1:16" x14ac:dyDescent="0.25">
      <c r="A752">
        <v>2021</v>
      </c>
      <c r="B752">
        <v>724</v>
      </c>
      <c r="C752" t="s">
        <v>40</v>
      </c>
      <c r="D752">
        <v>0</v>
      </c>
      <c r="E752" t="s">
        <v>14</v>
      </c>
      <c r="F752">
        <v>0.90139999999999998</v>
      </c>
      <c r="G752" t="str">
        <f t="shared" si="33"/>
        <v>Efficient</v>
      </c>
      <c r="H752" t="str">
        <f t="shared" si="34"/>
        <v>5</v>
      </c>
      <c r="I752">
        <v>17</v>
      </c>
      <c r="J752" t="str">
        <f t="shared" si="35"/>
        <v>Old</v>
      </c>
      <c r="K752">
        <v>15962</v>
      </c>
      <c r="L752">
        <v>15000</v>
      </c>
      <c r="M752">
        <v>3029</v>
      </c>
      <c r="N752">
        <v>237200</v>
      </c>
      <c r="O752">
        <v>211182</v>
      </c>
      <c r="P752">
        <v>23964</v>
      </c>
    </row>
    <row r="753" spans="1:16" x14ac:dyDescent="0.25">
      <c r="A753">
        <v>2021</v>
      </c>
      <c r="B753">
        <v>724</v>
      </c>
      <c r="C753" t="s">
        <v>40</v>
      </c>
      <c r="D753">
        <v>2</v>
      </c>
      <c r="E753" t="s">
        <v>15</v>
      </c>
      <c r="F753">
        <v>0.90380000000000005</v>
      </c>
      <c r="G753" t="str">
        <f t="shared" si="33"/>
        <v>Efficient</v>
      </c>
      <c r="H753" t="str">
        <f t="shared" si="34"/>
        <v>5</v>
      </c>
      <c r="I753">
        <v>13</v>
      </c>
      <c r="J753" t="str">
        <f t="shared" si="35"/>
        <v>Old</v>
      </c>
      <c r="K753">
        <v>10917</v>
      </c>
      <c r="L753">
        <v>17861</v>
      </c>
      <c r="N753">
        <v>88704</v>
      </c>
      <c r="O753">
        <v>165209</v>
      </c>
    </row>
    <row r="754" spans="1:16" x14ac:dyDescent="0.25">
      <c r="A754">
        <v>2021</v>
      </c>
      <c r="B754">
        <v>724</v>
      </c>
      <c r="C754" t="s">
        <v>40</v>
      </c>
      <c r="D754">
        <v>7</v>
      </c>
      <c r="E754" t="s">
        <v>16</v>
      </c>
      <c r="F754">
        <v>1.0207999999999999</v>
      </c>
      <c r="G754" t="str">
        <f t="shared" si="33"/>
        <v>Efficient</v>
      </c>
      <c r="H754" t="str">
        <f t="shared" si="34"/>
        <v>5</v>
      </c>
      <c r="I754">
        <v>12</v>
      </c>
      <c r="J754" t="str">
        <f t="shared" si="35"/>
        <v>Old</v>
      </c>
      <c r="K754">
        <v>6724</v>
      </c>
      <c r="L754">
        <v>7556</v>
      </c>
      <c r="N754">
        <v>48060</v>
      </c>
      <c r="O754">
        <v>58691</v>
      </c>
    </row>
    <row r="755" spans="1:16" x14ac:dyDescent="0.25">
      <c r="A755">
        <v>2021</v>
      </c>
      <c r="B755">
        <v>724</v>
      </c>
      <c r="C755" t="s">
        <v>40</v>
      </c>
      <c r="D755">
        <v>8</v>
      </c>
      <c r="E755" t="s">
        <v>17</v>
      </c>
      <c r="F755">
        <v>1.0458000000000001</v>
      </c>
      <c r="G755" t="str">
        <f t="shared" si="33"/>
        <v>Efficient</v>
      </c>
      <c r="H755" t="str">
        <f t="shared" si="34"/>
        <v>5</v>
      </c>
      <c r="I755">
        <v>11</v>
      </c>
      <c r="J755" t="str">
        <f t="shared" si="35"/>
        <v>Old</v>
      </c>
      <c r="K755">
        <v>94636</v>
      </c>
      <c r="L755">
        <v>74249</v>
      </c>
      <c r="N755">
        <v>163922</v>
      </c>
      <c r="O755">
        <v>130441</v>
      </c>
    </row>
    <row r="756" spans="1:16" x14ac:dyDescent="0.25">
      <c r="A756">
        <v>2021</v>
      </c>
      <c r="B756">
        <v>724</v>
      </c>
      <c r="C756" t="s">
        <v>40</v>
      </c>
      <c r="D756">
        <v>5</v>
      </c>
      <c r="E756" t="s">
        <v>18</v>
      </c>
      <c r="F756">
        <v>1.7819</v>
      </c>
      <c r="G756" t="str">
        <f t="shared" si="33"/>
        <v>Efficient</v>
      </c>
      <c r="H756" t="str">
        <f t="shared" si="34"/>
        <v>5</v>
      </c>
      <c r="I756">
        <v>16</v>
      </c>
      <c r="J756" t="str">
        <f t="shared" si="35"/>
        <v>Old</v>
      </c>
      <c r="K756">
        <v>23575</v>
      </c>
      <c r="L756">
        <v>40995</v>
      </c>
      <c r="N756">
        <v>109716</v>
      </c>
      <c r="O756">
        <v>211182</v>
      </c>
    </row>
    <row r="757" spans="1:16" x14ac:dyDescent="0.25">
      <c r="A757">
        <v>2021</v>
      </c>
      <c r="B757">
        <v>724</v>
      </c>
      <c r="C757" t="s">
        <v>40</v>
      </c>
      <c r="D757">
        <v>4</v>
      </c>
      <c r="E757" t="s">
        <v>19</v>
      </c>
      <c r="F757">
        <v>1.1798999999999999</v>
      </c>
      <c r="G757" t="str">
        <f t="shared" si="33"/>
        <v>Efficient</v>
      </c>
      <c r="H757" t="str">
        <f t="shared" si="34"/>
        <v>5</v>
      </c>
      <c r="I757">
        <v>17</v>
      </c>
      <c r="J757" t="str">
        <f t="shared" si="35"/>
        <v>Old</v>
      </c>
      <c r="K757">
        <v>5059</v>
      </c>
      <c r="L757">
        <v>7118</v>
      </c>
      <c r="N757">
        <v>66870</v>
      </c>
      <c r="O757">
        <v>72562</v>
      </c>
    </row>
    <row r="758" spans="1:16" x14ac:dyDescent="0.25">
      <c r="A758">
        <v>2021</v>
      </c>
      <c r="B758">
        <v>724</v>
      </c>
      <c r="C758" t="s">
        <v>40</v>
      </c>
      <c r="D758">
        <v>6</v>
      </c>
      <c r="E758" t="s">
        <v>20</v>
      </c>
      <c r="G758" t="str">
        <f t="shared" si="33"/>
        <v>Efficient</v>
      </c>
      <c r="H758" t="str">
        <f t="shared" si="34"/>
        <v>5</v>
      </c>
      <c r="I758">
        <v>15</v>
      </c>
      <c r="J758" t="str">
        <f t="shared" si="35"/>
        <v>Old</v>
      </c>
      <c r="K758">
        <v>25481</v>
      </c>
      <c r="L758">
        <v>9345</v>
      </c>
      <c r="N758">
        <v>76420</v>
      </c>
      <c r="O758">
        <v>48988</v>
      </c>
    </row>
    <row r="759" spans="1:16" x14ac:dyDescent="0.25">
      <c r="A759">
        <v>2021</v>
      </c>
      <c r="B759">
        <v>724</v>
      </c>
      <c r="C759" t="s">
        <v>40</v>
      </c>
      <c r="D759">
        <v>3</v>
      </c>
      <c r="E759" t="s">
        <v>21</v>
      </c>
      <c r="F759">
        <v>0.65069999999999995</v>
      </c>
      <c r="G759" t="str">
        <f t="shared" si="33"/>
        <v>Efficient</v>
      </c>
      <c r="H759" t="str">
        <f t="shared" si="34"/>
        <v>5</v>
      </c>
      <c r="I759">
        <v>15</v>
      </c>
      <c r="J759" t="str">
        <f t="shared" si="35"/>
        <v>Old</v>
      </c>
      <c r="K759">
        <v>32737</v>
      </c>
      <c r="M759">
        <v>3029</v>
      </c>
      <c r="N759">
        <v>237200</v>
      </c>
      <c r="P759">
        <v>23964</v>
      </c>
    </row>
    <row r="760" spans="1:16" x14ac:dyDescent="0.25">
      <c r="A760">
        <v>2021</v>
      </c>
      <c r="B760">
        <v>724</v>
      </c>
      <c r="C760" t="s">
        <v>40</v>
      </c>
      <c r="D760">
        <v>1</v>
      </c>
      <c r="E760" t="s">
        <v>22</v>
      </c>
      <c r="G760" t="str">
        <f t="shared" si="33"/>
        <v>Efficient</v>
      </c>
      <c r="H760" t="str">
        <f t="shared" si="34"/>
        <v>5</v>
      </c>
      <c r="I760">
        <v>19</v>
      </c>
      <c r="J760" t="str">
        <f t="shared" si="35"/>
        <v>Old</v>
      </c>
      <c r="K760">
        <v>13767</v>
      </c>
      <c r="N760">
        <v>228081</v>
      </c>
    </row>
    <row r="761" spans="1:16" x14ac:dyDescent="0.25">
      <c r="A761">
        <v>2021</v>
      </c>
      <c r="B761">
        <v>752</v>
      </c>
      <c r="C761" t="s">
        <v>41</v>
      </c>
      <c r="D761">
        <v>0</v>
      </c>
      <c r="E761" t="s">
        <v>14</v>
      </c>
      <c r="F761">
        <v>0.77149999999999996</v>
      </c>
      <c r="G761" t="str">
        <f t="shared" si="33"/>
        <v>Efficient</v>
      </c>
      <c r="H761" t="str">
        <f t="shared" si="34"/>
        <v>5</v>
      </c>
      <c r="I761">
        <v>23</v>
      </c>
      <c r="J761" t="str">
        <f t="shared" si="35"/>
        <v>Old</v>
      </c>
      <c r="K761">
        <v>16366</v>
      </c>
      <c r="L761">
        <v>8572</v>
      </c>
      <c r="M761">
        <v>1579</v>
      </c>
      <c r="N761">
        <v>214286</v>
      </c>
      <c r="O761">
        <v>318227</v>
      </c>
      <c r="P761">
        <v>19630</v>
      </c>
    </row>
    <row r="762" spans="1:16" x14ac:dyDescent="0.25">
      <c r="A762">
        <v>2021</v>
      </c>
      <c r="B762">
        <v>752</v>
      </c>
      <c r="C762" t="s">
        <v>41</v>
      </c>
      <c r="D762">
        <v>2</v>
      </c>
      <c r="E762" t="s">
        <v>15</v>
      </c>
      <c r="F762">
        <v>0.65969999999999995</v>
      </c>
      <c r="G762" t="str">
        <f t="shared" si="33"/>
        <v>Efficient</v>
      </c>
      <c r="H762" t="str">
        <f t="shared" si="34"/>
        <v>5</v>
      </c>
      <c r="I762">
        <v>15</v>
      </c>
      <c r="J762" t="str">
        <f t="shared" si="35"/>
        <v>Old</v>
      </c>
      <c r="K762">
        <v>8247</v>
      </c>
      <c r="L762">
        <v>12442</v>
      </c>
      <c r="N762">
        <v>158536</v>
      </c>
      <c r="O762">
        <v>318227</v>
      </c>
    </row>
    <row r="763" spans="1:16" x14ac:dyDescent="0.25">
      <c r="A763">
        <v>2021</v>
      </c>
      <c r="B763">
        <v>752</v>
      </c>
      <c r="C763" t="s">
        <v>41</v>
      </c>
      <c r="D763">
        <v>7</v>
      </c>
      <c r="E763" t="s">
        <v>16</v>
      </c>
      <c r="F763">
        <v>0.80689999999999995</v>
      </c>
      <c r="G763" t="str">
        <f t="shared" si="33"/>
        <v>Efficient</v>
      </c>
      <c r="H763" t="str">
        <f t="shared" si="34"/>
        <v>5</v>
      </c>
      <c r="I763">
        <v>15</v>
      </c>
      <c r="J763" t="str">
        <f t="shared" si="35"/>
        <v>Old</v>
      </c>
      <c r="K763">
        <v>7451</v>
      </c>
      <c r="L763">
        <v>8235</v>
      </c>
      <c r="N763">
        <v>50468</v>
      </c>
      <c r="O763">
        <v>55250</v>
      </c>
    </row>
    <row r="764" spans="1:16" x14ac:dyDescent="0.25">
      <c r="A764">
        <v>2021</v>
      </c>
      <c r="B764">
        <v>752</v>
      </c>
      <c r="C764" t="s">
        <v>41</v>
      </c>
      <c r="D764">
        <v>8</v>
      </c>
      <c r="E764" t="s">
        <v>17</v>
      </c>
      <c r="F764">
        <v>0.70689999999999997</v>
      </c>
      <c r="G764" t="str">
        <f t="shared" si="33"/>
        <v>Efficient</v>
      </c>
      <c r="H764" t="str">
        <f t="shared" si="34"/>
        <v>5</v>
      </c>
      <c r="I764">
        <v>7</v>
      </c>
      <c r="J764" t="str">
        <f t="shared" si="35"/>
        <v>Modern</v>
      </c>
      <c r="K764">
        <v>13161</v>
      </c>
      <c r="L764">
        <v>10073</v>
      </c>
      <c r="N764">
        <v>22887</v>
      </c>
      <c r="O764">
        <v>20916</v>
      </c>
    </row>
    <row r="765" spans="1:16" x14ac:dyDescent="0.25">
      <c r="A765">
        <v>2021</v>
      </c>
      <c r="B765">
        <v>752</v>
      </c>
      <c r="C765" t="s">
        <v>41</v>
      </c>
      <c r="D765">
        <v>5</v>
      </c>
      <c r="E765" t="s">
        <v>18</v>
      </c>
      <c r="F765">
        <v>0.45350000000000001</v>
      </c>
      <c r="G765" t="str">
        <f t="shared" si="33"/>
        <v>Efficient</v>
      </c>
      <c r="H765" t="str">
        <f t="shared" si="34"/>
        <v>5</v>
      </c>
      <c r="I765">
        <v>26</v>
      </c>
      <c r="J765" t="str">
        <f t="shared" si="35"/>
        <v>Old</v>
      </c>
      <c r="K765">
        <v>6370</v>
      </c>
      <c r="L765">
        <v>9558</v>
      </c>
      <c r="N765">
        <v>49445</v>
      </c>
      <c r="O765">
        <v>87091</v>
      </c>
    </row>
    <row r="766" spans="1:16" x14ac:dyDescent="0.25">
      <c r="A766">
        <v>2021</v>
      </c>
      <c r="B766">
        <v>752</v>
      </c>
      <c r="C766" t="s">
        <v>41</v>
      </c>
      <c r="D766">
        <v>4</v>
      </c>
      <c r="E766" t="s">
        <v>19</v>
      </c>
      <c r="F766">
        <v>1.0083</v>
      </c>
      <c r="G766" t="str">
        <f t="shared" si="33"/>
        <v>Efficient</v>
      </c>
      <c r="H766" t="str">
        <f t="shared" si="34"/>
        <v>5</v>
      </c>
      <c r="I766">
        <v>22</v>
      </c>
      <c r="J766" t="str">
        <f t="shared" si="35"/>
        <v>Old</v>
      </c>
      <c r="K766">
        <v>3791</v>
      </c>
      <c r="L766">
        <v>5350</v>
      </c>
      <c r="N766">
        <v>37499</v>
      </c>
      <c r="O766">
        <v>55807</v>
      </c>
    </row>
    <row r="767" spans="1:16" x14ac:dyDescent="0.25">
      <c r="A767">
        <v>2021</v>
      </c>
      <c r="B767">
        <v>752</v>
      </c>
      <c r="C767" t="s">
        <v>41</v>
      </c>
      <c r="D767">
        <v>6</v>
      </c>
      <c r="E767" t="s">
        <v>20</v>
      </c>
      <c r="G767" t="str">
        <f t="shared" si="33"/>
        <v>Efficient</v>
      </c>
      <c r="H767" t="str">
        <f t="shared" si="34"/>
        <v>5</v>
      </c>
      <c r="I767">
        <v>20</v>
      </c>
      <c r="J767" t="str">
        <f t="shared" si="35"/>
        <v>Old</v>
      </c>
      <c r="K767">
        <v>27417</v>
      </c>
      <c r="L767">
        <v>10298</v>
      </c>
      <c r="N767">
        <v>76420</v>
      </c>
      <c r="O767">
        <v>34960</v>
      </c>
    </row>
    <row r="768" spans="1:16" x14ac:dyDescent="0.25">
      <c r="A768">
        <v>2021</v>
      </c>
      <c r="B768">
        <v>752</v>
      </c>
      <c r="C768" t="s">
        <v>41</v>
      </c>
      <c r="D768">
        <v>3</v>
      </c>
      <c r="E768" t="s">
        <v>21</v>
      </c>
      <c r="F768">
        <v>0.65900000000000003</v>
      </c>
      <c r="G768" t="str">
        <f t="shared" si="33"/>
        <v>Efficient</v>
      </c>
      <c r="H768" t="str">
        <f t="shared" si="34"/>
        <v>5</v>
      </c>
      <c r="I768">
        <v>16</v>
      </c>
      <c r="J768" t="str">
        <f t="shared" si="35"/>
        <v>Old</v>
      </c>
      <c r="K768">
        <v>17014</v>
      </c>
      <c r="M768">
        <v>1579</v>
      </c>
      <c r="N768">
        <v>214286</v>
      </c>
      <c r="P768">
        <v>19630</v>
      </c>
    </row>
    <row r="769" spans="1:16" x14ac:dyDescent="0.25">
      <c r="A769">
        <v>2021</v>
      </c>
      <c r="B769">
        <v>752</v>
      </c>
      <c r="C769" t="s">
        <v>41</v>
      </c>
      <c r="D769">
        <v>1</v>
      </c>
      <c r="E769" t="s">
        <v>22</v>
      </c>
      <c r="G769" t="str">
        <f t="shared" si="33"/>
        <v>Efficient</v>
      </c>
      <c r="H769" t="str">
        <f t="shared" si="34"/>
        <v>5</v>
      </c>
      <c r="I769">
        <v>26</v>
      </c>
      <c r="J769" t="str">
        <f t="shared" si="35"/>
        <v>Old</v>
      </c>
      <c r="K769">
        <v>20351</v>
      </c>
      <c r="N769">
        <v>153516</v>
      </c>
    </row>
    <row r="770" spans="1:16" x14ac:dyDescent="0.25">
      <c r="A770">
        <v>2021</v>
      </c>
      <c r="B770">
        <v>792</v>
      </c>
      <c r="C770" t="s">
        <v>42</v>
      </c>
      <c r="D770">
        <v>0</v>
      </c>
      <c r="E770" t="s">
        <v>14</v>
      </c>
      <c r="F770">
        <v>1.2139</v>
      </c>
      <c r="G770" t="str">
        <f t="shared" si="33"/>
        <v>Efficient</v>
      </c>
      <c r="H770" t="str">
        <f t="shared" si="34"/>
        <v>5</v>
      </c>
      <c r="I770">
        <v>24</v>
      </c>
      <c r="J770" t="str">
        <f t="shared" si="35"/>
        <v>Old</v>
      </c>
      <c r="K770">
        <v>5561</v>
      </c>
      <c r="L770">
        <v>16857</v>
      </c>
      <c r="M770">
        <v>2969</v>
      </c>
      <c r="N770">
        <v>232618</v>
      </c>
      <c r="O770">
        <v>318824</v>
      </c>
      <c r="P770">
        <v>23756</v>
      </c>
    </row>
    <row r="771" spans="1:16" x14ac:dyDescent="0.25">
      <c r="A771">
        <v>2021</v>
      </c>
      <c r="B771">
        <v>792</v>
      </c>
      <c r="C771" t="s">
        <v>42</v>
      </c>
      <c r="D771">
        <v>2</v>
      </c>
      <c r="E771" t="s">
        <v>15</v>
      </c>
      <c r="F771">
        <v>1.1653</v>
      </c>
      <c r="G771" t="str">
        <f t="shared" ref="G771:G834" si="36">IF(F771&lt;3, "Efficient", "Inefficient")</f>
        <v>Efficient</v>
      </c>
      <c r="H771" t="str">
        <f t="shared" ref="H771:H834" si="37">IF(F771&lt;2,"5",IF(F771&lt;3,"4",IF(F771&lt;4,"3",IF(F771&lt;5,"2","1"))))</f>
        <v>5</v>
      </c>
      <c r="I771">
        <v>14</v>
      </c>
      <c r="J771" t="str">
        <f t="shared" ref="J771:J834" si="38">IF(I771&lt;10, "Modern", "Old")</f>
        <v>Old</v>
      </c>
      <c r="K771">
        <v>18755</v>
      </c>
      <c r="L771">
        <v>32460</v>
      </c>
      <c r="N771">
        <v>161045</v>
      </c>
      <c r="O771">
        <v>318824</v>
      </c>
    </row>
    <row r="772" spans="1:16" x14ac:dyDescent="0.25">
      <c r="A772">
        <v>2021</v>
      </c>
      <c r="B772">
        <v>792</v>
      </c>
      <c r="C772" t="s">
        <v>42</v>
      </c>
      <c r="D772">
        <v>7</v>
      </c>
      <c r="E772" t="s">
        <v>16</v>
      </c>
      <c r="F772">
        <v>1.2069000000000001</v>
      </c>
      <c r="G772" t="str">
        <f t="shared" si="36"/>
        <v>Efficient</v>
      </c>
      <c r="H772" t="str">
        <f t="shared" si="37"/>
        <v>5</v>
      </c>
      <c r="I772">
        <v>19</v>
      </c>
      <c r="J772" t="str">
        <f t="shared" si="38"/>
        <v>Old</v>
      </c>
      <c r="K772">
        <v>16159</v>
      </c>
      <c r="L772">
        <v>18663</v>
      </c>
      <c r="N772">
        <v>48825</v>
      </c>
      <c r="O772">
        <v>58691</v>
      </c>
    </row>
    <row r="773" spans="1:16" x14ac:dyDescent="0.25">
      <c r="A773">
        <v>2021</v>
      </c>
      <c r="B773">
        <v>792</v>
      </c>
      <c r="C773" t="s">
        <v>42</v>
      </c>
      <c r="D773">
        <v>8</v>
      </c>
      <c r="E773" t="s">
        <v>17</v>
      </c>
      <c r="F773">
        <v>1.2278</v>
      </c>
      <c r="G773" t="str">
        <f t="shared" si="36"/>
        <v>Efficient</v>
      </c>
      <c r="H773" t="str">
        <f t="shared" si="37"/>
        <v>5</v>
      </c>
      <c r="I773">
        <v>9</v>
      </c>
      <c r="J773" t="str">
        <f t="shared" si="38"/>
        <v>Modern</v>
      </c>
      <c r="K773">
        <v>110745</v>
      </c>
      <c r="L773">
        <v>88091</v>
      </c>
      <c r="N773">
        <v>141671</v>
      </c>
      <c r="O773">
        <v>121843</v>
      </c>
    </row>
    <row r="774" spans="1:16" x14ac:dyDescent="0.25">
      <c r="A774">
        <v>2021</v>
      </c>
      <c r="B774">
        <v>792</v>
      </c>
      <c r="C774" t="s">
        <v>42</v>
      </c>
      <c r="D774">
        <v>5</v>
      </c>
      <c r="E774" t="s">
        <v>18</v>
      </c>
      <c r="F774">
        <v>3.8965000000000001</v>
      </c>
      <c r="G774" t="str">
        <f t="shared" si="36"/>
        <v>Inefficient</v>
      </c>
      <c r="H774" t="str">
        <f t="shared" si="37"/>
        <v>3</v>
      </c>
      <c r="I774">
        <v>16</v>
      </c>
      <c r="J774" t="str">
        <f t="shared" si="38"/>
        <v>Old</v>
      </c>
      <c r="K774">
        <v>24835</v>
      </c>
      <c r="L774">
        <v>42733</v>
      </c>
      <c r="N774">
        <v>109716</v>
      </c>
      <c r="O774">
        <v>211182</v>
      </c>
    </row>
    <row r="775" spans="1:16" x14ac:dyDescent="0.25">
      <c r="A775">
        <v>2021</v>
      </c>
      <c r="B775">
        <v>792</v>
      </c>
      <c r="C775" t="s">
        <v>42</v>
      </c>
      <c r="D775">
        <v>4</v>
      </c>
      <c r="E775" t="s">
        <v>19</v>
      </c>
      <c r="F775">
        <v>1.5375000000000001</v>
      </c>
      <c r="G775" t="str">
        <f t="shared" si="36"/>
        <v>Efficient</v>
      </c>
      <c r="H775" t="str">
        <f t="shared" si="37"/>
        <v>5</v>
      </c>
      <c r="I775">
        <v>29</v>
      </c>
      <c r="J775" t="str">
        <f t="shared" si="38"/>
        <v>Old</v>
      </c>
      <c r="K775">
        <v>4135</v>
      </c>
      <c r="L775">
        <v>5775</v>
      </c>
      <c r="N775">
        <v>51065</v>
      </c>
      <c r="O775">
        <v>72148</v>
      </c>
    </row>
    <row r="776" spans="1:16" x14ac:dyDescent="0.25">
      <c r="A776">
        <v>2021</v>
      </c>
      <c r="B776">
        <v>792</v>
      </c>
      <c r="C776" t="s">
        <v>42</v>
      </c>
      <c r="D776">
        <v>6</v>
      </c>
      <c r="E776" t="s">
        <v>20</v>
      </c>
      <c r="G776" t="str">
        <f t="shared" si="36"/>
        <v>Efficient</v>
      </c>
      <c r="H776" t="str">
        <f t="shared" si="37"/>
        <v>5</v>
      </c>
      <c r="I776">
        <v>24</v>
      </c>
      <c r="J776" t="str">
        <f t="shared" si="38"/>
        <v>Old</v>
      </c>
      <c r="K776">
        <v>26995</v>
      </c>
      <c r="L776">
        <v>10578</v>
      </c>
      <c r="N776">
        <v>76420</v>
      </c>
      <c r="O776">
        <v>45200</v>
      </c>
    </row>
    <row r="777" spans="1:16" x14ac:dyDescent="0.25">
      <c r="A777">
        <v>2021</v>
      </c>
      <c r="B777">
        <v>792</v>
      </c>
      <c r="C777" t="s">
        <v>42</v>
      </c>
      <c r="D777">
        <v>3</v>
      </c>
      <c r="E777" t="s">
        <v>21</v>
      </c>
      <c r="F777">
        <v>0.63260000000000005</v>
      </c>
      <c r="G777" t="str">
        <f t="shared" si="36"/>
        <v>Efficient</v>
      </c>
      <c r="H777" t="str">
        <f t="shared" si="37"/>
        <v>5</v>
      </c>
      <c r="I777">
        <v>17</v>
      </c>
      <c r="J777" t="str">
        <f t="shared" si="38"/>
        <v>Old</v>
      </c>
      <c r="K777">
        <v>32607</v>
      </c>
      <c r="M777">
        <v>2969</v>
      </c>
      <c r="N777">
        <v>232618</v>
      </c>
      <c r="P777">
        <v>23756</v>
      </c>
    </row>
    <row r="778" spans="1:16" x14ac:dyDescent="0.25">
      <c r="A778">
        <v>2021</v>
      </c>
      <c r="B778">
        <v>792</v>
      </c>
      <c r="C778" t="s">
        <v>42</v>
      </c>
      <c r="D778">
        <v>1</v>
      </c>
      <c r="E778" t="s">
        <v>22</v>
      </c>
      <c r="G778" t="str">
        <f t="shared" si="36"/>
        <v>Efficient</v>
      </c>
      <c r="H778" t="str">
        <f t="shared" si="37"/>
        <v>5</v>
      </c>
      <c r="I778">
        <v>25</v>
      </c>
      <c r="J778" t="str">
        <f t="shared" si="38"/>
        <v>Old</v>
      </c>
      <c r="K778">
        <v>1638</v>
      </c>
      <c r="N778">
        <v>153516</v>
      </c>
    </row>
    <row r="779" spans="1:16" x14ac:dyDescent="0.25">
      <c r="A779">
        <v>2021</v>
      </c>
      <c r="B779">
        <v>926</v>
      </c>
      <c r="C779" t="s">
        <v>43</v>
      </c>
      <c r="D779">
        <v>0</v>
      </c>
      <c r="E779" t="s">
        <v>14</v>
      </c>
      <c r="F779">
        <v>1.1632</v>
      </c>
      <c r="G779" t="str">
        <f t="shared" si="36"/>
        <v>Efficient</v>
      </c>
      <c r="H779" t="str">
        <f t="shared" si="37"/>
        <v>5</v>
      </c>
      <c r="I779">
        <v>18</v>
      </c>
      <c r="J779" t="str">
        <f t="shared" si="38"/>
        <v>Old</v>
      </c>
      <c r="K779">
        <v>14293</v>
      </c>
      <c r="L779">
        <v>12125</v>
      </c>
      <c r="M779">
        <v>3114</v>
      </c>
      <c r="N779">
        <v>236583</v>
      </c>
      <c r="O779">
        <v>321300</v>
      </c>
      <c r="P779">
        <v>23992</v>
      </c>
    </row>
    <row r="780" spans="1:16" x14ac:dyDescent="0.25">
      <c r="A780">
        <v>2021</v>
      </c>
      <c r="B780">
        <v>926</v>
      </c>
      <c r="C780" t="s">
        <v>43</v>
      </c>
      <c r="D780">
        <v>2</v>
      </c>
      <c r="E780" t="s">
        <v>15</v>
      </c>
      <c r="F780">
        <v>1.0471999999999999</v>
      </c>
      <c r="G780" t="str">
        <f t="shared" si="36"/>
        <v>Efficient</v>
      </c>
      <c r="H780" t="str">
        <f t="shared" si="37"/>
        <v>5</v>
      </c>
      <c r="I780">
        <v>15</v>
      </c>
      <c r="J780" t="str">
        <f t="shared" si="38"/>
        <v>Old</v>
      </c>
      <c r="K780">
        <v>12314</v>
      </c>
      <c r="L780">
        <v>20577</v>
      </c>
      <c r="N780">
        <v>166094</v>
      </c>
      <c r="O780">
        <v>321300</v>
      </c>
    </row>
    <row r="781" spans="1:16" x14ac:dyDescent="0.25">
      <c r="A781">
        <v>2021</v>
      </c>
      <c r="B781">
        <v>926</v>
      </c>
      <c r="C781" t="s">
        <v>43</v>
      </c>
      <c r="D781">
        <v>7</v>
      </c>
      <c r="E781" t="s">
        <v>16</v>
      </c>
      <c r="F781">
        <v>1.0528</v>
      </c>
      <c r="G781" t="str">
        <f t="shared" si="36"/>
        <v>Efficient</v>
      </c>
      <c r="H781" t="str">
        <f t="shared" si="37"/>
        <v>5</v>
      </c>
      <c r="I781">
        <v>12</v>
      </c>
      <c r="J781" t="str">
        <f t="shared" si="38"/>
        <v>Old</v>
      </c>
      <c r="K781">
        <v>6629</v>
      </c>
      <c r="L781">
        <v>7117</v>
      </c>
      <c r="N781">
        <v>47072</v>
      </c>
      <c r="O781">
        <v>54517</v>
      </c>
    </row>
    <row r="782" spans="1:16" x14ac:dyDescent="0.25">
      <c r="A782">
        <v>2021</v>
      </c>
      <c r="B782">
        <v>926</v>
      </c>
      <c r="C782" t="s">
        <v>43</v>
      </c>
      <c r="D782">
        <v>8</v>
      </c>
      <c r="E782" t="s">
        <v>17</v>
      </c>
      <c r="F782">
        <v>1.2271000000000001</v>
      </c>
      <c r="G782" t="str">
        <f t="shared" si="36"/>
        <v>Efficient</v>
      </c>
      <c r="H782" t="str">
        <f t="shared" si="37"/>
        <v>5</v>
      </c>
      <c r="I782">
        <v>8</v>
      </c>
      <c r="J782" t="str">
        <f t="shared" si="38"/>
        <v>Modern</v>
      </c>
      <c r="K782">
        <v>96285</v>
      </c>
      <c r="L782">
        <v>77849</v>
      </c>
      <c r="N782">
        <v>168189</v>
      </c>
      <c r="O782">
        <v>155159</v>
      </c>
    </row>
    <row r="783" spans="1:16" x14ac:dyDescent="0.25">
      <c r="A783">
        <v>2021</v>
      </c>
      <c r="B783">
        <v>926</v>
      </c>
      <c r="C783" t="s">
        <v>43</v>
      </c>
      <c r="D783">
        <v>5</v>
      </c>
      <c r="E783" t="s">
        <v>18</v>
      </c>
      <c r="F783">
        <v>3.0042</v>
      </c>
      <c r="G783" t="str">
        <f t="shared" si="36"/>
        <v>Inefficient</v>
      </c>
      <c r="H783" t="str">
        <f t="shared" si="37"/>
        <v>3</v>
      </c>
      <c r="I783">
        <v>13</v>
      </c>
      <c r="J783" t="str">
        <f t="shared" si="38"/>
        <v>Old</v>
      </c>
      <c r="K783">
        <v>25844</v>
      </c>
      <c r="L783">
        <v>44194</v>
      </c>
      <c r="N783">
        <v>94970</v>
      </c>
      <c r="O783">
        <v>182983</v>
      </c>
    </row>
    <row r="784" spans="1:16" x14ac:dyDescent="0.25">
      <c r="A784">
        <v>2021</v>
      </c>
      <c r="B784">
        <v>926</v>
      </c>
      <c r="C784" t="s">
        <v>43</v>
      </c>
      <c r="D784">
        <v>4</v>
      </c>
      <c r="E784" t="s">
        <v>19</v>
      </c>
      <c r="F784">
        <v>1.5236000000000001</v>
      </c>
      <c r="G784" t="str">
        <f t="shared" si="36"/>
        <v>Efficient</v>
      </c>
      <c r="H784" t="str">
        <f t="shared" si="37"/>
        <v>5</v>
      </c>
      <c r="I784">
        <v>19</v>
      </c>
      <c r="J784" t="str">
        <f t="shared" si="38"/>
        <v>Old</v>
      </c>
      <c r="K784">
        <v>3386</v>
      </c>
      <c r="L784">
        <v>4699</v>
      </c>
      <c r="N784">
        <v>48292</v>
      </c>
      <c r="O784">
        <v>62074</v>
      </c>
    </row>
    <row r="785" spans="1:16" x14ac:dyDescent="0.25">
      <c r="A785">
        <v>2021</v>
      </c>
      <c r="B785">
        <v>926</v>
      </c>
      <c r="C785" t="s">
        <v>43</v>
      </c>
      <c r="D785">
        <v>6</v>
      </c>
      <c r="E785" t="s">
        <v>20</v>
      </c>
      <c r="G785" t="str">
        <f t="shared" si="36"/>
        <v>Efficient</v>
      </c>
      <c r="H785" t="str">
        <f t="shared" si="37"/>
        <v>5</v>
      </c>
      <c r="I785">
        <v>15</v>
      </c>
      <c r="J785" t="str">
        <f t="shared" si="38"/>
        <v>Old</v>
      </c>
      <c r="K785">
        <v>24916</v>
      </c>
      <c r="L785">
        <v>9852</v>
      </c>
      <c r="N785">
        <v>100430</v>
      </c>
      <c r="O785">
        <v>55828</v>
      </c>
    </row>
    <row r="786" spans="1:16" x14ac:dyDescent="0.25">
      <c r="A786">
        <v>2021</v>
      </c>
      <c r="B786">
        <v>926</v>
      </c>
      <c r="C786" t="s">
        <v>43</v>
      </c>
      <c r="D786">
        <v>3</v>
      </c>
      <c r="E786" t="s">
        <v>21</v>
      </c>
      <c r="F786">
        <v>0.82709999999999995</v>
      </c>
      <c r="G786" t="str">
        <f t="shared" si="36"/>
        <v>Efficient</v>
      </c>
      <c r="H786" t="str">
        <f t="shared" si="37"/>
        <v>5</v>
      </c>
      <c r="I786">
        <v>16</v>
      </c>
      <c r="J786" t="str">
        <f t="shared" si="38"/>
        <v>Old</v>
      </c>
      <c r="K786">
        <v>33874</v>
      </c>
      <c r="M786">
        <v>3114</v>
      </c>
      <c r="N786">
        <v>236583</v>
      </c>
      <c r="P786">
        <v>23992</v>
      </c>
    </row>
    <row r="787" spans="1:16" x14ac:dyDescent="0.25">
      <c r="A787">
        <v>2021</v>
      </c>
      <c r="B787">
        <v>926</v>
      </c>
      <c r="C787" t="s">
        <v>43</v>
      </c>
      <c r="D787">
        <v>1</v>
      </c>
      <c r="E787" t="s">
        <v>22</v>
      </c>
      <c r="G787" t="str">
        <f t="shared" si="36"/>
        <v>Efficient</v>
      </c>
      <c r="H787" t="str">
        <f t="shared" si="37"/>
        <v>5</v>
      </c>
      <c r="I787">
        <v>19</v>
      </c>
      <c r="J787" t="str">
        <f t="shared" si="38"/>
        <v>Old</v>
      </c>
      <c r="K787">
        <v>13100</v>
      </c>
      <c r="N787">
        <v>184089</v>
      </c>
    </row>
    <row r="788" spans="1:16" x14ac:dyDescent="0.25">
      <c r="A788">
        <v>2021</v>
      </c>
      <c r="B788">
        <v>842</v>
      </c>
      <c r="C788" t="s">
        <v>44</v>
      </c>
      <c r="D788">
        <v>0</v>
      </c>
      <c r="E788" t="s">
        <v>14</v>
      </c>
      <c r="F788">
        <v>1.5743</v>
      </c>
      <c r="G788" t="str">
        <f t="shared" si="36"/>
        <v>Efficient</v>
      </c>
      <c r="H788" t="str">
        <f t="shared" si="37"/>
        <v>5</v>
      </c>
      <c r="I788">
        <v>26</v>
      </c>
      <c r="J788" t="str">
        <f t="shared" si="38"/>
        <v>Old</v>
      </c>
      <c r="K788">
        <v>15546</v>
      </c>
      <c r="L788">
        <v>47736</v>
      </c>
      <c r="M788">
        <v>5417</v>
      </c>
      <c r="N788">
        <v>228741</v>
      </c>
      <c r="O788">
        <v>322829</v>
      </c>
      <c r="P788">
        <v>21237</v>
      </c>
    </row>
    <row r="789" spans="1:16" x14ac:dyDescent="0.25">
      <c r="A789">
        <v>2021</v>
      </c>
      <c r="B789">
        <v>842</v>
      </c>
      <c r="C789" t="s">
        <v>44</v>
      </c>
      <c r="D789">
        <v>2</v>
      </c>
      <c r="E789" t="s">
        <v>15</v>
      </c>
      <c r="F789">
        <v>1.5944</v>
      </c>
      <c r="G789" t="str">
        <f t="shared" si="36"/>
        <v>Efficient</v>
      </c>
      <c r="H789" t="str">
        <f t="shared" si="37"/>
        <v>5</v>
      </c>
      <c r="I789">
        <v>11</v>
      </c>
      <c r="J789" t="str">
        <f t="shared" si="38"/>
        <v>Old</v>
      </c>
      <c r="K789">
        <v>34735</v>
      </c>
      <c r="L789">
        <v>60081</v>
      </c>
      <c r="N789">
        <v>170611</v>
      </c>
      <c r="O789">
        <v>322829</v>
      </c>
    </row>
    <row r="790" spans="1:16" x14ac:dyDescent="0.25">
      <c r="A790">
        <v>2021</v>
      </c>
      <c r="B790">
        <v>842</v>
      </c>
      <c r="C790" t="s">
        <v>44</v>
      </c>
      <c r="D790">
        <v>7</v>
      </c>
      <c r="E790" t="s">
        <v>16</v>
      </c>
      <c r="F790">
        <v>1.8288</v>
      </c>
      <c r="G790" t="str">
        <f t="shared" si="36"/>
        <v>Efficient</v>
      </c>
      <c r="H790" t="str">
        <f t="shared" si="37"/>
        <v>5</v>
      </c>
      <c r="I790">
        <v>9</v>
      </c>
      <c r="J790" t="str">
        <f t="shared" si="38"/>
        <v>Modern</v>
      </c>
      <c r="K790">
        <v>30329</v>
      </c>
      <c r="L790">
        <v>34475</v>
      </c>
      <c r="N790">
        <v>61000</v>
      </c>
      <c r="O790">
        <v>63770</v>
      </c>
    </row>
    <row r="791" spans="1:16" x14ac:dyDescent="0.25">
      <c r="A791">
        <v>2021</v>
      </c>
      <c r="B791">
        <v>842</v>
      </c>
      <c r="C791" t="s">
        <v>44</v>
      </c>
      <c r="D791">
        <v>8</v>
      </c>
      <c r="E791" t="s">
        <v>17</v>
      </c>
      <c r="F791">
        <v>1.2681</v>
      </c>
      <c r="G791" t="str">
        <f t="shared" si="36"/>
        <v>Efficient</v>
      </c>
      <c r="H791" t="str">
        <f t="shared" si="37"/>
        <v>5</v>
      </c>
      <c r="I791">
        <v>6</v>
      </c>
      <c r="J791" t="str">
        <f t="shared" si="38"/>
        <v>Modern</v>
      </c>
      <c r="K791">
        <v>105208</v>
      </c>
      <c r="L791">
        <v>83898</v>
      </c>
      <c r="N791">
        <v>149367</v>
      </c>
      <c r="O791">
        <v>121946</v>
      </c>
    </row>
    <row r="792" spans="1:16" x14ac:dyDescent="0.25">
      <c r="A792">
        <v>2021</v>
      </c>
      <c r="B792">
        <v>842</v>
      </c>
      <c r="C792" t="s">
        <v>44</v>
      </c>
      <c r="D792">
        <v>5</v>
      </c>
      <c r="E792" t="s">
        <v>18</v>
      </c>
      <c r="F792">
        <v>2.2097000000000002</v>
      </c>
      <c r="G792" t="str">
        <f t="shared" si="36"/>
        <v>Efficient</v>
      </c>
      <c r="H792" t="str">
        <f t="shared" si="37"/>
        <v>4</v>
      </c>
      <c r="I792">
        <v>19</v>
      </c>
      <c r="J792" t="str">
        <f t="shared" si="38"/>
        <v>Old</v>
      </c>
      <c r="K792">
        <v>29718</v>
      </c>
      <c r="L792">
        <v>53227</v>
      </c>
      <c r="N792">
        <v>108237</v>
      </c>
      <c r="O792">
        <v>208775</v>
      </c>
    </row>
    <row r="793" spans="1:16" x14ac:dyDescent="0.25">
      <c r="A793">
        <v>2021</v>
      </c>
      <c r="B793">
        <v>842</v>
      </c>
      <c r="C793" t="s">
        <v>44</v>
      </c>
      <c r="D793">
        <v>4</v>
      </c>
      <c r="E793" t="s">
        <v>19</v>
      </c>
      <c r="F793">
        <v>2.0285000000000002</v>
      </c>
      <c r="G793" t="str">
        <f t="shared" si="36"/>
        <v>Efficient</v>
      </c>
      <c r="H793" t="str">
        <f t="shared" si="37"/>
        <v>4</v>
      </c>
      <c r="I793">
        <v>17</v>
      </c>
      <c r="J793" t="str">
        <f t="shared" si="38"/>
        <v>Old</v>
      </c>
      <c r="K793">
        <v>12703</v>
      </c>
      <c r="L793">
        <v>17358</v>
      </c>
      <c r="N793">
        <v>91784</v>
      </c>
      <c r="O793">
        <v>116173</v>
      </c>
    </row>
    <row r="794" spans="1:16" x14ac:dyDescent="0.25">
      <c r="A794">
        <v>2021</v>
      </c>
      <c r="B794">
        <v>842</v>
      </c>
      <c r="C794" t="s">
        <v>44</v>
      </c>
      <c r="D794">
        <v>6</v>
      </c>
      <c r="E794" t="s">
        <v>20</v>
      </c>
      <c r="G794" t="str">
        <f t="shared" si="36"/>
        <v>Efficient</v>
      </c>
      <c r="H794" t="str">
        <f t="shared" si="37"/>
        <v>5</v>
      </c>
      <c r="I794">
        <v>13</v>
      </c>
      <c r="J794" t="str">
        <f t="shared" si="38"/>
        <v>Old</v>
      </c>
      <c r="K794">
        <v>58940</v>
      </c>
      <c r="L794">
        <v>21558</v>
      </c>
      <c r="N794">
        <v>100430</v>
      </c>
      <c r="O794">
        <v>55828</v>
      </c>
    </row>
    <row r="795" spans="1:16" x14ac:dyDescent="0.25">
      <c r="A795">
        <v>2021</v>
      </c>
      <c r="B795">
        <v>842</v>
      </c>
      <c r="C795" t="s">
        <v>44</v>
      </c>
      <c r="D795">
        <v>3</v>
      </c>
      <c r="E795" t="s">
        <v>21</v>
      </c>
      <c r="F795">
        <v>1.2485999999999999</v>
      </c>
      <c r="G795" t="str">
        <f t="shared" si="36"/>
        <v>Efficient</v>
      </c>
      <c r="H795" t="str">
        <f t="shared" si="37"/>
        <v>5</v>
      </c>
      <c r="I795">
        <v>15</v>
      </c>
      <c r="J795" t="str">
        <f t="shared" si="38"/>
        <v>Old</v>
      </c>
      <c r="K795">
        <v>60554</v>
      </c>
      <c r="M795">
        <v>5417</v>
      </c>
      <c r="N795">
        <v>228741</v>
      </c>
      <c r="P795">
        <v>21237</v>
      </c>
    </row>
    <row r="796" spans="1:16" x14ac:dyDescent="0.25">
      <c r="A796">
        <v>2021</v>
      </c>
      <c r="B796">
        <v>842</v>
      </c>
      <c r="C796" t="s">
        <v>44</v>
      </c>
      <c r="D796">
        <v>1</v>
      </c>
      <c r="E796" t="s">
        <v>22</v>
      </c>
      <c r="G796" t="str">
        <f t="shared" si="36"/>
        <v>Efficient</v>
      </c>
      <c r="H796" t="str">
        <f t="shared" si="37"/>
        <v>5</v>
      </c>
      <c r="I796">
        <v>30</v>
      </c>
      <c r="J796" t="str">
        <f t="shared" si="38"/>
        <v>Old</v>
      </c>
      <c r="K796">
        <v>5968</v>
      </c>
      <c r="N796">
        <v>228081</v>
      </c>
    </row>
    <row r="797" spans="1:16" x14ac:dyDescent="0.25">
      <c r="A797">
        <v>2022</v>
      </c>
      <c r="B797">
        <v>0</v>
      </c>
      <c r="C797" t="s">
        <v>13</v>
      </c>
      <c r="D797">
        <v>0</v>
      </c>
      <c r="E797" t="s">
        <v>14</v>
      </c>
      <c r="F797">
        <v>1.0430999999999999</v>
      </c>
      <c r="G797" t="str">
        <f t="shared" si="36"/>
        <v>Efficient</v>
      </c>
      <c r="H797" t="str">
        <f t="shared" si="37"/>
        <v>5</v>
      </c>
      <c r="I797">
        <v>18</v>
      </c>
      <c r="J797" t="str">
        <f t="shared" si="38"/>
        <v>Old</v>
      </c>
      <c r="K797">
        <v>14168</v>
      </c>
      <c r="L797">
        <v>25666</v>
      </c>
      <c r="M797">
        <v>3420</v>
      </c>
      <c r="N797">
        <v>236673</v>
      </c>
      <c r="O797">
        <v>404389</v>
      </c>
      <c r="P797">
        <v>24004</v>
      </c>
    </row>
    <row r="798" spans="1:16" x14ac:dyDescent="0.25">
      <c r="A798">
        <v>2022</v>
      </c>
      <c r="B798">
        <v>0</v>
      </c>
      <c r="C798" t="s">
        <v>13</v>
      </c>
      <c r="D798">
        <v>2</v>
      </c>
      <c r="E798" t="s">
        <v>15</v>
      </c>
      <c r="F798">
        <v>0.9889</v>
      </c>
      <c r="G798" t="str">
        <f t="shared" si="36"/>
        <v>Efficient</v>
      </c>
      <c r="H798" t="str">
        <f t="shared" si="37"/>
        <v>5</v>
      </c>
      <c r="I798">
        <v>15</v>
      </c>
      <c r="J798" t="str">
        <f t="shared" si="38"/>
        <v>Old</v>
      </c>
      <c r="K798">
        <v>16202</v>
      </c>
      <c r="L798">
        <v>28313</v>
      </c>
      <c r="N798">
        <v>170618</v>
      </c>
      <c r="O798">
        <v>323514</v>
      </c>
    </row>
    <row r="799" spans="1:16" x14ac:dyDescent="0.25">
      <c r="A799">
        <v>2022</v>
      </c>
      <c r="B799">
        <v>0</v>
      </c>
      <c r="C799" t="s">
        <v>13</v>
      </c>
      <c r="D799">
        <v>7</v>
      </c>
      <c r="E799" t="s">
        <v>16</v>
      </c>
      <c r="F799">
        <v>1.0326</v>
      </c>
      <c r="G799" t="str">
        <f t="shared" si="36"/>
        <v>Efficient</v>
      </c>
      <c r="H799" t="str">
        <f t="shared" si="37"/>
        <v>5</v>
      </c>
      <c r="I799">
        <v>16</v>
      </c>
      <c r="J799" t="str">
        <f t="shared" si="38"/>
        <v>Old</v>
      </c>
      <c r="K799">
        <v>10811</v>
      </c>
      <c r="L799">
        <v>12097</v>
      </c>
      <c r="N799">
        <v>60784</v>
      </c>
      <c r="O799">
        <v>64220</v>
      </c>
    </row>
    <row r="800" spans="1:16" x14ac:dyDescent="0.25">
      <c r="A800">
        <v>2022</v>
      </c>
      <c r="B800">
        <v>0</v>
      </c>
      <c r="C800" t="s">
        <v>13</v>
      </c>
      <c r="D800">
        <v>8</v>
      </c>
      <c r="E800" t="s">
        <v>17</v>
      </c>
      <c r="F800">
        <v>1.1187</v>
      </c>
      <c r="G800" t="str">
        <f t="shared" si="36"/>
        <v>Efficient</v>
      </c>
      <c r="H800" t="str">
        <f t="shared" si="37"/>
        <v>5</v>
      </c>
      <c r="I800">
        <v>12</v>
      </c>
      <c r="J800" t="str">
        <f t="shared" si="38"/>
        <v>Old</v>
      </c>
      <c r="K800">
        <v>96487</v>
      </c>
      <c r="L800">
        <v>75432</v>
      </c>
      <c r="N800">
        <v>168189</v>
      </c>
      <c r="O800">
        <v>155159</v>
      </c>
    </row>
    <row r="801" spans="1:16" x14ac:dyDescent="0.25">
      <c r="A801">
        <v>2022</v>
      </c>
      <c r="B801">
        <v>0</v>
      </c>
      <c r="C801" t="s">
        <v>13</v>
      </c>
      <c r="D801">
        <v>5</v>
      </c>
      <c r="E801" t="s">
        <v>18</v>
      </c>
      <c r="F801">
        <v>2.1846999999999999</v>
      </c>
      <c r="G801" t="str">
        <f t="shared" si="36"/>
        <v>Efficient</v>
      </c>
      <c r="H801" t="str">
        <f t="shared" si="37"/>
        <v>4</v>
      </c>
      <c r="I801">
        <v>14</v>
      </c>
      <c r="J801" t="str">
        <f t="shared" si="38"/>
        <v>Old</v>
      </c>
      <c r="K801">
        <v>32590</v>
      </c>
      <c r="L801">
        <v>58378</v>
      </c>
      <c r="N801">
        <v>204014</v>
      </c>
      <c r="O801">
        <v>404389</v>
      </c>
    </row>
    <row r="802" spans="1:16" x14ac:dyDescent="0.25">
      <c r="A802">
        <v>2022</v>
      </c>
      <c r="B802">
        <v>0</v>
      </c>
      <c r="C802" t="s">
        <v>13</v>
      </c>
      <c r="D802">
        <v>4</v>
      </c>
      <c r="E802" t="s">
        <v>19</v>
      </c>
      <c r="F802">
        <v>1.1382000000000001</v>
      </c>
      <c r="G802" t="str">
        <f t="shared" si="36"/>
        <v>Efficient</v>
      </c>
      <c r="H802" t="str">
        <f t="shared" si="37"/>
        <v>5</v>
      </c>
      <c r="I802">
        <v>21</v>
      </c>
      <c r="J802" t="str">
        <f t="shared" si="38"/>
        <v>Old</v>
      </c>
      <c r="K802">
        <v>5550</v>
      </c>
      <c r="L802">
        <v>7628</v>
      </c>
      <c r="N802">
        <v>91784</v>
      </c>
      <c r="O802">
        <v>138743</v>
      </c>
    </row>
    <row r="803" spans="1:16" x14ac:dyDescent="0.25">
      <c r="A803">
        <v>2022</v>
      </c>
      <c r="B803">
        <v>0</v>
      </c>
      <c r="C803" t="s">
        <v>13</v>
      </c>
      <c r="D803">
        <v>6</v>
      </c>
      <c r="E803" t="s">
        <v>20</v>
      </c>
      <c r="G803" t="str">
        <f t="shared" si="36"/>
        <v>Efficient</v>
      </c>
      <c r="H803" t="str">
        <f t="shared" si="37"/>
        <v>5</v>
      </c>
      <c r="I803">
        <v>17</v>
      </c>
      <c r="J803" t="str">
        <f t="shared" si="38"/>
        <v>Old</v>
      </c>
      <c r="K803">
        <v>26062</v>
      </c>
      <c r="L803">
        <v>10447</v>
      </c>
      <c r="N803">
        <v>100430</v>
      </c>
      <c r="O803">
        <v>55828</v>
      </c>
    </row>
    <row r="804" spans="1:16" x14ac:dyDescent="0.25">
      <c r="A804">
        <v>2022</v>
      </c>
      <c r="B804">
        <v>0</v>
      </c>
      <c r="C804" t="s">
        <v>13</v>
      </c>
      <c r="D804">
        <v>3</v>
      </c>
      <c r="E804" t="s">
        <v>21</v>
      </c>
      <c r="F804">
        <v>0.80420000000000003</v>
      </c>
      <c r="G804" t="str">
        <f t="shared" si="36"/>
        <v>Efficient</v>
      </c>
      <c r="H804" t="str">
        <f t="shared" si="37"/>
        <v>5</v>
      </c>
      <c r="I804">
        <v>15</v>
      </c>
      <c r="J804" t="str">
        <f t="shared" si="38"/>
        <v>Old</v>
      </c>
      <c r="K804">
        <v>37005</v>
      </c>
      <c r="M804">
        <v>3420</v>
      </c>
      <c r="N804">
        <v>236673</v>
      </c>
      <c r="P804">
        <v>24004</v>
      </c>
    </row>
    <row r="805" spans="1:16" x14ac:dyDescent="0.25">
      <c r="A805">
        <v>2022</v>
      </c>
      <c r="B805">
        <v>0</v>
      </c>
      <c r="C805" t="s">
        <v>13</v>
      </c>
      <c r="D805">
        <v>1</v>
      </c>
      <c r="E805" t="s">
        <v>22</v>
      </c>
      <c r="G805" t="str">
        <f t="shared" si="36"/>
        <v>Efficient</v>
      </c>
      <c r="H805" t="str">
        <f t="shared" si="37"/>
        <v>5</v>
      </c>
      <c r="I805">
        <v>20</v>
      </c>
      <c r="J805" t="str">
        <f t="shared" si="38"/>
        <v>Old</v>
      </c>
      <c r="K805">
        <v>8192</v>
      </c>
      <c r="N805">
        <v>235600</v>
      </c>
    </row>
    <row r="806" spans="1:16" x14ac:dyDescent="0.25">
      <c r="A806">
        <v>2022</v>
      </c>
      <c r="B806">
        <v>36</v>
      </c>
      <c r="C806" t="s">
        <v>23</v>
      </c>
      <c r="D806">
        <v>0</v>
      </c>
      <c r="E806" t="s">
        <v>14</v>
      </c>
      <c r="F806">
        <v>1.5847</v>
      </c>
      <c r="G806" t="str">
        <f t="shared" si="36"/>
        <v>Efficient</v>
      </c>
      <c r="H806" t="str">
        <f t="shared" si="37"/>
        <v>5</v>
      </c>
      <c r="I806">
        <v>17</v>
      </c>
      <c r="J806" t="str">
        <f t="shared" si="38"/>
        <v>Old</v>
      </c>
      <c r="K806">
        <v>32787</v>
      </c>
      <c r="L806">
        <v>82328</v>
      </c>
      <c r="M806">
        <v>4540</v>
      </c>
      <c r="N806">
        <v>168666</v>
      </c>
      <c r="O806">
        <v>297902</v>
      </c>
      <c r="P806">
        <v>9578</v>
      </c>
    </row>
    <row r="807" spans="1:16" x14ac:dyDescent="0.25">
      <c r="A807">
        <v>2022</v>
      </c>
      <c r="B807">
        <v>36</v>
      </c>
      <c r="C807" t="s">
        <v>23</v>
      </c>
      <c r="D807">
        <v>2</v>
      </c>
      <c r="E807" t="s">
        <v>15</v>
      </c>
      <c r="F807">
        <v>1.3236000000000001</v>
      </c>
      <c r="G807" t="str">
        <f t="shared" si="36"/>
        <v>Efficient</v>
      </c>
      <c r="H807" t="str">
        <f t="shared" si="37"/>
        <v>5</v>
      </c>
      <c r="I807">
        <v>9</v>
      </c>
      <c r="J807" t="str">
        <f t="shared" si="38"/>
        <v>Modern</v>
      </c>
      <c r="K807">
        <v>24166</v>
      </c>
      <c r="L807">
        <v>40959</v>
      </c>
      <c r="N807">
        <v>90000</v>
      </c>
      <c r="O807">
        <v>158694</v>
      </c>
    </row>
    <row r="808" spans="1:16" x14ac:dyDescent="0.25">
      <c r="A808">
        <v>2022</v>
      </c>
      <c r="B808">
        <v>36</v>
      </c>
      <c r="C808" t="s">
        <v>23</v>
      </c>
      <c r="D808">
        <v>7</v>
      </c>
      <c r="E808" t="s">
        <v>16</v>
      </c>
      <c r="F808">
        <v>0.84830000000000005</v>
      </c>
      <c r="G808" t="str">
        <f t="shared" si="36"/>
        <v>Efficient</v>
      </c>
      <c r="H808" t="str">
        <f t="shared" si="37"/>
        <v>5</v>
      </c>
      <c r="I808">
        <v>8</v>
      </c>
      <c r="J808" t="str">
        <f t="shared" si="38"/>
        <v>Modern</v>
      </c>
      <c r="K808">
        <v>13355</v>
      </c>
      <c r="L808">
        <v>14380</v>
      </c>
      <c r="N808">
        <v>53471</v>
      </c>
      <c r="O808">
        <v>58814</v>
      </c>
    </row>
    <row r="809" spans="1:16" x14ac:dyDescent="0.25">
      <c r="A809">
        <v>2022</v>
      </c>
      <c r="B809">
        <v>36</v>
      </c>
      <c r="C809" t="s">
        <v>23</v>
      </c>
      <c r="D809">
        <v>8</v>
      </c>
      <c r="E809" t="s">
        <v>17</v>
      </c>
      <c r="F809">
        <v>1.2330000000000001</v>
      </c>
      <c r="G809" t="str">
        <f t="shared" si="36"/>
        <v>Efficient</v>
      </c>
      <c r="H809" t="str">
        <f t="shared" si="37"/>
        <v>5</v>
      </c>
      <c r="I809">
        <v>10</v>
      </c>
      <c r="J809" t="str">
        <f t="shared" si="38"/>
        <v>Old</v>
      </c>
      <c r="K809">
        <v>111849</v>
      </c>
      <c r="L809">
        <v>86181</v>
      </c>
      <c r="N809">
        <v>149367</v>
      </c>
      <c r="O809">
        <v>97975</v>
      </c>
    </row>
    <row r="810" spans="1:16" x14ac:dyDescent="0.25">
      <c r="A810">
        <v>2022</v>
      </c>
      <c r="B810">
        <v>36</v>
      </c>
      <c r="C810" t="s">
        <v>23</v>
      </c>
      <c r="D810">
        <v>5</v>
      </c>
      <c r="E810" t="s">
        <v>18</v>
      </c>
      <c r="F810">
        <v>1.6729000000000001</v>
      </c>
      <c r="G810" t="str">
        <f t="shared" si="36"/>
        <v>Efficient</v>
      </c>
      <c r="H810" t="str">
        <f t="shared" si="37"/>
        <v>5</v>
      </c>
      <c r="I810">
        <v>11</v>
      </c>
      <c r="J810" t="str">
        <f t="shared" si="38"/>
        <v>Old</v>
      </c>
      <c r="K810">
        <v>59696</v>
      </c>
      <c r="L810">
        <v>111681</v>
      </c>
      <c r="N810">
        <v>152311</v>
      </c>
      <c r="O810">
        <v>297902</v>
      </c>
    </row>
    <row r="811" spans="1:16" x14ac:dyDescent="0.25">
      <c r="A811">
        <v>2022</v>
      </c>
      <c r="B811">
        <v>36</v>
      </c>
      <c r="C811" t="s">
        <v>23</v>
      </c>
      <c r="D811">
        <v>4</v>
      </c>
      <c r="E811" t="s">
        <v>19</v>
      </c>
      <c r="F811">
        <v>2.1937000000000002</v>
      </c>
      <c r="G811" t="str">
        <f t="shared" si="36"/>
        <v>Efficient</v>
      </c>
      <c r="H811" t="str">
        <f t="shared" si="37"/>
        <v>4</v>
      </c>
      <c r="I811">
        <v>12</v>
      </c>
      <c r="J811" t="str">
        <f t="shared" si="38"/>
        <v>Old</v>
      </c>
      <c r="K811">
        <v>17941</v>
      </c>
      <c r="L811">
        <v>26955</v>
      </c>
      <c r="N811">
        <v>57934</v>
      </c>
      <c r="O811">
        <v>80500</v>
      </c>
    </row>
    <row r="812" spans="1:16" x14ac:dyDescent="0.25">
      <c r="A812">
        <v>2022</v>
      </c>
      <c r="B812">
        <v>36</v>
      </c>
      <c r="C812" t="s">
        <v>23</v>
      </c>
      <c r="D812">
        <v>6</v>
      </c>
      <c r="E812" t="s">
        <v>20</v>
      </c>
      <c r="G812" t="str">
        <f t="shared" si="36"/>
        <v>Efficient</v>
      </c>
      <c r="H812" t="str">
        <f t="shared" si="37"/>
        <v>5</v>
      </c>
      <c r="I812">
        <v>11</v>
      </c>
      <c r="J812" t="str">
        <f t="shared" si="38"/>
        <v>Old</v>
      </c>
      <c r="K812">
        <v>42380</v>
      </c>
      <c r="L812">
        <v>15416</v>
      </c>
      <c r="N812">
        <v>76420</v>
      </c>
      <c r="O812">
        <v>43878</v>
      </c>
    </row>
    <row r="813" spans="1:16" x14ac:dyDescent="0.25">
      <c r="A813">
        <v>2022</v>
      </c>
      <c r="B813">
        <v>36</v>
      </c>
      <c r="C813" t="s">
        <v>23</v>
      </c>
      <c r="D813">
        <v>3</v>
      </c>
      <c r="E813" t="s">
        <v>21</v>
      </c>
      <c r="F813">
        <v>1.6395999999999999</v>
      </c>
      <c r="G813" t="str">
        <f t="shared" si="36"/>
        <v>Efficient</v>
      </c>
      <c r="H813" t="str">
        <f t="shared" si="37"/>
        <v>5</v>
      </c>
      <c r="I813">
        <v>14</v>
      </c>
      <c r="J813" t="str">
        <f t="shared" si="38"/>
        <v>Old</v>
      </c>
      <c r="K813">
        <v>49542</v>
      </c>
      <c r="M813">
        <v>4540</v>
      </c>
      <c r="N813">
        <v>109712</v>
      </c>
      <c r="P813">
        <v>9578</v>
      </c>
    </row>
    <row r="814" spans="1:16" x14ac:dyDescent="0.25">
      <c r="A814">
        <v>2022</v>
      </c>
      <c r="B814">
        <v>36</v>
      </c>
      <c r="C814" t="s">
        <v>23</v>
      </c>
      <c r="D814">
        <v>1</v>
      </c>
      <c r="E814" t="s">
        <v>22</v>
      </c>
      <c r="G814" t="str">
        <f t="shared" si="36"/>
        <v>Efficient</v>
      </c>
      <c r="H814" t="str">
        <f t="shared" si="37"/>
        <v>5</v>
      </c>
      <c r="I814">
        <v>26</v>
      </c>
      <c r="J814" t="str">
        <f t="shared" si="38"/>
        <v>Old</v>
      </c>
      <c r="K814">
        <v>5016</v>
      </c>
      <c r="N814">
        <v>168666</v>
      </c>
    </row>
    <row r="815" spans="1:16" x14ac:dyDescent="0.25">
      <c r="A815">
        <v>2022</v>
      </c>
      <c r="B815">
        <v>124</v>
      </c>
      <c r="C815" t="s">
        <v>24</v>
      </c>
      <c r="D815">
        <v>0</v>
      </c>
      <c r="E815" t="s">
        <v>14</v>
      </c>
      <c r="F815">
        <v>0.64649999999999996</v>
      </c>
      <c r="G815" t="str">
        <f t="shared" si="36"/>
        <v>Efficient</v>
      </c>
      <c r="H815" t="str">
        <f t="shared" si="37"/>
        <v>5</v>
      </c>
      <c r="I815">
        <v>26</v>
      </c>
      <c r="J815" t="str">
        <f t="shared" si="38"/>
        <v>Old</v>
      </c>
      <c r="K815">
        <v>11562</v>
      </c>
      <c r="L815">
        <v>33569</v>
      </c>
      <c r="M815">
        <v>4812</v>
      </c>
      <c r="N815">
        <v>225282</v>
      </c>
      <c r="O815">
        <v>321300</v>
      </c>
      <c r="P815">
        <v>16000</v>
      </c>
    </row>
    <row r="816" spans="1:16" x14ac:dyDescent="0.25">
      <c r="A816">
        <v>2022</v>
      </c>
      <c r="B816">
        <v>124</v>
      </c>
      <c r="C816" t="s">
        <v>24</v>
      </c>
      <c r="D816">
        <v>2</v>
      </c>
      <c r="E816" t="s">
        <v>15</v>
      </c>
      <c r="F816">
        <v>1.0604</v>
      </c>
      <c r="G816" t="str">
        <f t="shared" si="36"/>
        <v>Efficient</v>
      </c>
      <c r="H816" t="str">
        <f t="shared" si="37"/>
        <v>5</v>
      </c>
      <c r="I816">
        <v>13</v>
      </c>
      <c r="J816" t="str">
        <f t="shared" si="38"/>
        <v>Old</v>
      </c>
      <c r="K816">
        <v>23699</v>
      </c>
      <c r="L816">
        <v>39500</v>
      </c>
      <c r="N816">
        <v>162706</v>
      </c>
      <c r="O816">
        <v>321300</v>
      </c>
    </row>
    <row r="817" spans="1:16" x14ac:dyDescent="0.25">
      <c r="A817">
        <v>2022</v>
      </c>
      <c r="B817">
        <v>124</v>
      </c>
      <c r="C817" t="s">
        <v>24</v>
      </c>
      <c r="D817">
        <v>7</v>
      </c>
      <c r="E817" t="s">
        <v>16</v>
      </c>
      <c r="F817">
        <v>1.4058999999999999</v>
      </c>
      <c r="G817" t="str">
        <f t="shared" si="36"/>
        <v>Efficient</v>
      </c>
      <c r="H817" t="str">
        <f t="shared" si="37"/>
        <v>5</v>
      </c>
      <c r="I817">
        <v>9</v>
      </c>
      <c r="J817" t="str">
        <f t="shared" si="38"/>
        <v>Modern</v>
      </c>
      <c r="K817">
        <v>47807</v>
      </c>
      <c r="L817">
        <v>54440</v>
      </c>
      <c r="N817">
        <v>51035</v>
      </c>
      <c r="O817">
        <v>58757</v>
      </c>
    </row>
    <row r="818" spans="1:16" x14ac:dyDescent="0.25">
      <c r="A818">
        <v>2022</v>
      </c>
      <c r="B818">
        <v>124</v>
      </c>
      <c r="C818" t="s">
        <v>24</v>
      </c>
      <c r="D818">
        <v>5</v>
      </c>
      <c r="E818" t="s">
        <v>18</v>
      </c>
      <c r="F818">
        <v>0.3639</v>
      </c>
      <c r="G818" t="str">
        <f t="shared" si="36"/>
        <v>Efficient</v>
      </c>
      <c r="H818" t="str">
        <f t="shared" si="37"/>
        <v>5</v>
      </c>
      <c r="I818">
        <v>21</v>
      </c>
      <c r="J818" t="str">
        <f t="shared" si="38"/>
        <v>Old</v>
      </c>
      <c r="K818">
        <v>27476</v>
      </c>
      <c r="L818">
        <v>47076</v>
      </c>
      <c r="N818">
        <v>109731</v>
      </c>
      <c r="O818">
        <v>210898</v>
      </c>
    </row>
    <row r="819" spans="1:16" x14ac:dyDescent="0.25">
      <c r="A819">
        <v>2022</v>
      </c>
      <c r="B819">
        <v>124</v>
      </c>
      <c r="C819" t="s">
        <v>24</v>
      </c>
      <c r="D819">
        <v>4</v>
      </c>
      <c r="E819" t="s">
        <v>19</v>
      </c>
      <c r="F819">
        <v>0.28749999999999998</v>
      </c>
      <c r="G819" t="str">
        <f t="shared" si="36"/>
        <v>Efficient</v>
      </c>
      <c r="H819" t="str">
        <f t="shared" si="37"/>
        <v>5</v>
      </c>
      <c r="I819">
        <v>10</v>
      </c>
      <c r="J819" t="str">
        <f t="shared" si="38"/>
        <v>Old</v>
      </c>
      <c r="K819">
        <v>10006</v>
      </c>
      <c r="L819">
        <v>12736</v>
      </c>
      <c r="N819">
        <v>40328</v>
      </c>
      <c r="O819">
        <v>61670</v>
      </c>
    </row>
    <row r="820" spans="1:16" x14ac:dyDescent="0.25">
      <c r="A820">
        <v>2022</v>
      </c>
      <c r="B820">
        <v>124</v>
      </c>
      <c r="C820" t="s">
        <v>24</v>
      </c>
      <c r="D820">
        <v>6</v>
      </c>
      <c r="E820" t="s">
        <v>20</v>
      </c>
      <c r="G820" t="str">
        <f t="shared" si="36"/>
        <v>Efficient</v>
      </c>
      <c r="H820" t="str">
        <f t="shared" si="37"/>
        <v>5</v>
      </c>
      <c r="I820">
        <v>14</v>
      </c>
      <c r="J820" t="str">
        <f t="shared" si="38"/>
        <v>Old</v>
      </c>
      <c r="K820">
        <v>11249</v>
      </c>
      <c r="L820">
        <v>5690</v>
      </c>
      <c r="N820">
        <v>100430</v>
      </c>
      <c r="O820">
        <v>55828</v>
      </c>
    </row>
    <row r="821" spans="1:16" x14ac:dyDescent="0.25">
      <c r="A821">
        <v>2022</v>
      </c>
      <c r="B821">
        <v>124</v>
      </c>
      <c r="C821" t="s">
        <v>24</v>
      </c>
      <c r="D821">
        <v>3</v>
      </c>
      <c r="E821" t="s">
        <v>21</v>
      </c>
      <c r="F821">
        <v>1.8048999999999999</v>
      </c>
      <c r="G821" t="str">
        <f t="shared" si="36"/>
        <v>Efficient</v>
      </c>
      <c r="H821" t="str">
        <f t="shared" si="37"/>
        <v>5</v>
      </c>
      <c r="I821">
        <v>15</v>
      </c>
      <c r="J821" t="str">
        <f t="shared" si="38"/>
        <v>Old</v>
      </c>
      <c r="K821">
        <v>53512</v>
      </c>
      <c r="M821">
        <v>4812</v>
      </c>
      <c r="N821">
        <v>176546</v>
      </c>
      <c r="P821">
        <v>16000</v>
      </c>
    </row>
    <row r="822" spans="1:16" x14ac:dyDescent="0.25">
      <c r="A822">
        <v>2022</v>
      </c>
      <c r="B822">
        <v>124</v>
      </c>
      <c r="C822" t="s">
        <v>24</v>
      </c>
      <c r="D822">
        <v>1</v>
      </c>
      <c r="E822" t="s">
        <v>22</v>
      </c>
      <c r="G822" t="str">
        <f t="shared" si="36"/>
        <v>Efficient</v>
      </c>
      <c r="H822" t="str">
        <f t="shared" si="37"/>
        <v>5</v>
      </c>
      <c r="I822">
        <v>28</v>
      </c>
      <c r="J822" t="str">
        <f t="shared" si="38"/>
        <v>Old</v>
      </c>
      <c r="K822">
        <v>7682</v>
      </c>
      <c r="N822">
        <v>225282</v>
      </c>
    </row>
    <row r="823" spans="1:16" x14ac:dyDescent="0.25">
      <c r="A823">
        <v>2022</v>
      </c>
      <c r="B823">
        <v>156</v>
      </c>
      <c r="C823" t="s">
        <v>25</v>
      </c>
      <c r="D823">
        <v>0</v>
      </c>
      <c r="E823" t="s">
        <v>14</v>
      </c>
      <c r="F823">
        <v>1.1326000000000001</v>
      </c>
      <c r="G823" t="str">
        <f t="shared" si="36"/>
        <v>Efficient</v>
      </c>
      <c r="H823" t="str">
        <f t="shared" si="37"/>
        <v>5</v>
      </c>
      <c r="I823">
        <v>13</v>
      </c>
      <c r="J823" t="str">
        <f t="shared" si="38"/>
        <v>Old</v>
      </c>
      <c r="K823">
        <v>33353</v>
      </c>
      <c r="L823">
        <v>46196</v>
      </c>
      <c r="M823">
        <v>4482</v>
      </c>
      <c r="N823">
        <v>236673</v>
      </c>
      <c r="O823">
        <v>404389</v>
      </c>
      <c r="P823">
        <v>24004</v>
      </c>
    </row>
    <row r="824" spans="1:16" x14ac:dyDescent="0.25">
      <c r="A824">
        <v>2022</v>
      </c>
      <c r="B824">
        <v>156</v>
      </c>
      <c r="C824" t="s">
        <v>25</v>
      </c>
      <c r="D824">
        <v>2</v>
      </c>
      <c r="E824" t="s">
        <v>15</v>
      </c>
      <c r="F824">
        <v>1.1424000000000001</v>
      </c>
      <c r="G824" t="str">
        <f t="shared" si="36"/>
        <v>Efficient</v>
      </c>
      <c r="H824" t="str">
        <f t="shared" si="37"/>
        <v>5</v>
      </c>
      <c r="I824">
        <v>12</v>
      </c>
      <c r="J824" t="str">
        <f t="shared" si="38"/>
        <v>Old</v>
      </c>
      <c r="K824">
        <v>20028</v>
      </c>
      <c r="L824">
        <v>34873</v>
      </c>
      <c r="N824">
        <v>170618</v>
      </c>
      <c r="O824">
        <v>323514</v>
      </c>
    </row>
    <row r="825" spans="1:16" x14ac:dyDescent="0.25">
      <c r="A825">
        <v>2022</v>
      </c>
      <c r="B825">
        <v>156</v>
      </c>
      <c r="C825" t="s">
        <v>25</v>
      </c>
      <c r="D825">
        <v>7</v>
      </c>
      <c r="E825" t="s">
        <v>16</v>
      </c>
      <c r="F825">
        <v>1.0367999999999999</v>
      </c>
      <c r="G825" t="str">
        <f t="shared" si="36"/>
        <v>Efficient</v>
      </c>
      <c r="H825" t="str">
        <f t="shared" si="37"/>
        <v>5</v>
      </c>
      <c r="I825">
        <v>14</v>
      </c>
      <c r="J825" t="str">
        <f t="shared" si="38"/>
        <v>Old</v>
      </c>
      <c r="K825">
        <v>9933</v>
      </c>
      <c r="L825">
        <v>10782</v>
      </c>
      <c r="N825">
        <v>60784</v>
      </c>
      <c r="O825">
        <v>64220</v>
      </c>
    </row>
    <row r="826" spans="1:16" x14ac:dyDescent="0.25">
      <c r="A826">
        <v>2022</v>
      </c>
      <c r="B826">
        <v>156</v>
      </c>
      <c r="C826" t="s">
        <v>25</v>
      </c>
      <c r="D826">
        <v>8</v>
      </c>
      <c r="E826" t="s">
        <v>17</v>
      </c>
      <c r="F826">
        <v>1.2229000000000001</v>
      </c>
      <c r="G826" t="str">
        <f t="shared" si="36"/>
        <v>Efficient</v>
      </c>
      <c r="H826" t="str">
        <f t="shared" si="37"/>
        <v>5</v>
      </c>
      <c r="I826">
        <v>11</v>
      </c>
      <c r="J826" t="str">
        <f t="shared" si="38"/>
        <v>Old</v>
      </c>
      <c r="K826">
        <v>101181</v>
      </c>
      <c r="L826">
        <v>81446</v>
      </c>
      <c r="N826">
        <v>168189</v>
      </c>
      <c r="O826">
        <v>155159</v>
      </c>
    </row>
    <row r="827" spans="1:16" x14ac:dyDescent="0.25">
      <c r="A827">
        <v>2022</v>
      </c>
      <c r="B827">
        <v>156</v>
      </c>
      <c r="C827" t="s">
        <v>25</v>
      </c>
      <c r="D827">
        <v>5</v>
      </c>
      <c r="E827" t="s">
        <v>18</v>
      </c>
      <c r="F827">
        <v>2.0708000000000002</v>
      </c>
      <c r="G827" t="str">
        <f t="shared" si="36"/>
        <v>Efficient</v>
      </c>
      <c r="H827" t="str">
        <f t="shared" si="37"/>
        <v>4</v>
      </c>
      <c r="I827">
        <v>14</v>
      </c>
      <c r="J827" t="str">
        <f t="shared" si="38"/>
        <v>Old</v>
      </c>
      <c r="K827">
        <v>42843</v>
      </c>
      <c r="L827">
        <v>78283</v>
      </c>
      <c r="N827">
        <v>204014</v>
      </c>
      <c r="O827">
        <v>404389</v>
      </c>
    </row>
    <row r="828" spans="1:16" x14ac:dyDescent="0.25">
      <c r="A828">
        <v>2022</v>
      </c>
      <c r="B828">
        <v>156</v>
      </c>
      <c r="C828" t="s">
        <v>25</v>
      </c>
      <c r="D828">
        <v>4</v>
      </c>
      <c r="E828" t="s">
        <v>19</v>
      </c>
      <c r="F828">
        <v>1.5736000000000001</v>
      </c>
      <c r="G828" t="str">
        <f t="shared" si="36"/>
        <v>Efficient</v>
      </c>
      <c r="H828" t="str">
        <f t="shared" si="37"/>
        <v>5</v>
      </c>
      <c r="I828">
        <v>17</v>
      </c>
      <c r="J828" t="str">
        <f t="shared" si="38"/>
        <v>Old</v>
      </c>
      <c r="K828">
        <v>10696</v>
      </c>
      <c r="L828">
        <v>14947</v>
      </c>
      <c r="N828">
        <v>91649</v>
      </c>
      <c r="O828">
        <v>103652</v>
      </c>
    </row>
    <row r="829" spans="1:16" x14ac:dyDescent="0.25">
      <c r="A829">
        <v>2022</v>
      </c>
      <c r="B829">
        <v>156</v>
      </c>
      <c r="C829" t="s">
        <v>25</v>
      </c>
      <c r="D829">
        <v>6</v>
      </c>
      <c r="E829" t="s">
        <v>20</v>
      </c>
      <c r="G829" t="str">
        <f t="shared" si="36"/>
        <v>Efficient</v>
      </c>
      <c r="H829" t="str">
        <f t="shared" si="37"/>
        <v>5</v>
      </c>
      <c r="I829">
        <v>13</v>
      </c>
      <c r="J829" t="str">
        <f t="shared" si="38"/>
        <v>Old</v>
      </c>
      <c r="K829">
        <v>29355</v>
      </c>
      <c r="L829">
        <v>10285</v>
      </c>
      <c r="N829">
        <v>76420</v>
      </c>
      <c r="O829">
        <v>43878</v>
      </c>
    </row>
    <row r="830" spans="1:16" x14ac:dyDescent="0.25">
      <c r="A830">
        <v>2022</v>
      </c>
      <c r="B830">
        <v>156</v>
      </c>
      <c r="C830" t="s">
        <v>25</v>
      </c>
      <c r="D830">
        <v>3</v>
      </c>
      <c r="E830" t="s">
        <v>21</v>
      </c>
      <c r="F830">
        <v>0.73609999999999998</v>
      </c>
      <c r="G830" t="str">
        <f t="shared" si="36"/>
        <v>Efficient</v>
      </c>
      <c r="H830" t="str">
        <f t="shared" si="37"/>
        <v>5</v>
      </c>
      <c r="I830">
        <v>13</v>
      </c>
      <c r="J830" t="str">
        <f t="shared" si="38"/>
        <v>Old</v>
      </c>
      <c r="K830">
        <v>47751</v>
      </c>
      <c r="M830">
        <v>4482</v>
      </c>
      <c r="N830">
        <v>236673</v>
      </c>
      <c r="P830">
        <v>24004</v>
      </c>
    </row>
    <row r="831" spans="1:16" x14ac:dyDescent="0.25">
      <c r="A831">
        <v>2022</v>
      </c>
      <c r="B831">
        <v>156</v>
      </c>
      <c r="C831" t="s">
        <v>25</v>
      </c>
      <c r="D831">
        <v>1</v>
      </c>
      <c r="E831" t="s">
        <v>22</v>
      </c>
      <c r="G831" t="str">
        <f t="shared" si="36"/>
        <v>Efficient</v>
      </c>
      <c r="H831" t="str">
        <f t="shared" si="37"/>
        <v>5</v>
      </c>
      <c r="I831">
        <v>12</v>
      </c>
      <c r="J831" t="str">
        <f t="shared" si="38"/>
        <v>Old</v>
      </c>
      <c r="K831">
        <v>21416</v>
      </c>
      <c r="N831">
        <v>77499</v>
      </c>
    </row>
    <row r="832" spans="1:16" x14ac:dyDescent="0.25">
      <c r="A832">
        <v>2022</v>
      </c>
      <c r="B832">
        <v>191</v>
      </c>
      <c r="C832" t="s">
        <v>26</v>
      </c>
      <c r="D832">
        <v>0</v>
      </c>
      <c r="E832" t="s">
        <v>14</v>
      </c>
      <c r="F832">
        <v>1.3555999999999999</v>
      </c>
      <c r="G832" t="str">
        <f t="shared" si="36"/>
        <v>Efficient</v>
      </c>
      <c r="H832" t="str">
        <f t="shared" si="37"/>
        <v>5</v>
      </c>
      <c r="I832">
        <v>18</v>
      </c>
      <c r="J832" t="str">
        <f t="shared" si="38"/>
        <v>Old</v>
      </c>
      <c r="K832">
        <v>3849</v>
      </c>
      <c r="L832">
        <v>19533</v>
      </c>
      <c r="M832">
        <v>3843</v>
      </c>
      <c r="N832">
        <v>164998</v>
      </c>
      <c r="O832">
        <v>179276</v>
      </c>
      <c r="P832">
        <v>15413</v>
      </c>
    </row>
    <row r="833" spans="1:16" x14ac:dyDescent="0.25">
      <c r="A833">
        <v>2022</v>
      </c>
      <c r="B833">
        <v>191</v>
      </c>
      <c r="C833" t="s">
        <v>26</v>
      </c>
      <c r="D833">
        <v>2</v>
      </c>
      <c r="E833" t="s">
        <v>15</v>
      </c>
      <c r="F833">
        <v>1.0089999999999999</v>
      </c>
      <c r="G833" t="str">
        <f t="shared" si="36"/>
        <v>Efficient</v>
      </c>
      <c r="H833" t="str">
        <f t="shared" si="37"/>
        <v>5</v>
      </c>
      <c r="I833">
        <v>16</v>
      </c>
      <c r="J833" t="str">
        <f t="shared" si="38"/>
        <v>Old</v>
      </c>
      <c r="K833">
        <v>15962</v>
      </c>
      <c r="L833">
        <v>27077</v>
      </c>
      <c r="N833">
        <v>84029</v>
      </c>
      <c r="O833">
        <v>159855</v>
      </c>
    </row>
    <row r="834" spans="1:16" x14ac:dyDescent="0.25">
      <c r="A834">
        <v>2022</v>
      </c>
      <c r="B834">
        <v>191</v>
      </c>
      <c r="C834" t="s">
        <v>26</v>
      </c>
      <c r="D834">
        <v>8</v>
      </c>
      <c r="E834" t="s">
        <v>17</v>
      </c>
      <c r="F834">
        <v>2.1743000000000001</v>
      </c>
      <c r="G834" t="str">
        <f t="shared" si="36"/>
        <v>Efficient</v>
      </c>
      <c r="H834" t="str">
        <f t="shared" si="37"/>
        <v>4</v>
      </c>
      <c r="I834">
        <v>6</v>
      </c>
      <c r="J834" t="str">
        <f t="shared" si="38"/>
        <v>Modern</v>
      </c>
      <c r="K834">
        <v>109959</v>
      </c>
      <c r="L834">
        <v>88111</v>
      </c>
      <c r="N834">
        <v>136980</v>
      </c>
      <c r="O834">
        <v>121946</v>
      </c>
    </row>
    <row r="835" spans="1:16" x14ac:dyDescent="0.25">
      <c r="A835">
        <v>2022</v>
      </c>
      <c r="B835">
        <v>191</v>
      </c>
      <c r="C835" t="s">
        <v>26</v>
      </c>
      <c r="D835">
        <v>5</v>
      </c>
      <c r="E835" t="s">
        <v>18</v>
      </c>
      <c r="F835">
        <v>3.0802</v>
      </c>
      <c r="G835" t="str">
        <f t="shared" ref="G835:G898" si="39">IF(F835&lt;3, "Efficient", "Inefficient")</f>
        <v>Inefficient</v>
      </c>
      <c r="H835" t="str">
        <f t="shared" ref="H835:H898" si="40">IF(F835&lt;2,"5",IF(F835&lt;3,"4",IF(F835&lt;4,"3",IF(F835&lt;5,"2","1"))))</f>
        <v>3</v>
      </c>
      <c r="I835">
        <v>25</v>
      </c>
      <c r="J835" t="str">
        <f t="shared" ref="J835:J898" si="41">IF(I835&lt;10, "Modern", "Old")</f>
        <v>Old</v>
      </c>
      <c r="K835">
        <v>18404</v>
      </c>
      <c r="L835">
        <v>32323</v>
      </c>
      <c r="N835">
        <v>93274</v>
      </c>
      <c r="O835">
        <v>179276</v>
      </c>
    </row>
    <row r="836" spans="1:16" x14ac:dyDescent="0.25">
      <c r="A836">
        <v>2022</v>
      </c>
      <c r="B836">
        <v>191</v>
      </c>
      <c r="C836" t="s">
        <v>26</v>
      </c>
      <c r="D836">
        <v>4</v>
      </c>
      <c r="E836" t="s">
        <v>19</v>
      </c>
      <c r="F836">
        <v>2.4340000000000002</v>
      </c>
      <c r="G836" t="str">
        <f t="shared" si="39"/>
        <v>Efficient</v>
      </c>
      <c r="H836" t="str">
        <f t="shared" si="40"/>
        <v>4</v>
      </c>
      <c r="I836">
        <v>25</v>
      </c>
      <c r="J836" t="str">
        <f t="shared" si="41"/>
        <v>Old</v>
      </c>
      <c r="K836">
        <v>4303</v>
      </c>
      <c r="L836">
        <v>5876</v>
      </c>
      <c r="N836">
        <v>66870</v>
      </c>
      <c r="O836">
        <v>71955</v>
      </c>
    </row>
    <row r="837" spans="1:16" x14ac:dyDescent="0.25">
      <c r="A837">
        <v>2022</v>
      </c>
      <c r="B837">
        <v>191</v>
      </c>
      <c r="C837" t="s">
        <v>26</v>
      </c>
      <c r="D837">
        <v>3</v>
      </c>
      <c r="E837" t="s">
        <v>21</v>
      </c>
      <c r="F837">
        <v>0.72050000000000003</v>
      </c>
      <c r="G837" t="str">
        <f t="shared" si="39"/>
        <v>Efficient</v>
      </c>
      <c r="H837" t="str">
        <f t="shared" si="40"/>
        <v>5</v>
      </c>
      <c r="I837">
        <v>16</v>
      </c>
      <c r="J837" t="str">
        <f t="shared" si="41"/>
        <v>Old</v>
      </c>
      <c r="K837">
        <v>41224</v>
      </c>
      <c r="M837">
        <v>3843</v>
      </c>
      <c r="N837">
        <v>153773</v>
      </c>
      <c r="P837">
        <v>15413</v>
      </c>
    </row>
    <row r="838" spans="1:16" x14ac:dyDescent="0.25">
      <c r="A838">
        <v>2022</v>
      </c>
      <c r="B838">
        <v>191</v>
      </c>
      <c r="C838" t="s">
        <v>26</v>
      </c>
      <c r="D838">
        <v>1</v>
      </c>
      <c r="E838" t="s">
        <v>22</v>
      </c>
      <c r="G838" t="str">
        <f t="shared" si="39"/>
        <v>Efficient</v>
      </c>
      <c r="H838" t="str">
        <f t="shared" si="40"/>
        <v>5</v>
      </c>
      <c r="I838">
        <v>18</v>
      </c>
      <c r="J838" t="str">
        <f t="shared" si="41"/>
        <v>Old</v>
      </c>
      <c r="K838">
        <v>3462</v>
      </c>
      <c r="N838">
        <v>164998</v>
      </c>
    </row>
    <row r="839" spans="1:16" x14ac:dyDescent="0.25">
      <c r="A839">
        <v>2022</v>
      </c>
      <c r="B839">
        <v>208</v>
      </c>
      <c r="C839" t="s">
        <v>27</v>
      </c>
      <c r="D839">
        <v>0</v>
      </c>
      <c r="E839" t="s">
        <v>14</v>
      </c>
      <c r="F839">
        <v>0.75209999999999999</v>
      </c>
      <c r="G839" t="str">
        <f t="shared" si="39"/>
        <v>Efficient</v>
      </c>
      <c r="H839" t="str">
        <f t="shared" si="40"/>
        <v>5</v>
      </c>
      <c r="I839">
        <v>21</v>
      </c>
      <c r="J839" t="str">
        <f t="shared" si="41"/>
        <v>Old</v>
      </c>
      <c r="K839">
        <v>10025</v>
      </c>
      <c r="L839">
        <v>7454</v>
      </c>
      <c r="M839">
        <v>2007</v>
      </c>
      <c r="N839">
        <v>214286</v>
      </c>
      <c r="O839">
        <v>182983</v>
      </c>
      <c r="P839">
        <v>19630</v>
      </c>
    </row>
    <row r="840" spans="1:16" x14ac:dyDescent="0.25">
      <c r="A840">
        <v>2022</v>
      </c>
      <c r="B840">
        <v>208</v>
      </c>
      <c r="C840" t="s">
        <v>27</v>
      </c>
      <c r="D840">
        <v>2</v>
      </c>
      <c r="E840" t="s">
        <v>15</v>
      </c>
      <c r="F840">
        <v>0.68120000000000003</v>
      </c>
      <c r="G840" t="str">
        <f t="shared" si="39"/>
        <v>Efficient</v>
      </c>
      <c r="H840" t="str">
        <f t="shared" si="40"/>
        <v>5</v>
      </c>
      <c r="I840">
        <v>17</v>
      </c>
      <c r="J840" t="str">
        <f t="shared" si="41"/>
        <v>Old</v>
      </c>
      <c r="K840">
        <v>7653</v>
      </c>
      <c r="L840">
        <v>12192</v>
      </c>
      <c r="N840">
        <v>86990</v>
      </c>
      <c r="O840">
        <v>164028</v>
      </c>
    </row>
    <row r="841" spans="1:16" x14ac:dyDescent="0.25">
      <c r="A841">
        <v>2022</v>
      </c>
      <c r="B841">
        <v>208</v>
      </c>
      <c r="C841" t="s">
        <v>27</v>
      </c>
      <c r="D841">
        <v>7</v>
      </c>
      <c r="E841" t="s">
        <v>16</v>
      </c>
      <c r="F841">
        <v>1.2023999999999999</v>
      </c>
      <c r="G841" t="str">
        <f t="shared" si="39"/>
        <v>Efficient</v>
      </c>
      <c r="H841" t="str">
        <f t="shared" si="40"/>
        <v>5</v>
      </c>
      <c r="I841">
        <v>11</v>
      </c>
      <c r="J841" t="str">
        <f t="shared" si="41"/>
        <v>Old</v>
      </c>
      <c r="K841">
        <v>4091</v>
      </c>
      <c r="L841">
        <v>4384</v>
      </c>
      <c r="N841">
        <v>17840</v>
      </c>
      <c r="O841">
        <v>23484</v>
      </c>
    </row>
    <row r="842" spans="1:16" x14ac:dyDescent="0.25">
      <c r="A842">
        <v>2022</v>
      </c>
      <c r="B842">
        <v>208</v>
      </c>
      <c r="C842" t="s">
        <v>27</v>
      </c>
      <c r="D842">
        <v>5</v>
      </c>
      <c r="E842" t="s">
        <v>18</v>
      </c>
      <c r="F842">
        <v>0.82289999999999996</v>
      </c>
      <c r="G842" t="str">
        <f t="shared" si="39"/>
        <v>Efficient</v>
      </c>
      <c r="H842" t="str">
        <f t="shared" si="40"/>
        <v>5</v>
      </c>
      <c r="I842">
        <v>14</v>
      </c>
      <c r="J842" t="str">
        <f t="shared" si="41"/>
        <v>Old</v>
      </c>
      <c r="K842">
        <v>9309</v>
      </c>
      <c r="L842">
        <v>15319</v>
      </c>
      <c r="N842">
        <v>94090</v>
      </c>
      <c r="O842">
        <v>182983</v>
      </c>
    </row>
    <row r="843" spans="1:16" x14ac:dyDescent="0.25">
      <c r="A843">
        <v>2022</v>
      </c>
      <c r="B843">
        <v>208</v>
      </c>
      <c r="C843" t="s">
        <v>27</v>
      </c>
      <c r="D843">
        <v>4</v>
      </c>
      <c r="E843" t="s">
        <v>19</v>
      </c>
      <c r="F843">
        <v>0.81740000000000002</v>
      </c>
      <c r="G843" t="str">
        <f t="shared" si="39"/>
        <v>Efficient</v>
      </c>
      <c r="H843" t="str">
        <f t="shared" si="40"/>
        <v>5</v>
      </c>
      <c r="I843">
        <v>24</v>
      </c>
      <c r="J843" t="str">
        <f t="shared" si="41"/>
        <v>Old</v>
      </c>
      <c r="K843">
        <v>3134</v>
      </c>
      <c r="L843">
        <v>4357</v>
      </c>
      <c r="N843">
        <v>30351</v>
      </c>
      <c r="O843">
        <v>50640</v>
      </c>
    </row>
    <row r="844" spans="1:16" x14ac:dyDescent="0.25">
      <c r="A844">
        <v>2022</v>
      </c>
      <c r="B844">
        <v>208</v>
      </c>
      <c r="C844" t="s">
        <v>27</v>
      </c>
      <c r="D844">
        <v>6</v>
      </c>
      <c r="E844" t="s">
        <v>20</v>
      </c>
      <c r="G844" t="str">
        <f t="shared" si="39"/>
        <v>Efficient</v>
      </c>
      <c r="H844" t="str">
        <f t="shared" si="40"/>
        <v>5</v>
      </c>
      <c r="I844">
        <v>18</v>
      </c>
      <c r="J844" t="str">
        <f t="shared" si="41"/>
        <v>Old</v>
      </c>
      <c r="K844">
        <v>24680</v>
      </c>
      <c r="L844">
        <v>12493</v>
      </c>
      <c r="N844">
        <v>72708</v>
      </c>
      <c r="O844">
        <v>48988</v>
      </c>
    </row>
    <row r="845" spans="1:16" x14ac:dyDescent="0.25">
      <c r="A845">
        <v>2022</v>
      </c>
      <c r="B845">
        <v>208</v>
      </c>
      <c r="C845" t="s">
        <v>27</v>
      </c>
      <c r="D845">
        <v>3</v>
      </c>
      <c r="E845" t="s">
        <v>21</v>
      </c>
      <c r="F845">
        <v>0.5958</v>
      </c>
      <c r="G845" t="str">
        <f t="shared" si="39"/>
        <v>Efficient</v>
      </c>
      <c r="H845" t="str">
        <f t="shared" si="40"/>
        <v>5</v>
      </c>
      <c r="I845">
        <v>15</v>
      </c>
      <c r="J845" t="str">
        <f t="shared" si="41"/>
        <v>Old</v>
      </c>
      <c r="K845">
        <v>22103</v>
      </c>
      <c r="M845">
        <v>2007</v>
      </c>
      <c r="N845">
        <v>214286</v>
      </c>
      <c r="P845">
        <v>19630</v>
      </c>
    </row>
    <row r="846" spans="1:16" x14ac:dyDescent="0.25">
      <c r="A846">
        <v>2022</v>
      </c>
      <c r="B846">
        <v>208</v>
      </c>
      <c r="C846" t="s">
        <v>27</v>
      </c>
      <c r="D846">
        <v>1</v>
      </c>
      <c r="E846" t="s">
        <v>22</v>
      </c>
      <c r="G846" t="str">
        <f t="shared" si="39"/>
        <v>Efficient</v>
      </c>
      <c r="H846" t="str">
        <f t="shared" si="40"/>
        <v>5</v>
      </c>
      <c r="I846">
        <v>21</v>
      </c>
      <c r="J846" t="str">
        <f t="shared" si="41"/>
        <v>Old</v>
      </c>
      <c r="K846">
        <v>10430</v>
      </c>
      <c r="N846">
        <v>183200</v>
      </c>
    </row>
    <row r="847" spans="1:16" x14ac:dyDescent="0.25">
      <c r="A847">
        <v>2022</v>
      </c>
      <c r="B847">
        <v>251</v>
      </c>
      <c r="C847" t="s">
        <v>28</v>
      </c>
      <c r="D847">
        <v>0</v>
      </c>
      <c r="E847" t="s">
        <v>14</v>
      </c>
      <c r="F847">
        <v>1.1958</v>
      </c>
      <c r="G847" t="str">
        <f t="shared" si="39"/>
        <v>Efficient</v>
      </c>
      <c r="H847" t="str">
        <f t="shared" si="40"/>
        <v>5</v>
      </c>
      <c r="I847">
        <v>18</v>
      </c>
      <c r="J847" t="str">
        <f t="shared" si="41"/>
        <v>Old</v>
      </c>
      <c r="K847">
        <v>21641</v>
      </c>
      <c r="L847">
        <v>18567</v>
      </c>
      <c r="M847">
        <v>5024</v>
      </c>
      <c r="N847">
        <v>236583</v>
      </c>
      <c r="O847">
        <v>320780</v>
      </c>
      <c r="P847">
        <v>23964</v>
      </c>
    </row>
    <row r="848" spans="1:16" x14ac:dyDescent="0.25">
      <c r="A848">
        <v>2022</v>
      </c>
      <c r="B848">
        <v>251</v>
      </c>
      <c r="C848" t="s">
        <v>28</v>
      </c>
      <c r="D848">
        <v>2</v>
      </c>
      <c r="E848" t="s">
        <v>15</v>
      </c>
      <c r="F848">
        <v>1.0354000000000001</v>
      </c>
      <c r="G848" t="str">
        <f t="shared" si="39"/>
        <v>Efficient</v>
      </c>
      <c r="H848" t="str">
        <f t="shared" si="40"/>
        <v>5</v>
      </c>
      <c r="I848">
        <v>13</v>
      </c>
      <c r="J848" t="str">
        <f t="shared" si="41"/>
        <v>Old</v>
      </c>
      <c r="K848">
        <v>13039</v>
      </c>
      <c r="L848">
        <v>22154</v>
      </c>
      <c r="N848">
        <v>170611</v>
      </c>
      <c r="O848">
        <v>320780</v>
      </c>
    </row>
    <row r="849" spans="1:16" x14ac:dyDescent="0.25">
      <c r="A849">
        <v>2022</v>
      </c>
      <c r="B849">
        <v>251</v>
      </c>
      <c r="C849" t="s">
        <v>28</v>
      </c>
      <c r="D849">
        <v>7</v>
      </c>
      <c r="E849" t="s">
        <v>16</v>
      </c>
      <c r="F849">
        <v>1.1457999999999999</v>
      </c>
      <c r="G849" t="str">
        <f t="shared" si="39"/>
        <v>Efficient</v>
      </c>
      <c r="H849" t="str">
        <f t="shared" si="40"/>
        <v>5</v>
      </c>
      <c r="I849">
        <v>12</v>
      </c>
      <c r="J849" t="str">
        <f t="shared" si="41"/>
        <v>Old</v>
      </c>
      <c r="K849">
        <v>9284</v>
      </c>
      <c r="L849">
        <v>10416</v>
      </c>
      <c r="N849">
        <v>49567</v>
      </c>
      <c r="O849">
        <v>55316</v>
      </c>
    </row>
    <row r="850" spans="1:16" x14ac:dyDescent="0.25">
      <c r="A850">
        <v>2022</v>
      </c>
      <c r="B850">
        <v>251</v>
      </c>
      <c r="C850" t="s">
        <v>28</v>
      </c>
      <c r="D850">
        <v>8</v>
      </c>
      <c r="E850" t="s">
        <v>17</v>
      </c>
      <c r="F850">
        <v>1.1281000000000001</v>
      </c>
      <c r="G850" t="str">
        <f t="shared" si="39"/>
        <v>Efficient</v>
      </c>
      <c r="H850" t="str">
        <f t="shared" si="40"/>
        <v>5</v>
      </c>
      <c r="I850">
        <v>9</v>
      </c>
      <c r="J850" t="str">
        <f t="shared" si="41"/>
        <v>Modern</v>
      </c>
      <c r="K850">
        <v>106891</v>
      </c>
      <c r="L850">
        <v>83134</v>
      </c>
      <c r="N850">
        <v>163922</v>
      </c>
      <c r="O850">
        <v>130171</v>
      </c>
    </row>
    <row r="851" spans="1:16" x14ac:dyDescent="0.25">
      <c r="A851">
        <v>2022</v>
      </c>
      <c r="B851">
        <v>251</v>
      </c>
      <c r="C851" t="s">
        <v>28</v>
      </c>
      <c r="D851">
        <v>5</v>
      </c>
      <c r="E851" t="s">
        <v>18</v>
      </c>
      <c r="F851">
        <v>3.024</v>
      </c>
      <c r="G851" t="str">
        <f t="shared" si="39"/>
        <v>Inefficient</v>
      </c>
      <c r="H851" t="str">
        <f t="shared" si="40"/>
        <v>3</v>
      </c>
      <c r="I851">
        <v>14</v>
      </c>
      <c r="J851" t="str">
        <f t="shared" si="41"/>
        <v>Old</v>
      </c>
      <c r="K851">
        <v>25606</v>
      </c>
      <c r="L851">
        <v>44769</v>
      </c>
      <c r="N851">
        <v>107526</v>
      </c>
      <c r="O851">
        <v>208521</v>
      </c>
    </row>
    <row r="852" spans="1:16" x14ac:dyDescent="0.25">
      <c r="A852">
        <v>2022</v>
      </c>
      <c r="B852">
        <v>251</v>
      </c>
      <c r="C852" t="s">
        <v>28</v>
      </c>
      <c r="D852">
        <v>4</v>
      </c>
      <c r="E852" t="s">
        <v>19</v>
      </c>
      <c r="F852">
        <v>1.5291999999999999</v>
      </c>
      <c r="G852" t="str">
        <f t="shared" si="39"/>
        <v>Efficient</v>
      </c>
      <c r="H852" t="str">
        <f t="shared" si="40"/>
        <v>5</v>
      </c>
      <c r="I852">
        <v>19</v>
      </c>
      <c r="J852" t="str">
        <f t="shared" si="41"/>
        <v>Old</v>
      </c>
      <c r="K852">
        <v>4503</v>
      </c>
      <c r="L852">
        <v>6454</v>
      </c>
      <c r="N852">
        <v>46295</v>
      </c>
      <c r="O852">
        <v>72871</v>
      </c>
    </row>
    <row r="853" spans="1:16" x14ac:dyDescent="0.25">
      <c r="A853">
        <v>2022</v>
      </c>
      <c r="B853">
        <v>251</v>
      </c>
      <c r="C853" t="s">
        <v>28</v>
      </c>
      <c r="D853">
        <v>6</v>
      </c>
      <c r="E853" t="s">
        <v>20</v>
      </c>
      <c r="G853" t="str">
        <f t="shared" si="39"/>
        <v>Efficient</v>
      </c>
      <c r="H853" t="str">
        <f t="shared" si="40"/>
        <v>5</v>
      </c>
      <c r="I853">
        <v>18</v>
      </c>
      <c r="J853" t="str">
        <f t="shared" si="41"/>
        <v>Old</v>
      </c>
      <c r="K853">
        <v>26700</v>
      </c>
      <c r="L853">
        <v>11390</v>
      </c>
      <c r="N853">
        <v>76420</v>
      </c>
      <c r="O853">
        <v>45200</v>
      </c>
    </row>
    <row r="854" spans="1:16" x14ac:dyDescent="0.25">
      <c r="A854">
        <v>2022</v>
      </c>
      <c r="B854">
        <v>251</v>
      </c>
      <c r="C854" t="s">
        <v>28</v>
      </c>
      <c r="D854">
        <v>3</v>
      </c>
      <c r="E854" t="s">
        <v>21</v>
      </c>
      <c r="F854">
        <v>1.0618000000000001</v>
      </c>
      <c r="G854" t="str">
        <f t="shared" si="39"/>
        <v>Efficient</v>
      </c>
      <c r="H854" t="str">
        <f t="shared" si="40"/>
        <v>5</v>
      </c>
      <c r="I854">
        <v>14</v>
      </c>
      <c r="J854" t="str">
        <f t="shared" si="41"/>
        <v>Old</v>
      </c>
      <c r="K854">
        <v>54900</v>
      </c>
      <c r="M854">
        <v>5024</v>
      </c>
      <c r="N854">
        <v>236583</v>
      </c>
      <c r="P854">
        <v>23964</v>
      </c>
    </row>
    <row r="855" spans="1:16" x14ac:dyDescent="0.25">
      <c r="A855">
        <v>2022</v>
      </c>
      <c r="B855">
        <v>251</v>
      </c>
      <c r="C855" t="s">
        <v>28</v>
      </c>
      <c r="D855">
        <v>1</v>
      </c>
      <c r="E855" t="s">
        <v>22</v>
      </c>
      <c r="G855" t="str">
        <f t="shared" si="39"/>
        <v>Efficient</v>
      </c>
      <c r="H855" t="str">
        <f t="shared" si="40"/>
        <v>5</v>
      </c>
      <c r="I855">
        <v>20</v>
      </c>
      <c r="J855" t="str">
        <f t="shared" si="41"/>
        <v>Old</v>
      </c>
      <c r="K855">
        <v>22262</v>
      </c>
      <c r="N855">
        <v>235600</v>
      </c>
    </row>
    <row r="856" spans="1:16" x14ac:dyDescent="0.25">
      <c r="A856">
        <v>2022</v>
      </c>
      <c r="B856">
        <v>276</v>
      </c>
      <c r="C856" t="s">
        <v>29</v>
      </c>
      <c r="D856">
        <v>0</v>
      </c>
      <c r="E856" t="s">
        <v>14</v>
      </c>
      <c r="F856">
        <v>0.73960000000000004</v>
      </c>
      <c r="G856" t="str">
        <f t="shared" si="39"/>
        <v>Efficient</v>
      </c>
      <c r="H856" t="str">
        <f t="shared" si="40"/>
        <v>5</v>
      </c>
      <c r="I856">
        <v>21</v>
      </c>
      <c r="J856" t="str">
        <f t="shared" si="41"/>
        <v>Old</v>
      </c>
      <c r="K856">
        <v>13145</v>
      </c>
      <c r="L856">
        <v>9858</v>
      </c>
      <c r="M856">
        <v>4587</v>
      </c>
      <c r="N856">
        <v>236583</v>
      </c>
      <c r="O856">
        <v>319911</v>
      </c>
      <c r="P856">
        <v>24004</v>
      </c>
    </row>
    <row r="857" spans="1:16" x14ac:dyDescent="0.25">
      <c r="A857">
        <v>2022</v>
      </c>
      <c r="B857">
        <v>276</v>
      </c>
      <c r="C857" t="s">
        <v>29</v>
      </c>
      <c r="D857">
        <v>2</v>
      </c>
      <c r="E857" t="s">
        <v>15</v>
      </c>
      <c r="F857">
        <v>0.47289999999999999</v>
      </c>
      <c r="G857" t="str">
        <f t="shared" si="39"/>
        <v>Efficient</v>
      </c>
      <c r="H857" t="str">
        <f t="shared" si="40"/>
        <v>5</v>
      </c>
      <c r="I857">
        <v>19</v>
      </c>
      <c r="J857" t="str">
        <f t="shared" si="41"/>
        <v>Old</v>
      </c>
      <c r="K857">
        <v>5007</v>
      </c>
      <c r="L857">
        <v>8754</v>
      </c>
      <c r="N857">
        <v>164680</v>
      </c>
      <c r="O857">
        <v>319911</v>
      </c>
    </row>
    <row r="858" spans="1:16" x14ac:dyDescent="0.25">
      <c r="A858">
        <v>2022</v>
      </c>
      <c r="B858">
        <v>276</v>
      </c>
      <c r="C858" t="s">
        <v>29</v>
      </c>
      <c r="D858">
        <v>7</v>
      </c>
      <c r="E858" t="s">
        <v>16</v>
      </c>
      <c r="F858">
        <v>0.78610000000000002</v>
      </c>
      <c r="G858" t="str">
        <f t="shared" si="39"/>
        <v>Efficient</v>
      </c>
      <c r="H858" t="str">
        <f t="shared" si="40"/>
        <v>5</v>
      </c>
      <c r="I858">
        <v>14</v>
      </c>
      <c r="J858" t="str">
        <f t="shared" si="41"/>
        <v>Old</v>
      </c>
      <c r="K858">
        <v>5907</v>
      </c>
      <c r="L858">
        <v>6511</v>
      </c>
      <c r="N858">
        <v>48060</v>
      </c>
      <c r="O858">
        <v>54543</v>
      </c>
    </row>
    <row r="859" spans="1:16" x14ac:dyDescent="0.25">
      <c r="A859">
        <v>2022</v>
      </c>
      <c r="B859">
        <v>276</v>
      </c>
      <c r="C859" t="s">
        <v>29</v>
      </c>
      <c r="D859">
        <v>5</v>
      </c>
      <c r="E859" t="s">
        <v>18</v>
      </c>
      <c r="F859">
        <v>2.7528000000000001</v>
      </c>
      <c r="G859" t="str">
        <f t="shared" si="39"/>
        <v>Efficient</v>
      </c>
      <c r="H859" t="str">
        <f t="shared" si="40"/>
        <v>4</v>
      </c>
      <c r="I859">
        <v>12</v>
      </c>
      <c r="J859" t="str">
        <f t="shared" si="41"/>
        <v>Old</v>
      </c>
      <c r="K859">
        <v>31131</v>
      </c>
      <c r="L859">
        <v>54374</v>
      </c>
      <c r="N859">
        <v>108828</v>
      </c>
      <c r="O859">
        <v>210898</v>
      </c>
    </row>
    <row r="860" spans="1:16" x14ac:dyDescent="0.25">
      <c r="A860">
        <v>2022</v>
      </c>
      <c r="B860">
        <v>276</v>
      </c>
      <c r="C860" t="s">
        <v>29</v>
      </c>
      <c r="D860">
        <v>4</v>
      </c>
      <c r="E860" t="s">
        <v>19</v>
      </c>
      <c r="F860">
        <v>0.69440000000000002</v>
      </c>
      <c r="G860" t="str">
        <f t="shared" si="39"/>
        <v>Efficient</v>
      </c>
      <c r="H860" t="str">
        <f t="shared" si="40"/>
        <v>5</v>
      </c>
      <c r="I860">
        <v>25</v>
      </c>
      <c r="J860" t="str">
        <f t="shared" si="41"/>
        <v>Old</v>
      </c>
      <c r="K860">
        <v>3712</v>
      </c>
      <c r="L860">
        <v>5036</v>
      </c>
      <c r="N860">
        <v>54732</v>
      </c>
      <c r="O860">
        <v>72927</v>
      </c>
    </row>
    <row r="861" spans="1:16" x14ac:dyDescent="0.25">
      <c r="A861">
        <v>2022</v>
      </c>
      <c r="B861">
        <v>276</v>
      </c>
      <c r="C861" t="s">
        <v>29</v>
      </c>
      <c r="D861">
        <v>6</v>
      </c>
      <c r="E861" t="s">
        <v>20</v>
      </c>
      <c r="G861" t="str">
        <f t="shared" si="39"/>
        <v>Efficient</v>
      </c>
      <c r="H861" t="str">
        <f t="shared" si="40"/>
        <v>5</v>
      </c>
      <c r="I861">
        <v>17</v>
      </c>
      <c r="J861" t="str">
        <f t="shared" si="41"/>
        <v>Old</v>
      </c>
      <c r="K861">
        <v>30475</v>
      </c>
      <c r="L861">
        <v>12774</v>
      </c>
      <c r="N861">
        <v>100430</v>
      </c>
      <c r="O861">
        <v>55828</v>
      </c>
    </row>
    <row r="862" spans="1:16" x14ac:dyDescent="0.25">
      <c r="A862">
        <v>2022</v>
      </c>
      <c r="B862">
        <v>276</v>
      </c>
      <c r="C862" t="s">
        <v>29</v>
      </c>
      <c r="D862">
        <v>3</v>
      </c>
      <c r="E862" t="s">
        <v>21</v>
      </c>
      <c r="F862">
        <v>1.2111000000000001</v>
      </c>
      <c r="G862" t="str">
        <f t="shared" si="39"/>
        <v>Efficient</v>
      </c>
      <c r="H862" t="str">
        <f t="shared" si="40"/>
        <v>5</v>
      </c>
      <c r="I862">
        <v>14</v>
      </c>
      <c r="J862" t="str">
        <f t="shared" si="41"/>
        <v>Old</v>
      </c>
      <c r="K862">
        <v>49851</v>
      </c>
      <c r="M862">
        <v>4587</v>
      </c>
      <c r="N862">
        <v>236583</v>
      </c>
      <c r="P862">
        <v>24004</v>
      </c>
    </row>
    <row r="863" spans="1:16" x14ac:dyDescent="0.25">
      <c r="A863">
        <v>2022</v>
      </c>
      <c r="B863">
        <v>276</v>
      </c>
      <c r="C863" t="s">
        <v>29</v>
      </c>
      <c r="D863">
        <v>1</v>
      </c>
      <c r="E863" t="s">
        <v>22</v>
      </c>
      <c r="G863" t="str">
        <f t="shared" si="39"/>
        <v>Efficient</v>
      </c>
      <c r="H863" t="str">
        <f t="shared" si="40"/>
        <v>5</v>
      </c>
      <c r="I863">
        <v>22</v>
      </c>
      <c r="J863" t="str">
        <f t="shared" si="41"/>
        <v>Old</v>
      </c>
      <c r="K863">
        <v>11805</v>
      </c>
      <c r="N863">
        <v>185206</v>
      </c>
    </row>
    <row r="864" spans="1:16" x14ac:dyDescent="0.25">
      <c r="A864">
        <v>2022</v>
      </c>
      <c r="B864">
        <v>300</v>
      </c>
      <c r="C864" t="s">
        <v>30</v>
      </c>
      <c r="D864">
        <v>0</v>
      </c>
      <c r="E864" t="s">
        <v>14</v>
      </c>
      <c r="F864">
        <v>0.80759999999999998</v>
      </c>
      <c r="G864" t="str">
        <f t="shared" si="39"/>
        <v>Efficient</v>
      </c>
      <c r="H864" t="str">
        <f t="shared" si="40"/>
        <v>5</v>
      </c>
      <c r="I864">
        <v>23</v>
      </c>
      <c r="J864" t="str">
        <f t="shared" si="41"/>
        <v>Old</v>
      </c>
      <c r="K864">
        <v>8250</v>
      </c>
      <c r="L864">
        <v>7886</v>
      </c>
      <c r="M864">
        <v>4318</v>
      </c>
      <c r="N864">
        <v>235579</v>
      </c>
      <c r="O864">
        <v>320000</v>
      </c>
      <c r="P864">
        <v>23992</v>
      </c>
    </row>
    <row r="865" spans="1:16" x14ac:dyDescent="0.25">
      <c r="A865">
        <v>2022</v>
      </c>
      <c r="B865">
        <v>300</v>
      </c>
      <c r="C865" t="s">
        <v>30</v>
      </c>
      <c r="D865">
        <v>2</v>
      </c>
      <c r="E865" t="s">
        <v>15</v>
      </c>
      <c r="F865">
        <v>0.58399999999999996</v>
      </c>
      <c r="G865" t="str">
        <f t="shared" si="39"/>
        <v>Efficient</v>
      </c>
      <c r="H865" t="str">
        <f t="shared" si="40"/>
        <v>5</v>
      </c>
      <c r="I865">
        <v>22</v>
      </c>
      <c r="J865" t="str">
        <f t="shared" si="41"/>
        <v>Old</v>
      </c>
      <c r="K865">
        <v>5364</v>
      </c>
      <c r="L865">
        <v>8449</v>
      </c>
      <c r="N865">
        <v>160000</v>
      </c>
      <c r="O865">
        <v>320000</v>
      </c>
    </row>
    <row r="866" spans="1:16" x14ac:dyDescent="0.25">
      <c r="A866">
        <v>2022</v>
      </c>
      <c r="B866">
        <v>300</v>
      </c>
      <c r="C866" t="s">
        <v>30</v>
      </c>
      <c r="D866">
        <v>7</v>
      </c>
      <c r="E866" t="s">
        <v>16</v>
      </c>
      <c r="F866">
        <v>0.91810000000000003</v>
      </c>
      <c r="G866" t="str">
        <f t="shared" si="39"/>
        <v>Efficient</v>
      </c>
      <c r="H866" t="str">
        <f t="shared" si="40"/>
        <v>5</v>
      </c>
      <c r="I866">
        <v>26</v>
      </c>
      <c r="J866" t="str">
        <f t="shared" si="41"/>
        <v>Old</v>
      </c>
      <c r="K866">
        <v>5123</v>
      </c>
      <c r="L866">
        <v>6029</v>
      </c>
      <c r="N866">
        <v>44673</v>
      </c>
      <c r="O866">
        <v>49996</v>
      </c>
    </row>
    <row r="867" spans="1:16" x14ac:dyDescent="0.25">
      <c r="A867">
        <v>2022</v>
      </c>
      <c r="B867">
        <v>300</v>
      </c>
      <c r="C867" t="s">
        <v>30</v>
      </c>
      <c r="D867">
        <v>8</v>
      </c>
      <c r="E867" t="s">
        <v>17</v>
      </c>
      <c r="F867">
        <v>1.0347</v>
      </c>
      <c r="G867" t="str">
        <f t="shared" si="39"/>
        <v>Efficient</v>
      </c>
      <c r="H867" t="str">
        <f t="shared" si="40"/>
        <v>5</v>
      </c>
      <c r="I867">
        <v>8</v>
      </c>
      <c r="J867" t="str">
        <f t="shared" si="41"/>
        <v>Modern</v>
      </c>
      <c r="K867">
        <v>105089</v>
      </c>
      <c r="L867">
        <v>83065</v>
      </c>
      <c r="N867">
        <v>135951</v>
      </c>
      <c r="O867">
        <v>99025</v>
      </c>
    </row>
    <row r="868" spans="1:16" x14ac:dyDescent="0.25">
      <c r="A868">
        <v>2022</v>
      </c>
      <c r="B868">
        <v>300</v>
      </c>
      <c r="C868" t="s">
        <v>30</v>
      </c>
      <c r="D868">
        <v>5</v>
      </c>
      <c r="E868" t="s">
        <v>18</v>
      </c>
      <c r="F868">
        <v>0.54930000000000001</v>
      </c>
      <c r="G868" t="str">
        <f t="shared" si="39"/>
        <v>Efficient</v>
      </c>
      <c r="H868" t="str">
        <f t="shared" si="40"/>
        <v>5</v>
      </c>
      <c r="I868">
        <v>26</v>
      </c>
      <c r="J868" t="str">
        <f t="shared" si="41"/>
        <v>Old</v>
      </c>
      <c r="K868">
        <v>7995</v>
      </c>
      <c r="L868">
        <v>13511</v>
      </c>
      <c r="N868">
        <v>47051</v>
      </c>
      <c r="O868">
        <v>87144</v>
      </c>
    </row>
    <row r="869" spans="1:16" x14ac:dyDescent="0.25">
      <c r="A869">
        <v>2022</v>
      </c>
      <c r="B869">
        <v>300</v>
      </c>
      <c r="C869" t="s">
        <v>30</v>
      </c>
      <c r="D869">
        <v>4</v>
      </c>
      <c r="E869" t="s">
        <v>19</v>
      </c>
      <c r="F869">
        <v>1.1465000000000001</v>
      </c>
      <c r="G869" t="str">
        <f t="shared" si="39"/>
        <v>Efficient</v>
      </c>
      <c r="H869" t="str">
        <f t="shared" si="40"/>
        <v>5</v>
      </c>
      <c r="I869">
        <v>33</v>
      </c>
      <c r="J869" t="str">
        <f t="shared" si="41"/>
        <v>Old</v>
      </c>
      <c r="K869">
        <v>2912</v>
      </c>
      <c r="L869">
        <v>4043</v>
      </c>
      <c r="N869">
        <v>40350</v>
      </c>
      <c r="O869">
        <v>61537</v>
      </c>
    </row>
    <row r="870" spans="1:16" x14ac:dyDescent="0.25">
      <c r="A870">
        <v>2022</v>
      </c>
      <c r="B870">
        <v>300</v>
      </c>
      <c r="C870" t="s">
        <v>30</v>
      </c>
      <c r="D870">
        <v>6</v>
      </c>
      <c r="E870" t="s">
        <v>20</v>
      </c>
      <c r="G870" t="str">
        <f t="shared" si="39"/>
        <v>Efficient</v>
      </c>
      <c r="H870" t="str">
        <f t="shared" si="40"/>
        <v>5</v>
      </c>
      <c r="I870">
        <v>35</v>
      </c>
      <c r="J870" t="str">
        <f t="shared" si="41"/>
        <v>Old</v>
      </c>
      <c r="K870">
        <v>15523</v>
      </c>
      <c r="L870">
        <v>6603</v>
      </c>
      <c r="N870">
        <v>76420</v>
      </c>
      <c r="O870">
        <v>48988</v>
      </c>
    </row>
    <row r="871" spans="1:16" x14ac:dyDescent="0.25">
      <c r="A871">
        <v>2022</v>
      </c>
      <c r="B871">
        <v>300</v>
      </c>
      <c r="C871" t="s">
        <v>30</v>
      </c>
      <c r="D871">
        <v>3</v>
      </c>
      <c r="E871" t="s">
        <v>21</v>
      </c>
      <c r="F871">
        <v>1.0228999999999999</v>
      </c>
      <c r="G871" t="str">
        <f t="shared" si="39"/>
        <v>Efficient</v>
      </c>
      <c r="H871" t="str">
        <f t="shared" si="40"/>
        <v>5</v>
      </c>
      <c r="I871">
        <v>16</v>
      </c>
      <c r="J871" t="str">
        <f t="shared" si="41"/>
        <v>Old</v>
      </c>
      <c r="K871">
        <v>46048</v>
      </c>
      <c r="M871">
        <v>4318</v>
      </c>
      <c r="N871">
        <v>235579</v>
      </c>
      <c r="P871">
        <v>23992</v>
      </c>
    </row>
    <row r="872" spans="1:16" x14ac:dyDescent="0.25">
      <c r="A872">
        <v>2022</v>
      </c>
      <c r="B872">
        <v>300</v>
      </c>
      <c r="C872" t="s">
        <v>30</v>
      </c>
      <c r="D872">
        <v>1</v>
      </c>
      <c r="E872" t="s">
        <v>22</v>
      </c>
      <c r="G872" t="str">
        <f t="shared" si="39"/>
        <v>Efficient</v>
      </c>
      <c r="H872" t="str">
        <f t="shared" si="40"/>
        <v>5</v>
      </c>
      <c r="I872">
        <v>22</v>
      </c>
      <c r="J872" t="str">
        <f t="shared" si="41"/>
        <v>Old</v>
      </c>
      <c r="K872">
        <v>7612</v>
      </c>
      <c r="N872">
        <v>181541</v>
      </c>
    </row>
    <row r="873" spans="1:16" x14ac:dyDescent="0.25">
      <c r="A873">
        <v>2022</v>
      </c>
      <c r="B873">
        <v>360</v>
      </c>
      <c r="C873" t="s">
        <v>31</v>
      </c>
      <c r="D873">
        <v>0</v>
      </c>
      <c r="E873" t="s">
        <v>14</v>
      </c>
      <c r="F873">
        <v>1.2639</v>
      </c>
      <c r="G873" t="str">
        <f t="shared" si="39"/>
        <v>Efficient</v>
      </c>
      <c r="H873" t="str">
        <f t="shared" si="40"/>
        <v>5</v>
      </c>
      <c r="I873">
        <v>21</v>
      </c>
      <c r="J873" t="str">
        <f t="shared" si="41"/>
        <v>Old</v>
      </c>
      <c r="K873">
        <v>7851</v>
      </c>
      <c r="L873">
        <v>17143</v>
      </c>
      <c r="M873">
        <v>1168</v>
      </c>
      <c r="N873">
        <v>176546</v>
      </c>
      <c r="O873">
        <v>308491</v>
      </c>
      <c r="P873">
        <v>16000</v>
      </c>
    </row>
    <row r="874" spans="1:16" x14ac:dyDescent="0.25">
      <c r="A874">
        <v>2022</v>
      </c>
      <c r="B874">
        <v>360</v>
      </c>
      <c r="C874" t="s">
        <v>31</v>
      </c>
      <c r="D874">
        <v>2</v>
      </c>
      <c r="E874" t="s">
        <v>15</v>
      </c>
      <c r="F874">
        <v>1.3391999999999999</v>
      </c>
      <c r="G874" t="str">
        <f t="shared" si="39"/>
        <v>Efficient</v>
      </c>
      <c r="H874" t="str">
        <f t="shared" si="40"/>
        <v>5</v>
      </c>
      <c r="I874">
        <v>16</v>
      </c>
      <c r="J874" t="str">
        <f t="shared" si="41"/>
        <v>Old</v>
      </c>
      <c r="K874">
        <v>8855</v>
      </c>
      <c r="L874">
        <v>13862</v>
      </c>
      <c r="N874">
        <v>159187</v>
      </c>
      <c r="O874">
        <v>308491</v>
      </c>
    </row>
    <row r="875" spans="1:16" x14ac:dyDescent="0.25">
      <c r="A875">
        <v>2022</v>
      </c>
      <c r="B875">
        <v>360</v>
      </c>
      <c r="C875" t="s">
        <v>31</v>
      </c>
      <c r="D875">
        <v>7</v>
      </c>
      <c r="E875" t="s">
        <v>16</v>
      </c>
      <c r="F875">
        <v>1.0785</v>
      </c>
      <c r="G875" t="str">
        <f t="shared" si="39"/>
        <v>Efficient</v>
      </c>
      <c r="H875" t="str">
        <f t="shared" si="40"/>
        <v>5</v>
      </c>
      <c r="I875">
        <v>21</v>
      </c>
      <c r="J875" t="str">
        <f t="shared" si="41"/>
        <v>Old</v>
      </c>
      <c r="K875">
        <v>8260</v>
      </c>
      <c r="L875">
        <v>8946</v>
      </c>
      <c r="N875">
        <v>53573</v>
      </c>
      <c r="O875">
        <v>59479</v>
      </c>
    </row>
    <row r="876" spans="1:16" x14ac:dyDescent="0.25">
      <c r="A876">
        <v>2022</v>
      </c>
      <c r="B876">
        <v>360</v>
      </c>
      <c r="C876" t="s">
        <v>31</v>
      </c>
      <c r="D876">
        <v>8</v>
      </c>
      <c r="E876" t="s">
        <v>17</v>
      </c>
      <c r="F876">
        <v>1.4295</v>
      </c>
      <c r="G876" t="str">
        <f t="shared" si="39"/>
        <v>Efficient</v>
      </c>
      <c r="H876" t="str">
        <f t="shared" si="40"/>
        <v>5</v>
      </c>
      <c r="I876">
        <v>17</v>
      </c>
      <c r="J876" t="str">
        <f t="shared" si="41"/>
        <v>Old</v>
      </c>
      <c r="K876">
        <v>97152</v>
      </c>
      <c r="L876">
        <v>73875</v>
      </c>
      <c r="N876">
        <v>136740</v>
      </c>
      <c r="O876">
        <v>97730</v>
      </c>
    </row>
    <row r="877" spans="1:16" x14ac:dyDescent="0.25">
      <c r="A877">
        <v>2022</v>
      </c>
      <c r="B877">
        <v>360</v>
      </c>
      <c r="C877" t="s">
        <v>31</v>
      </c>
      <c r="D877">
        <v>5</v>
      </c>
      <c r="E877" t="s">
        <v>18</v>
      </c>
      <c r="F877">
        <v>2.8153000000000001</v>
      </c>
      <c r="G877" t="str">
        <f t="shared" si="39"/>
        <v>Efficient</v>
      </c>
      <c r="H877" t="str">
        <f t="shared" si="40"/>
        <v>4</v>
      </c>
      <c r="I877">
        <v>18</v>
      </c>
      <c r="J877" t="str">
        <f t="shared" si="41"/>
        <v>Old</v>
      </c>
      <c r="K877">
        <v>26023</v>
      </c>
      <c r="L877">
        <v>45918</v>
      </c>
      <c r="N877">
        <v>113628</v>
      </c>
      <c r="O877">
        <v>230000</v>
      </c>
    </row>
    <row r="878" spans="1:16" x14ac:dyDescent="0.25">
      <c r="A878">
        <v>2022</v>
      </c>
      <c r="B878">
        <v>360</v>
      </c>
      <c r="C878" t="s">
        <v>31</v>
      </c>
      <c r="D878">
        <v>4</v>
      </c>
      <c r="E878" t="s">
        <v>19</v>
      </c>
      <c r="F878">
        <v>1.1569</v>
      </c>
      <c r="G878" t="str">
        <f t="shared" si="39"/>
        <v>Efficient</v>
      </c>
      <c r="H878" t="str">
        <f t="shared" si="40"/>
        <v>5</v>
      </c>
      <c r="I878">
        <v>21</v>
      </c>
      <c r="J878" t="str">
        <f t="shared" si="41"/>
        <v>Old</v>
      </c>
      <c r="K878">
        <v>5112</v>
      </c>
      <c r="L878">
        <v>6892</v>
      </c>
      <c r="N878">
        <v>57934</v>
      </c>
      <c r="O878">
        <v>138743</v>
      </c>
    </row>
    <row r="879" spans="1:16" x14ac:dyDescent="0.25">
      <c r="A879">
        <v>2022</v>
      </c>
      <c r="B879">
        <v>360</v>
      </c>
      <c r="C879" t="s">
        <v>31</v>
      </c>
      <c r="D879">
        <v>6</v>
      </c>
      <c r="E879" t="s">
        <v>20</v>
      </c>
      <c r="G879" t="str">
        <f t="shared" si="39"/>
        <v>Efficient</v>
      </c>
      <c r="H879" t="str">
        <f t="shared" si="40"/>
        <v>5</v>
      </c>
      <c r="I879">
        <v>29</v>
      </c>
      <c r="J879" t="str">
        <f t="shared" si="41"/>
        <v>Old</v>
      </c>
      <c r="K879">
        <v>10827</v>
      </c>
      <c r="L879">
        <v>4946</v>
      </c>
      <c r="N879">
        <v>76299</v>
      </c>
      <c r="O879">
        <v>31801</v>
      </c>
    </row>
    <row r="880" spans="1:16" x14ac:dyDescent="0.25">
      <c r="A880">
        <v>2022</v>
      </c>
      <c r="B880">
        <v>360</v>
      </c>
      <c r="C880" t="s">
        <v>31</v>
      </c>
      <c r="D880">
        <v>3</v>
      </c>
      <c r="E880" t="s">
        <v>21</v>
      </c>
      <c r="F880">
        <v>1.0006999999999999</v>
      </c>
      <c r="G880" t="str">
        <f t="shared" si="39"/>
        <v>Efficient</v>
      </c>
      <c r="H880" t="str">
        <f t="shared" si="40"/>
        <v>5</v>
      </c>
      <c r="I880">
        <v>16</v>
      </c>
      <c r="J880" t="str">
        <f t="shared" si="41"/>
        <v>Old</v>
      </c>
      <c r="K880">
        <v>13226</v>
      </c>
      <c r="M880">
        <v>1168</v>
      </c>
      <c r="N880">
        <v>176546</v>
      </c>
      <c r="P880">
        <v>16000</v>
      </c>
    </row>
    <row r="881" spans="1:16" x14ac:dyDescent="0.25">
      <c r="A881">
        <v>2022</v>
      </c>
      <c r="B881">
        <v>360</v>
      </c>
      <c r="C881" t="s">
        <v>31</v>
      </c>
      <c r="D881">
        <v>1</v>
      </c>
      <c r="E881" t="s">
        <v>22</v>
      </c>
      <c r="G881" t="str">
        <f t="shared" si="39"/>
        <v>Efficient</v>
      </c>
      <c r="H881" t="str">
        <f t="shared" si="40"/>
        <v>5</v>
      </c>
      <c r="I881">
        <v>22</v>
      </c>
      <c r="J881" t="str">
        <f t="shared" si="41"/>
        <v>Old</v>
      </c>
      <c r="K881">
        <v>5211</v>
      </c>
      <c r="N881">
        <v>150695</v>
      </c>
    </row>
    <row r="882" spans="1:16" x14ac:dyDescent="0.25">
      <c r="A882">
        <v>2022</v>
      </c>
      <c r="B882">
        <v>380</v>
      </c>
      <c r="C882" t="s">
        <v>32</v>
      </c>
      <c r="D882">
        <v>0</v>
      </c>
      <c r="E882" t="s">
        <v>14</v>
      </c>
      <c r="F882">
        <v>1.3458000000000001</v>
      </c>
      <c r="G882" t="str">
        <f t="shared" si="39"/>
        <v>Efficient</v>
      </c>
      <c r="H882" t="str">
        <f t="shared" si="40"/>
        <v>5</v>
      </c>
      <c r="I882">
        <v>27</v>
      </c>
      <c r="J882" t="str">
        <f t="shared" si="41"/>
        <v>Old</v>
      </c>
      <c r="K882">
        <v>10399</v>
      </c>
      <c r="L882">
        <v>20287</v>
      </c>
      <c r="M882">
        <v>3531</v>
      </c>
      <c r="N882">
        <v>235600</v>
      </c>
      <c r="O882">
        <v>313049</v>
      </c>
      <c r="P882">
        <v>23964</v>
      </c>
    </row>
    <row r="883" spans="1:16" x14ac:dyDescent="0.25">
      <c r="A883">
        <v>2022</v>
      </c>
      <c r="B883">
        <v>380</v>
      </c>
      <c r="C883" t="s">
        <v>32</v>
      </c>
      <c r="D883">
        <v>2</v>
      </c>
      <c r="E883" t="s">
        <v>15</v>
      </c>
      <c r="F883">
        <v>1.2618</v>
      </c>
      <c r="G883" t="str">
        <f t="shared" si="39"/>
        <v>Efficient</v>
      </c>
      <c r="H883" t="str">
        <f t="shared" si="40"/>
        <v>5</v>
      </c>
      <c r="I883">
        <v>19</v>
      </c>
      <c r="J883" t="str">
        <f t="shared" si="41"/>
        <v>Old</v>
      </c>
      <c r="K883">
        <v>17398</v>
      </c>
      <c r="L883">
        <v>29567</v>
      </c>
      <c r="N883">
        <v>157477</v>
      </c>
      <c r="O883">
        <v>299999</v>
      </c>
    </row>
    <row r="884" spans="1:16" x14ac:dyDescent="0.25">
      <c r="A884">
        <v>2022</v>
      </c>
      <c r="B884">
        <v>380</v>
      </c>
      <c r="C884" t="s">
        <v>32</v>
      </c>
      <c r="D884">
        <v>7</v>
      </c>
      <c r="E884" t="s">
        <v>16</v>
      </c>
      <c r="F884">
        <v>1.5417000000000001</v>
      </c>
      <c r="G884" t="str">
        <f t="shared" si="39"/>
        <v>Efficient</v>
      </c>
      <c r="H884" t="str">
        <f t="shared" si="40"/>
        <v>5</v>
      </c>
      <c r="I884">
        <v>16</v>
      </c>
      <c r="J884" t="str">
        <f t="shared" si="41"/>
        <v>Old</v>
      </c>
      <c r="K884">
        <v>8447</v>
      </c>
      <c r="L884">
        <v>9614</v>
      </c>
      <c r="N884">
        <v>48051</v>
      </c>
      <c r="O884">
        <v>55047</v>
      </c>
    </row>
    <row r="885" spans="1:16" x14ac:dyDescent="0.25">
      <c r="A885">
        <v>2022</v>
      </c>
      <c r="B885">
        <v>380</v>
      </c>
      <c r="C885" t="s">
        <v>32</v>
      </c>
      <c r="D885">
        <v>8</v>
      </c>
      <c r="E885" t="s">
        <v>17</v>
      </c>
      <c r="F885">
        <v>2.3653</v>
      </c>
      <c r="G885" t="str">
        <f t="shared" si="39"/>
        <v>Efficient</v>
      </c>
      <c r="H885" t="str">
        <f t="shared" si="40"/>
        <v>4</v>
      </c>
      <c r="I885">
        <v>19</v>
      </c>
      <c r="J885" t="str">
        <f t="shared" si="41"/>
        <v>Old</v>
      </c>
      <c r="K885">
        <v>44039</v>
      </c>
      <c r="L885">
        <v>31811</v>
      </c>
      <c r="N885">
        <v>66174</v>
      </c>
      <c r="O885">
        <v>48817</v>
      </c>
    </row>
    <row r="886" spans="1:16" x14ac:dyDescent="0.25">
      <c r="A886">
        <v>2022</v>
      </c>
      <c r="B886">
        <v>380</v>
      </c>
      <c r="C886" t="s">
        <v>32</v>
      </c>
      <c r="D886">
        <v>5</v>
      </c>
      <c r="E886" t="s">
        <v>18</v>
      </c>
      <c r="F886">
        <v>4.2708000000000004</v>
      </c>
      <c r="G886" t="str">
        <f t="shared" si="39"/>
        <v>Inefficient</v>
      </c>
      <c r="H886" t="str">
        <f t="shared" si="40"/>
        <v>2</v>
      </c>
      <c r="I886">
        <v>15</v>
      </c>
      <c r="J886" t="str">
        <f t="shared" si="41"/>
        <v>Old</v>
      </c>
      <c r="K886">
        <v>26572</v>
      </c>
      <c r="L886">
        <v>46139</v>
      </c>
      <c r="N886">
        <v>151915</v>
      </c>
      <c r="O886">
        <v>313049</v>
      </c>
    </row>
    <row r="887" spans="1:16" x14ac:dyDescent="0.25">
      <c r="A887">
        <v>2022</v>
      </c>
      <c r="B887">
        <v>380</v>
      </c>
      <c r="C887" t="s">
        <v>32</v>
      </c>
      <c r="D887">
        <v>4</v>
      </c>
      <c r="E887" t="s">
        <v>19</v>
      </c>
      <c r="F887">
        <v>1.9319</v>
      </c>
      <c r="G887" t="str">
        <f t="shared" si="39"/>
        <v>Efficient</v>
      </c>
      <c r="H887" t="str">
        <f t="shared" si="40"/>
        <v>5</v>
      </c>
      <c r="I887">
        <v>20</v>
      </c>
      <c r="J887" t="str">
        <f t="shared" si="41"/>
        <v>Old</v>
      </c>
      <c r="K887">
        <v>6323</v>
      </c>
      <c r="L887">
        <v>8834</v>
      </c>
      <c r="N887">
        <v>66870</v>
      </c>
      <c r="O887">
        <v>73296</v>
      </c>
    </row>
    <row r="888" spans="1:16" x14ac:dyDescent="0.25">
      <c r="A888">
        <v>2022</v>
      </c>
      <c r="B888">
        <v>380</v>
      </c>
      <c r="C888" t="s">
        <v>32</v>
      </c>
      <c r="D888">
        <v>6</v>
      </c>
      <c r="E888" t="s">
        <v>20</v>
      </c>
      <c r="G888" t="str">
        <f t="shared" si="39"/>
        <v>Efficient</v>
      </c>
      <c r="H888" t="str">
        <f t="shared" si="40"/>
        <v>5</v>
      </c>
      <c r="I888">
        <v>13</v>
      </c>
      <c r="J888" t="str">
        <f t="shared" si="41"/>
        <v>Old</v>
      </c>
      <c r="K888">
        <v>35355</v>
      </c>
      <c r="L888">
        <v>13692</v>
      </c>
      <c r="N888">
        <v>76420</v>
      </c>
      <c r="O888">
        <v>46634</v>
      </c>
    </row>
    <row r="889" spans="1:16" x14ac:dyDescent="0.25">
      <c r="A889">
        <v>2022</v>
      </c>
      <c r="B889">
        <v>380</v>
      </c>
      <c r="C889" t="s">
        <v>32</v>
      </c>
      <c r="D889">
        <v>3</v>
      </c>
      <c r="E889" t="s">
        <v>21</v>
      </c>
      <c r="F889">
        <v>0.99170000000000003</v>
      </c>
      <c r="G889" t="str">
        <f t="shared" si="39"/>
        <v>Efficient</v>
      </c>
      <c r="H889" t="str">
        <f t="shared" si="40"/>
        <v>5</v>
      </c>
      <c r="I889">
        <v>17</v>
      </c>
      <c r="J889" t="str">
        <f t="shared" si="41"/>
        <v>Old</v>
      </c>
      <c r="K889">
        <v>38781</v>
      </c>
      <c r="M889">
        <v>3531</v>
      </c>
      <c r="N889">
        <v>232618</v>
      </c>
      <c r="P889">
        <v>23964</v>
      </c>
    </row>
    <row r="890" spans="1:16" x14ac:dyDescent="0.25">
      <c r="A890">
        <v>2022</v>
      </c>
      <c r="B890">
        <v>380</v>
      </c>
      <c r="C890" t="s">
        <v>32</v>
      </c>
      <c r="D890">
        <v>1</v>
      </c>
      <c r="E890" t="s">
        <v>22</v>
      </c>
      <c r="G890" t="str">
        <f t="shared" si="39"/>
        <v>Efficient</v>
      </c>
      <c r="H890" t="str">
        <f t="shared" si="40"/>
        <v>5</v>
      </c>
      <c r="I890">
        <v>29</v>
      </c>
      <c r="J890" t="str">
        <f t="shared" si="41"/>
        <v>Old</v>
      </c>
      <c r="K890">
        <v>7828</v>
      </c>
      <c r="N890">
        <v>235600</v>
      </c>
    </row>
    <row r="891" spans="1:16" x14ac:dyDescent="0.25">
      <c r="A891">
        <v>2022</v>
      </c>
      <c r="B891">
        <v>392</v>
      </c>
      <c r="C891" t="s">
        <v>33</v>
      </c>
      <c r="D891">
        <v>0</v>
      </c>
      <c r="E891" t="s">
        <v>14</v>
      </c>
      <c r="F891">
        <v>0.42009999999999997</v>
      </c>
      <c r="G891" t="str">
        <f t="shared" si="39"/>
        <v>Efficient</v>
      </c>
      <c r="H891" t="str">
        <f t="shared" si="40"/>
        <v>5</v>
      </c>
      <c r="I891">
        <v>14</v>
      </c>
      <c r="J891" t="str">
        <f t="shared" si="41"/>
        <v>Old</v>
      </c>
      <c r="K891">
        <v>10092</v>
      </c>
      <c r="L891">
        <v>15461</v>
      </c>
      <c r="M891">
        <v>1539</v>
      </c>
      <c r="N891">
        <v>194308</v>
      </c>
      <c r="O891">
        <v>327017</v>
      </c>
      <c r="P891">
        <v>19224</v>
      </c>
    </row>
    <row r="892" spans="1:16" x14ac:dyDescent="0.25">
      <c r="A892">
        <v>2022</v>
      </c>
      <c r="B892">
        <v>392</v>
      </c>
      <c r="C892" t="s">
        <v>33</v>
      </c>
      <c r="D892">
        <v>2</v>
      </c>
      <c r="E892" t="s">
        <v>15</v>
      </c>
      <c r="F892">
        <v>0.30830000000000002</v>
      </c>
      <c r="G892" t="str">
        <f t="shared" si="39"/>
        <v>Efficient</v>
      </c>
      <c r="H892" t="str">
        <f t="shared" si="40"/>
        <v>5</v>
      </c>
      <c r="I892">
        <v>12</v>
      </c>
      <c r="J892" t="str">
        <f t="shared" si="41"/>
        <v>Old</v>
      </c>
      <c r="K892">
        <v>8621</v>
      </c>
      <c r="L892">
        <v>14683</v>
      </c>
      <c r="N892">
        <v>166094</v>
      </c>
      <c r="O892">
        <v>322861</v>
      </c>
    </row>
    <row r="893" spans="1:16" x14ac:dyDescent="0.25">
      <c r="A893">
        <v>2022</v>
      </c>
      <c r="B893">
        <v>392</v>
      </c>
      <c r="C893" t="s">
        <v>33</v>
      </c>
      <c r="D893">
        <v>7</v>
      </c>
      <c r="E893" t="s">
        <v>16</v>
      </c>
      <c r="F893">
        <v>0.34029999999999999</v>
      </c>
      <c r="G893" t="str">
        <f t="shared" si="39"/>
        <v>Efficient</v>
      </c>
      <c r="H893" t="str">
        <f t="shared" si="40"/>
        <v>5</v>
      </c>
      <c r="I893">
        <v>13</v>
      </c>
      <c r="J893" t="str">
        <f t="shared" si="41"/>
        <v>Old</v>
      </c>
      <c r="K893">
        <v>6646</v>
      </c>
      <c r="L893">
        <v>7254</v>
      </c>
      <c r="N893">
        <v>52868</v>
      </c>
      <c r="O893">
        <v>58899</v>
      </c>
    </row>
    <row r="894" spans="1:16" x14ac:dyDescent="0.25">
      <c r="A894">
        <v>2022</v>
      </c>
      <c r="B894">
        <v>392</v>
      </c>
      <c r="C894" t="s">
        <v>33</v>
      </c>
      <c r="D894">
        <v>8</v>
      </c>
      <c r="E894" t="s">
        <v>17</v>
      </c>
      <c r="F894">
        <v>1.0125</v>
      </c>
      <c r="G894" t="str">
        <f t="shared" si="39"/>
        <v>Efficient</v>
      </c>
      <c r="H894" t="str">
        <f t="shared" si="40"/>
        <v>5</v>
      </c>
      <c r="I894">
        <v>14</v>
      </c>
      <c r="J894" t="str">
        <f t="shared" si="41"/>
        <v>Old</v>
      </c>
      <c r="K894">
        <v>68051</v>
      </c>
      <c r="L894">
        <v>49432</v>
      </c>
      <c r="N894">
        <v>149367</v>
      </c>
      <c r="O894">
        <v>122079</v>
      </c>
    </row>
    <row r="895" spans="1:16" x14ac:dyDescent="0.25">
      <c r="A895">
        <v>2022</v>
      </c>
      <c r="B895">
        <v>392</v>
      </c>
      <c r="C895" t="s">
        <v>33</v>
      </c>
      <c r="D895">
        <v>5</v>
      </c>
      <c r="E895" t="s">
        <v>18</v>
      </c>
      <c r="F895">
        <v>0.78820000000000001</v>
      </c>
      <c r="G895" t="str">
        <f t="shared" si="39"/>
        <v>Efficient</v>
      </c>
      <c r="H895" t="str">
        <f t="shared" si="40"/>
        <v>5</v>
      </c>
      <c r="I895">
        <v>14</v>
      </c>
      <c r="J895" t="str">
        <f t="shared" si="41"/>
        <v>Old</v>
      </c>
      <c r="K895">
        <v>16996</v>
      </c>
      <c r="L895">
        <v>29422</v>
      </c>
      <c r="N895">
        <v>161294</v>
      </c>
      <c r="O895">
        <v>327017</v>
      </c>
    </row>
    <row r="896" spans="1:16" x14ac:dyDescent="0.25">
      <c r="A896">
        <v>2022</v>
      </c>
      <c r="B896">
        <v>392</v>
      </c>
      <c r="C896" t="s">
        <v>33</v>
      </c>
      <c r="D896">
        <v>4</v>
      </c>
      <c r="E896" t="s">
        <v>19</v>
      </c>
      <c r="F896">
        <v>1.1759999999999999</v>
      </c>
      <c r="G896" t="str">
        <f t="shared" si="39"/>
        <v>Efficient</v>
      </c>
      <c r="H896" t="str">
        <f t="shared" si="40"/>
        <v>5</v>
      </c>
      <c r="I896">
        <v>15</v>
      </c>
      <c r="J896" t="str">
        <f t="shared" si="41"/>
        <v>Old</v>
      </c>
      <c r="K896">
        <v>6888</v>
      </c>
      <c r="L896">
        <v>9254</v>
      </c>
      <c r="N896">
        <v>66870</v>
      </c>
      <c r="O896">
        <v>138743</v>
      </c>
    </row>
    <row r="897" spans="1:16" x14ac:dyDescent="0.25">
      <c r="A897">
        <v>2022</v>
      </c>
      <c r="B897">
        <v>392</v>
      </c>
      <c r="C897" t="s">
        <v>33</v>
      </c>
      <c r="D897">
        <v>6</v>
      </c>
      <c r="E897" t="s">
        <v>20</v>
      </c>
      <c r="G897" t="str">
        <f t="shared" si="39"/>
        <v>Efficient</v>
      </c>
      <c r="H897" t="str">
        <f t="shared" si="40"/>
        <v>5</v>
      </c>
      <c r="I897">
        <v>12</v>
      </c>
      <c r="J897" t="str">
        <f t="shared" si="41"/>
        <v>Old</v>
      </c>
      <c r="K897">
        <v>16949</v>
      </c>
      <c r="L897">
        <v>7411</v>
      </c>
      <c r="N897">
        <v>76420</v>
      </c>
      <c r="O897">
        <v>46634</v>
      </c>
    </row>
    <row r="898" spans="1:16" x14ac:dyDescent="0.25">
      <c r="A898">
        <v>2022</v>
      </c>
      <c r="B898">
        <v>392</v>
      </c>
      <c r="C898" t="s">
        <v>33</v>
      </c>
      <c r="D898">
        <v>3</v>
      </c>
      <c r="E898" t="s">
        <v>21</v>
      </c>
      <c r="F898">
        <v>0.3785</v>
      </c>
      <c r="G898" t="str">
        <f t="shared" si="39"/>
        <v>Efficient</v>
      </c>
      <c r="H898" t="str">
        <f t="shared" si="40"/>
        <v>5</v>
      </c>
      <c r="I898">
        <v>13</v>
      </c>
      <c r="J898" t="str">
        <f t="shared" si="41"/>
        <v>Old</v>
      </c>
      <c r="K898">
        <v>15966</v>
      </c>
      <c r="M898">
        <v>1539</v>
      </c>
      <c r="N898">
        <v>194308</v>
      </c>
      <c r="P898">
        <v>19224</v>
      </c>
    </row>
    <row r="899" spans="1:16" x14ac:dyDescent="0.25">
      <c r="A899">
        <v>2022</v>
      </c>
      <c r="B899">
        <v>392</v>
      </c>
      <c r="C899" t="s">
        <v>33</v>
      </c>
      <c r="D899">
        <v>1</v>
      </c>
      <c r="E899" t="s">
        <v>22</v>
      </c>
      <c r="G899" t="str">
        <f t="shared" ref="G899:G962" si="42">IF(F899&lt;3, "Efficient", "Inefficient")</f>
        <v>Efficient</v>
      </c>
      <c r="H899" t="str">
        <f t="shared" ref="H899:H962" si="43">IF(F899&lt;2,"5",IF(F899&lt;3,"4",IF(F899&lt;4,"3",IF(F899&lt;5,"2","1"))))</f>
        <v>5</v>
      </c>
      <c r="I899">
        <v>16</v>
      </c>
      <c r="J899" t="str">
        <f t="shared" ref="J899:J962" si="44">IF(I899&lt;10, "Modern", "Old")</f>
        <v>Old</v>
      </c>
      <c r="K899">
        <v>4572</v>
      </c>
      <c r="N899">
        <v>50444</v>
      </c>
    </row>
    <row r="900" spans="1:16" x14ac:dyDescent="0.25">
      <c r="A900">
        <v>2022</v>
      </c>
      <c r="B900">
        <v>410</v>
      </c>
      <c r="C900" t="s">
        <v>34</v>
      </c>
      <c r="D900">
        <v>0</v>
      </c>
      <c r="E900" t="s">
        <v>14</v>
      </c>
      <c r="F900">
        <v>0.86809999999999998</v>
      </c>
      <c r="G900" t="str">
        <f t="shared" si="42"/>
        <v>Efficient</v>
      </c>
      <c r="H900" t="str">
        <f t="shared" si="43"/>
        <v>5</v>
      </c>
      <c r="I900">
        <v>15</v>
      </c>
      <c r="J900" t="str">
        <f t="shared" si="44"/>
        <v>Old</v>
      </c>
      <c r="K900">
        <v>19016</v>
      </c>
      <c r="L900">
        <v>21635</v>
      </c>
      <c r="M900">
        <v>2907</v>
      </c>
      <c r="N900">
        <v>236583</v>
      </c>
      <c r="O900">
        <v>326932</v>
      </c>
      <c r="P900">
        <v>23992</v>
      </c>
    </row>
    <row r="901" spans="1:16" x14ac:dyDescent="0.25">
      <c r="A901">
        <v>2022</v>
      </c>
      <c r="B901">
        <v>410</v>
      </c>
      <c r="C901" t="s">
        <v>34</v>
      </c>
      <c r="D901">
        <v>2</v>
      </c>
      <c r="E901" t="s">
        <v>15</v>
      </c>
      <c r="F901">
        <v>0.7319</v>
      </c>
      <c r="G901" t="str">
        <f t="shared" si="42"/>
        <v>Efficient</v>
      </c>
      <c r="H901" t="str">
        <f t="shared" si="43"/>
        <v>5</v>
      </c>
      <c r="I901">
        <v>13</v>
      </c>
      <c r="J901" t="str">
        <f t="shared" si="44"/>
        <v>Old</v>
      </c>
      <c r="K901">
        <v>14236</v>
      </c>
      <c r="L901">
        <v>24623</v>
      </c>
      <c r="N901">
        <v>170618</v>
      </c>
      <c r="O901">
        <v>323514</v>
      </c>
    </row>
    <row r="902" spans="1:16" x14ac:dyDescent="0.25">
      <c r="A902">
        <v>2022</v>
      </c>
      <c r="B902">
        <v>410</v>
      </c>
      <c r="C902" t="s">
        <v>34</v>
      </c>
      <c r="D902">
        <v>7</v>
      </c>
      <c r="E902" t="s">
        <v>16</v>
      </c>
      <c r="F902">
        <v>0.79579999999999995</v>
      </c>
      <c r="G902" t="str">
        <f t="shared" si="42"/>
        <v>Efficient</v>
      </c>
      <c r="H902" t="str">
        <f t="shared" si="43"/>
        <v>5</v>
      </c>
      <c r="I902">
        <v>14</v>
      </c>
      <c r="J902" t="str">
        <f t="shared" si="44"/>
        <v>Old</v>
      </c>
      <c r="K902">
        <v>7825</v>
      </c>
      <c r="L902">
        <v>8545</v>
      </c>
      <c r="N902">
        <v>60783</v>
      </c>
      <c r="O902">
        <v>64012</v>
      </c>
    </row>
    <row r="903" spans="1:16" x14ac:dyDescent="0.25">
      <c r="A903">
        <v>2022</v>
      </c>
      <c r="B903">
        <v>410</v>
      </c>
      <c r="C903" t="s">
        <v>34</v>
      </c>
      <c r="D903">
        <v>8</v>
      </c>
      <c r="E903" t="s">
        <v>17</v>
      </c>
      <c r="F903">
        <v>1.0388999999999999</v>
      </c>
      <c r="G903" t="str">
        <f t="shared" si="42"/>
        <v>Efficient</v>
      </c>
      <c r="H903" t="str">
        <f t="shared" si="43"/>
        <v>5</v>
      </c>
      <c r="I903">
        <v>12</v>
      </c>
      <c r="J903" t="str">
        <f t="shared" si="44"/>
        <v>Old</v>
      </c>
      <c r="K903">
        <v>109497</v>
      </c>
      <c r="L903">
        <v>86920</v>
      </c>
      <c r="N903">
        <v>168189</v>
      </c>
      <c r="O903">
        <v>155159</v>
      </c>
    </row>
    <row r="904" spans="1:16" x14ac:dyDescent="0.25">
      <c r="A904">
        <v>2022</v>
      </c>
      <c r="B904">
        <v>410</v>
      </c>
      <c r="C904" t="s">
        <v>34</v>
      </c>
      <c r="D904">
        <v>5</v>
      </c>
      <c r="E904" t="s">
        <v>18</v>
      </c>
      <c r="F904">
        <v>2.3792</v>
      </c>
      <c r="G904" t="str">
        <f t="shared" si="42"/>
        <v>Efficient</v>
      </c>
      <c r="H904" t="str">
        <f t="shared" si="43"/>
        <v>4</v>
      </c>
      <c r="I904">
        <v>14</v>
      </c>
      <c r="J904" t="str">
        <f t="shared" si="44"/>
        <v>Old</v>
      </c>
      <c r="K904">
        <v>29770</v>
      </c>
      <c r="L904">
        <v>53411</v>
      </c>
      <c r="N904">
        <v>173756</v>
      </c>
      <c r="O904">
        <v>326932</v>
      </c>
    </row>
    <row r="905" spans="1:16" x14ac:dyDescent="0.25">
      <c r="A905">
        <v>2022</v>
      </c>
      <c r="B905">
        <v>410</v>
      </c>
      <c r="C905" t="s">
        <v>34</v>
      </c>
      <c r="D905">
        <v>4</v>
      </c>
      <c r="E905" t="s">
        <v>19</v>
      </c>
      <c r="F905">
        <v>1.1528</v>
      </c>
      <c r="G905" t="str">
        <f t="shared" si="42"/>
        <v>Efficient</v>
      </c>
      <c r="H905" t="str">
        <f t="shared" si="43"/>
        <v>5</v>
      </c>
      <c r="I905">
        <v>19</v>
      </c>
      <c r="J905" t="str">
        <f t="shared" si="44"/>
        <v>Old</v>
      </c>
      <c r="K905">
        <v>5386</v>
      </c>
      <c r="L905">
        <v>7817</v>
      </c>
      <c r="N905">
        <v>91784</v>
      </c>
      <c r="O905">
        <v>138743</v>
      </c>
    </row>
    <row r="906" spans="1:16" x14ac:dyDescent="0.25">
      <c r="A906">
        <v>2022</v>
      </c>
      <c r="B906">
        <v>410</v>
      </c>
      <c r="C906" t="s">
        <v>34</v>
      </c>
      <c r="D906">
        <v>6</v>
      </c>
      <c r="E906" t="s">
        <v>20</v>
      </c>
      <c r="G906" t="str">
        <f t="shared" si="42"/>
        <v>Efficient</v>
      </c>
      <c r="H906" t="str">
        <f t="shared" si="43"/>
        <v>5</v>
      </c>
      <c r="I906">
        <v>20</v>
      </c>
      <c r="J906" t="str">
        <f t="shared" si="44"/>
        <v>Old</v>
      </c>
      <c r="K906">
        <v>26736</v>
      </c>
      <c r="L906">
        <v>10967</v>
      </c>
      <c r="N906">
        <v>76420</v>
      </c>
      <c r="O906">
        <v>46634</v>
      </c>
    </row>
    <row r="907" spans="1:16" x14ac:dyDescent="0.25">
      <c r="A907">
        <v>2022</v>
      </c>
      <c r="B907">
        <v>410</v>
      </c>
      <c r="C907" t="s">
        <v>34</v>
      </c>
      <c r="D907">
        <v>3</v>
      </c>
      <c r="E907" t="s">
        <v>21</v>
      </c>
      <c r="F907">
        <v>0.71250000000000002</v>
      </c>
      <c r="G907" t="str">
        <f t="shared" si="42"/>
        <v>Efficient</v>
      </c>
      <c r="H907" t="str">
        <f t="shared" si="43"/>
        <v>5</v>
      </c>
      <c r="I907">
        <v>14</v>
      </c>
      <c r="J907" t="str">
        <f t="shared" si="44"/>
        <v>Old</v>
      </c>
      <c r="K907">
        <v>31158</v>
      </c>
      <c r="M907">
        <v>2907</v>
      </c>
      <c r="N907">
        <v>236583</v>
      </c>
      <c r="P907">
        <v>23992</v>
      </c>
    </row>
    <row r="908" spans="1:16" x14ac:dyDescent="0.25">
      <c r="A908">
        <v>2022</v>
      </c>
      <c r="B908">
        <v>410</v>
      </c>
      <c r="C908" t="s">
        <v>34</v>
      </c>
      <c r="D908">
        <v>1</v>
      </c>
      <c r="E908" t="s">
        <v>22</v>
      </c>
      <c r="G908" t="str">
        <f t="shared" si="42"/>
        <v>Efficient</v>
      </c>
      <c r="H908" t="str">
        <f t="shared" si="43"/>
        <v>5</v>
      </c>
      <c r="I908">
        <v>12</v>
      </c>
      <c r="J908" t="str">
        <f t="shared" si="44"/>
        <v>Old</v>
      </c>
      <c r="K908">
        <v>16477</v>
      </c>
      <c r="N908">
        <v>48035</v>
      </c>
    </row>
    <row r="909" spans="1:16" x14ac:dyDescent="0.25">
      <c r="A909">
        <v>2022</v>
      </c>
      <c r="B909">
        <v>528</v>
      </c>
      <c r="C909" t="s">
        <v>35</v>
      </c>
      <c r="D909">
        <v>0</v>
      </c>
      <c r="E909" t="s">
        <v>14</v>
      </c>
      <c r="F909">
        <v>0.59030000000000005</v>
      </c>
      <c r="G909" t="str">
        <f t="shared" si="42"/>
        <v>Efficient</v>
      </c>
      <c r="H909" t="str">
        <f t="shared" si="43"/>
        <v>5</v>
      </c>
      <c r="I909">
        <v>18</v>
      </c>
      <c r="J909" t="str">
        <f t="shared" si="44"/>
        <v>Old</v>
      </c>
      <c r="K909">
        <v>12835</v>
      </c>
      <c r="L909">
        <v>15591</v>
      </c>
      <c r="M909">
        <v>2832</v>
      </c>
      <c r="N909">
        <v>236583</v>
      </c>
      <c r="O909">
        <v>399821</v>
      </c>
      <c r="P909">
        <v>24004</v>
      </c>
    </row>
    <row r="910" spans="1:16" x14ac:dyDescent="0.25">
      <c r="A910">
        <v>2022</v>
      </c>
      <c r="B910">
        <v>528</v>
      </c>
      <c r="C910" t="s">
        <v>35</v>
      </c>
      <c r="D910">
        <v>2</v>
      </c>
      <c r="E910" t="s">
        <v>15</v>
      </c>
      <c r="F910">
        <v>0.56810000000000005</v>
      </c>
      <c r="G910" t="str">
        <f t="shared" si="42"/>
        <v>Efficient</v>
      </c>
      <c r="H910" t="str">
        <f t="shared" si="43"/>
        <v>5</v>
      </c>
      <c r="I910">
        <v>17</v>
      </c>
      <c r="J910" t="str">
        <f t="shared" si="44"/>
        <v>Old</v>
      </c>
      <c r="K910">
        <v>9576</v>
      </c>
      <c r="L910">
        <v>18223</v>
      </c>
      <c r="N910">
        <v>170611</v>
      </c>
      <c r="O910">
        <v>321300</v>
      </c>
    </row>
    <row r="911" spans="1:16" x14ac:dyDescent="0.25">
      <c r="A911">
        <v>2022</v>
      </c>
      <c r="B911">
        <v>528</v>
      </c>
      <c r="C911" t="s">
        <v>35</v>
      </c>
      <c r="D911">
        <v>7</v>
      </c>
      <c r="E911" t="s">
        <v>16</v>
      </c>
      <c r="F911">
        <v>0.98540000000000005</v>
      </c>
      <c r="G911" t="str">
        <f t="shared" si="42"/>
        <v>Efficient</v>
      </c>
      <c r="H911" t="str">
        <f t="shared" si="43"/>
        <v>5</v>
      </c>
      <c r="I911">
        <v>15</v>
      </c>
      <c r="J911" t="str">
        <f t="shared" si="44"/>
        <v>Old</v>
      </c>
      <c r="K911">
        <v>7069</v>
      </c>
      <c r="L911">
        <v>7817</v>
      </c>
      <c r="N911">
        <v>50400</v>
      </c>
      <c r="O911">
        <v>58811</v>
      </c>
    </row>
    <row r="912" spans="1:16" x14ac:dyDescent="0.25">
      <c r="A912">
        <v>2022</v>
      </c>
      <c r="B912">
        <v>528</v>
      </c>
      <c r="C912" t="s">
        <v>35</v>
      </c>
      <c r="D912">
        <v>8</v>
      </c>
      <c r="E912" t="s">
        <v>17</v>
      </c>
      <c r="F912">
        <v>1.0524</v>
      </c>
      <c r="G912" t="str">
        <f t="shared" si="42"/>
        <v>Efficient</v>
      </c>
      <c r="H912" t="str">
        <f t="shared" si="43"/>
        <v>5</v>
      </c>
      <c r="I912">
        <v>7</v>
      </c>
      <c r="J912" t="str">
        <f t="shared" si="44"/>
        <v>Modern</v>
      </c>
      <c r="K912">
        <v>81777</v>
      </c>
      <c r="L912">
        <v>64302</v>
      </c>
      <c r="N912">
        <v>141671</v>
      </c>
      <c r="O912">
        <v>104561</v>
      </c>
    </row>
    <row r="913" spans="1:16" x14ac:dyDescent="0.25">
      <c r="A913">
        <v>2022</v>
      </c>
      <c r="B913">
        <v>528</v>
      </c>
      <c r="C913" t="s">
        <v>35</v>
      </c>
      <c r="D913">
        <v>5</v>
      </c>
      <c r="E913" t="s">
        <v>18</v>
      </c>
      <c r="F913">
        <v>1.2559</v>
      </c>
      <c r="G913" t="str">
        <f t="shared" si="42"/>
        <v>Efficient</v>
      </c>
      <c r="H913" t="str">
        <f t="shared" si="43"/>
        <v>5</v>
      </c>
      <c r="I913">
        <v>11</v>
      </c>
      <c r="J913" t="str">
        <f t="shared" si="44"/>
        <v>Old</v>
      </c>
      <c r="K913">
        <v>38719</v>
      </c>
      <c r="L913">
        <v>69585</v>
      </c>
      <c r="N913">
        <v>197453</v>
      </c>
      <c r="O913">
        <v>399821</v>
      </c>
    </row>
    <row r="914" spans="1:16" x14ac:dyDescent="0.25">
      <c r="A914">
        <v>2022</v>
      </c>
      <c r="B914">
        <v>528</v>
      </c>
      <c r="C914" t="s">
        <v>35</v>
      </c>
      <c r="D914">
        <v>4</v>
      </c>
      <c r="E914" t="s">
        <v>19</v>
      </c>
      <c r="F914">
        <v>0.40350000000000003</v>
      </c>
      <c r="G914" t="str">
        <f t="shared" si="42"/>
        <v>Efficient</v>
      </c>
      <c r="H914" t="str">
        <f t="shared" si="43"/>
        <v>5</v>
      </c>
      <c r="I914">
        <v>23</v>
      </c>
      <c r="J914" t="str">
        <f t="shared" si="44"/>
        <v>Old</v>
      </c>
      <c r="K914">
        <v>3803</v>
      </c>
      <c r="L914">
        <v>5310</v>
      </c>
      <c r="N914">
        <v>91784</v>
      </c>
      <c r="O914">
        <v>116173</v>
      </c>
    </row>
    <row r="915" spans="1:16" x14ac:dyDescent="0.25">
      <c r="A915">
        <v>2022</v>
      </c>
      <c r="B915">
        <v>528</v>
      </c>
      <c r="C915" t="s">
        <v>35</v>
      </c>
      <c r="D915">
        <v>6</v>
      </c>
      <c r="E915" t="s">
        <v>20</v>
      </c>
      <c r="G915" t="str">
        <f t="shared" si="42"/>
        <v>Efficient</v>
      </c>
      <c r="H915" t="str">
        <f t="shared" si="43"/>
        <v>5</v>
      </c>
      <c r="I915">
        <v>23</v>
      </c>
      <c r="J915" t="str">
        <f t="shared" si="44"/>
        <v>Old</v>
      </c>
      <c r="K915">
        <v>18503</v>
      </c>
      <c r="L915">
        <v>7228</v>
      </c>
      <c r="N915">
        <v>76420</v>
      </c>
      <c r="O915">
        <v>48988</v>
      </c>
    </row>
    <row r="916" spans="1:16" x14ac:dyDescent="0.25">
      <c r="A916">
        <v>2022</v>
      </c>
      <c r="B916">
        <v>528</v>
      </c>
      <c r="C916" t="s">
        <v>35</v>
      </c>
      <c r="D916">
        <v>3</v>
      </c>
      <c r="E916" t="s">
        <v>21</v>
      </c>
      <c r="F916">
        <v>0.87080000000000002</v>
      </c>
      <c r="G916" t="str">
        <f t="shared" si="42"/>
        <v>Efficient</v>
      </c>
      <c r="H916" t="str">
        <f t="shared" si="43"/>
        <v>5</v>
      </c>
      <c r="I916">
        <v>16</v>
      </c>
      <c r="J916" t="str">
        <f t="shared" si="44"/>
        <v>Old</v>
      </c>
      <c r="K916">
        <v>30500</v>
      </c>
      <c r="M916">
        <v>2832</v>
      </c>
      <c r="N916">
        <v>236583</v>
      </c>
      <c r="P916">
        <v>24004</v>
      </c>
    </row>
    <row r="917" spans="1:16" x14ac:dyDescent="0.25">
      <c r="A917">
        <v>2022</v>
      </c>
      <c r="B917">
        <v>528</v>
      </c>
      <c r="C917" t="s">
        <v>35</v>
      </c>
      <c r="D917">
        <v>1</v>
      </c>
      <c r="E917" t="s">
        <v>22</v>
      </c>
      <c r="G917" t="str">
        <f t="shared" si="42"/>
        <v>Efficient</v>
      </c>
      <c r="H917" t="str">
        <f t="shared" si="43"/>
        <v>5</v>
      </c>
      <c r="I917">
        <v>15</v>
      </c>
      <c r="J917" t="str">
        <f t="shared" si="44"/>
        <v>Old</v>
      </c>
      <c r="K917">
        <v>14088</v>
      </c>
      <c r="N917">
        <v>185206</v>
      </c>
    </row>
    <row r="918" spans="1:16" x14ac:dyDescent="0.25">
      <c r="A918">
        <v>2022</v>
      </c>
      <c r="B918">
        <v>579</v>
      </c>
      <c r="C918" t="s">
        <v>36</v>
      </c>
      <c r="D918">
        <v>0</v>
      </c>
      <c r="E918" t="s">
        <v>14</v>
      </c>
      <c r="F918">
        <v>0.4264</v>
      </c>
      <c r="G918" t="str">
        <f t="shared" si="42"/>
        <v>Efficient</v>
      </c>
      <c r="H918" t="str">
        <f t="shared" si="43"/>
        <v>5</v>
      </c>
      <c r="I918">
        <v>13</v>
      </c>
      <c r="J918" t="str">
        <f t="shared" si="44"/>
        <v>Old</v>
      </c>
      <c r="K918">
        <v>4036</v>
      </c>
      <c r="L918">
        <v>7348</v>
      </c>
      <c r="M918">
        <v>794</v>
      </c>
      <c r="N918">
        <v>184089</v>
      </c>
      <c r="O918">
        <v>320926</v>
      </c>
      <c r="P918">
        <v>1875</v>
      </c>
    </row>
    <row r="919" spans="1:16" x14ac:dyDescent="0.25">
      <c r="A919">
        <v>2022</v>
      </c>
      <c r="B919">
        <v>579</v>
      </c>
      <c r="C919" t="s">
        <v>36</v>
      </c>
      <c r="D919">
        <v>2</v>
      </c>
      <c r="E919" t="s">
        <v>15</v>
      </c>
      <c r="F919">
        <v>0.61150000000000004</v>
      </c>
      <c r="G919" t="str">
        <f t="shared" si="42"/>
        <v>Efficient</v>
      </c>
      <c r="H919" t="str">
        <f t="shared" si="43"/>
        <v>5</v>
      </c>
      <c r="I919">
        <v>15</v>
      </c>
      <c r="J919" t="str">
        <f t="shared" si="44"/>
        <v>Old</v>
      </c>
      <c r="K919">
        <v>10888</v>
      </c>
      <c r="L919">
        <v>17569</v>
      </c>
      <c r="N919">
        <v>166308</v>
      </c>
      <c r="O919">
        <v>320926</v>
      </c>
    </row>
    <row r="920" spans="1:16" x14ac:dyDescent="0.25">
      <c r="A920">
        <v>2022</v>
      </c>
      <c r="B920">
        <v>579</v>
      </c>
      <c r="C920" t="s">
        <v>36</v>
      </c>
      <c r="D920">
        <v>7</v>
      </c>
      <c r="E920" t="s">
        <v>16</v>
      </c>
      <c r="F920">
        <v>0.83819999999999995</v>
      </c>
      <c r="G920" t="str">
        <f t="shared" si="42"/>
        <v>Efficient</v>
      </c>
      <c r="H920" t="str">
        <f t="shared" si="43"/>
        <v>5</v>
      </c>
      <c r="I920">
        <v>11</v>
      </c>
      <c r="J920" t="str">
        <f t="shared" si="44"/>
        <v>Old</v>
      </c>
      <c r="K920">
        <v>8643</v>
      </c>
      <c r="L920">
        <v>9386</v>
      </c>
      <c r="N920">
        <v>47500</v>
      </c>
      <c r="O920">
        <v>54650</v>
      </c>
    </row>
    <row r="921" spans="1:16" x14ac:dyDescent="0.25">
      <c r="A921">
        <v>2022</v>
      </c>
      <c r="B921">
        <v>579</v>
      </c>
      <c r="C921" t="s">
        <v>36</v>
      </c>
      <c r="D921">
        <v>8</v>
      </c>
      <c r="E921" t="s">
        <v>17</v>
      </c>
      <c r="F921">
        <v>0.31669999999999998</v>
      </c>
      <c r="G921" t="str">
        <f t="shared" si="42"/>
        <v>Efficient</v>
      </c>
      <c r="H921" t="str">
        <f t="shared" si="43"/>
        <v>5</v>
      </c>
      <c r="I921">
        <v>16</v>
      </c>
      <c r="J921" t="str">
        <f t="shared" si="44"/>
        <v>Old</v>
      </c>
      <c r="K921">
        <v>18139</v>
      </c>
      <c r="L921">
        <v>13205</v>
      </c>
      <c r="N921">
        <v>121597</v>
      </c>
      <c r="O921">
        <v>96811</v>
      </c>
    </row>
    <row r="922" spans="1:16" x14ac:dyDescent="0.25">
      <c r="A922">
        <v>2022</v>
      </c>
      <c r="B922">
        <v>579</v>
      </c>
      <c r="C922" t="s">
        <v>36</v>
      </c>
      <c r="D922">
        <v>5</v>
      </c>
      <c r="E922" t="s">
        <v>18</v>
      </c>
      <c r="F922">
        <v>0.8347</v>
      </c>
      <c r="G922" t="str">
        <f t="shared" si="42"/>
        <v>Efficient</v>
      </c>
      <c r="H922" t="str">
        <f t="shared" si="43"/>
        <v>5</v>
      </c>
      <c r="I922">
        <v>16</v>
      </c>
      <c r="J922" t="str">
        <f t="shared" si="44"/>
        <v>Old</v>
      </c>
      <c r="K922">
        <v>18920</v>
      </c>
      <c r="L922">
        <v>31738</v>
      </c>
      <c r="N922">
        <v>108151</v>
      </c>
      <c r="O922">
        <v>209177</v>
      </c>
    </row>
    <row r="923" spans="1:16" x14ac:dyDescent="0.25">
      <c r="A923">
        <v>2022</v>
      </c>
      <c r="B923">
        <v>579</v>
      </c>
      <c r="C923" t="s">
        <v>36</v>
      </c>
      <c r="D923">
        <v>4</v>
      </c>
      <c r="E923" t="s">
        <v>19</v>
      </c>
      <c r="F923">
        <v>0.33889999999999998</v>
      </c>
      <c r="G923" t="str">
        <f t="shared" si="42"/>
        <v>Efficient</v>
      </c>
      <c r="H923" t="str">
        <f t="shared" si="43"/>
        <v>5</v>
      </c>
      <c r="I923">
        <v>24</v>
      </c>
      <c r="J923" t="str">
        <f t="shared" si="44"/>
        <v>Old</v>
      </c>
      <c r="K923">
        <v>2818</v>
      </c>
      <c r="L923">
        <v>3406</v>
      </c>
      <c r="N923">
        <v>42515</v>
      </c>
      <c r="O923">
        <v>62000</v>
      </c>
    </row>
    <row r="924" spans="1:16" x14ac:dyDescent="0.25">
      <c r="A924">
        <v>2022</v>
      </c>
      <c r="B924">
        <v>579</v>
      </c>
      <c r="C924" t="s">
        <v>36</v>
      </c>
      <c r="D924">
        <v>6</v>
      </c>
      <c r="E924" t="s">
        <v>20</v>
      </c>
      <c r="G924" t="str">
        <f t="shared" si="42"/>
        <v>Efficient</v>
      </c>
      <c r="H924" t="str">
        <f t="shared" si="43"/>
        <v>5</v>
      </c>
      <c r="I924">
        <v>18</v>
      </c>
      <c r="J924" t="str">
        <f t="shared" si="44"/>
        <v>Old</v>
      </c>
      <c r="K924">
        <v>11027</v>
      </c>
      <c r="L924">
        <v>6792</v>
      </c>
      <c r="N924">
        <v>70853</v>
      </c>
      <c r="O924">
        <v>28092</v>
      </c>
    </row>
    <row r="925" spans="1:16" x14ac:dyDescent="0.25">
      <c r="A925">
        <v>2022</v>
      </c>
      <c r="B925">
        <v>579</v>
      </c>
      <c r="C925" t="s">
        <v>36</v>
      </c>
      <c r="D925">
        <v>3</v>
      </c>
      <c r="E925" t="s">
        <v>21</v>
      </c>
      <c r="F925">
        <v>0.35</v>
      </c>
      <c r="G925" t="str">
        <f t="shared" si="42"/>
        <v>Efficient</v>
      </c>
      <c r="H925" t="str">
        <f t="shared" si="43"/>
        <v>5</v>
      </c>
      <c r="I925">
        <v>18</v>
      </c>
      <c r="J925" t="str">
        <f t="shared" si="44"/>
        <v>Old</v>
      </c>
      <c r="K925">
        <v>8464</v>
      </c>
      <c r="M925">
        <v>794</v>
      </c>
      <c r="N925">
        <v>17488</v>
      </c>
      <c r="P925">
        <v>1875</v>
      </c>
    </row>
    <row r="926" spans="1:16" x14ac:dyDescent="0.25">
      <c r="A926">
        <v>2022</v>
      </c>
      <c r="B926">
        <v>579</v>
      </c>
      <c r="C926" t="s">
        <v>36</v>
      </c>
      <c r="D926">
        <v>1</v>
      </c>
      <c r="E926" t="s">
        <v>22</v>
      </c>
      <c r="G926" t="str">
        <f t="shared" si="42"/>
        <v>Efficient</v>
      </c>
      <c r="H926" t="str">
        <f t="shared" si="43"/>
        <v>5</v>
      </c>
      <c r="I926">
        <v>12</v>
      </c>
      <c r="J926" t="str">
        <f t="shared" si="44"/>
        <v>Old</v>
      </c>
      <c r="K926">
        <v>3914</v>
      </c>
      <c r="N926">
        <v>184089</v>
      </c>
    </row>
    <row r="927" spans="1:16" x14ac:dyDescent="0.25">
      <c r="A927">
        <v>2022</v>
      </c>
      <c r="B927">
        <v>608</v>
      </c>
      <c r="C927" t="s">
        <v>37</v>
      </c>
      <c r="D927">
        <v>0</v>
      </c>
      <c r="E927" t="s">
        <v>14</v>
      </c>
      <c r="F927">
        <v>0.97850000000000004</v>
      </c>
      <c r="G927" t="str">
        <f t="shared" si="42"/>
        <v>Efficient</v>
      </c>
      <c r="H927" t="str">
        <f t="shared" si="43"/>
        <v>5</v>
      </c>
      <c r="I927">
        <v>19</v>
      </c>
      <c r="J927" t="str">
        <f t="shared" si="44"/>
        <v>Old</v>
      </c>
      <c r="K927">
        <v>7253</v>
      </c>
      <c r="L927">
        <v>11699</v>
      </c>
      <c r="M927">
        <v>1606</v>
      </c>
      <c r="N927">
        <v>151094</v>
      </c>
      <c r="O927">
        <v>297442</v>
      </c>
      <c r="P927">
        <v>6570</v>
      </c>
    </row>
    <row r="928" spans="1:16" x14ac:dyDescent="0.25">
      <c r="A928">
        <v>2022</v>
      </c>
      <c r="B928">
        <v>608</v>
      </c>
      <c r="C928" t="s">
        <v>37</v>
      </c>
      <c r="D928">
        <v>2</v>
      </c>
      <c r="E928" t="s">
        <v>15</v>
      </c>
      <c r="F928">
        <v>0.85209999999999997</v>
      </c>
      <c r="G928" t="str">
        <f t="shared" si="42"/>
        <v>Efficient</v>
      </c>
      <c r="H928" t="str">
        <f t="shared" si="43"/>
        <v>5</v>
      </c>
      <c r="I928">
        <v>13</v>
      </c>
      <c r="J928" t="str">
        <f t="shared" si="44"/>
        <v>Old</v>
      </c>
      <c r="K928">
        <v>6830</v>
      </c>
      <c r="L928">
        <v>10883</v>
      </c>
      <c r="N928">
        <v>65696</v>
      </c>
      <c r="O928">
        <v>115024</v>
      </c>
    </row>
    <row r="929" spans="1:16" x14ac:dyDescent="0.25">
      <c r="A929">
        <v>2022</v>
      </c>
      <c r="B929">
        <v>608</v>
      </c>
      <c r="C929" t="s">
        <v>37</v>
      </c>
      <c r="D929">
        <v>7</v>
      </c>
      <c r="E929" t="s">
        <v>16</v>
      </c>
      <c r="F929">
        <v>0.72740000000000005</v>
      </c>
      <c r="G929" t="str">
        <f t="shared" si="42"/>
        <v>Efficient</v>
      </c>
      <c r="H929" t="str">
        <f t="shared" si="43"/>
        <v>5</v>
      </c>
      <c r="I929">
        <v>16</v>
      </c>
      <c r="J929" t="str">
        <f t="shared" si="44"/>
        <v>Old</v>
      </c>
      <c r="K929">
        <v>7348</v>
      </c>
      <c r="L929">
        <v>8361</v>
      </c>
      <c r="N929">
        <v>50174</v>
      </c>
      <c r="O929">
        <v>58814</v>
      </c>
    </row>
    <row r="930" spans="1:16" x14ac:dyDescent="0.25">
      <c r="A930">
        <v>2022</v>
      </c>
      <c r="B930">
        <v>608</v>
      </c>
      <c r="C930" t="s">
        <v>37</v>
      </c>
      <c r="D930">
        <v>5</v>
      </c>
      <c r="E930" t="s">
        <v>18</v>
      </c>
      <c r="F930">
        <v>4.9009999999999998</v>
      </c>
      <c r="G930" t="str">
        <f t="shared" si="42"/>
        <v>Inefficient</v>
      </c>
      <c r="H930" t="str">
        <f t="shared" si="43"/>
        <v>2</v>
      </c>
      <c r="I930">
        <v>14</v>
      </c>
      <c r="J930" t="str">
        <f t="shared" si="44"/>
        <v>Old</v>
      </c>
      <c r="K930">
        <v>26655</v>
      </c>
      <c r="L930">
        <v>47068</v>
      </c>
      <c r="N930">
        <v>151094</v>
      </c>
      <c r="O930">
        <v>297442</v>
      </c>
    </row>
    <row r="931" spans="1:16" x14ac:dyDescent="0.25">
      <c r="A931">
        <v>2022</v>
      </c>
      <c r="B931">
        <v>608</v>
      </c>
      <c r="C931" t="s">
        <v>37</v>
      </c>
      <c r="D931">
        <v>4</v>
      </c>
      <c r="E931" t="s">
        <v>19</v>
      </c>
      <c r="F931">
        <v>0.92810000000000004</v>
      </c>
      <c r="G931" t="str">
        <f t="shared" si="42"/>
        <v>Efficient</v>
      </c>
      <c r="H931" t="str">
        <f t="shared" si="43"/>
        <v>5</v>
      </c>
      <c r="I931">
        <v>21</v>
      </c>
      <c r="J931" t="str">
        <f t="shared" si="44"/>
        <v>Old</v>
      </c>
      <c r="K931">
        <v>4088</v>
      </c>
      <c r="L931">
        <v>5423</v>
      </c>
      <c r="N931">
        <v>66870</v>
      </c>
      <c r="O931">
        <v>71691</v>
      </c>
    </row>
    <row r="932" spans="1:16" x14ac:dyDescent="0.25">
      <c r="A932">
        <v>2022</v>
      </c>
      <c r="B932">
        <v>608</v>
      </c>
      <c r="C932" t="s">
        <v>37</v>
      </c>
      <c r="D932">
        <v>6</v>
      </c>
      <c r="E932" t="s">
        <v>20</v>
      </c>
      <c r="G932" t="str">
        <f t="shared" si="42"/>
        <v>Efficient</v>
      </c>
      <c r="H932" t="str">
        <f t="shared" si="43"/>
        <v>5</v>
      </c>
      <c r="I932">
        <v>27</v>
      </c>
      <c r="J932" t="str">
        <f t="shared" si="44"/>
        <v>Old</v>
      </c>
      <c r="K932">
        <v>18239</v>
      </c>
      <c r="L932">
        <v>7956</v>
      </c>
      <c r="N932">
        <v>76299</v>
      </c>
      <c r="O932">
        <v>31801</v>
      </c>
    </row>
    <row r="933" spans="1:16" x14ac:dyDescent="0.25">
      <c r="A933">
        <v>2022</v>
      </c>
      <c r="B933">
        <v>608</v>
      </c>
      <c r="C933" t="s">
        <v>37</v>
      </c>
      <c r="D933">
        <v>3</v>
      </c>
      <c r="E933" t="s">
        <v>21</v>
      </c>
      <c r="F933">
        <v>0.97150000000000003</v>
      </c>
      <c r="G933" t="str">
        <f t="shared" si="42"/>
        <v>Efficient</v>
      </c>
      <c r="H933" t="str">
        <f t="shared" si="43"/>
        <v>5</v>
      </c>
      <c r="I933">
        <v>17</v>
      </c>
      <c r="J933" t="str">
        <f t="shared" si="44"/>
        <v>Old</v>
      </c>
      <c r="K933">
        <v>17421</v>
      </c>
      <c r="M933">
        <v>1606</v>
      </c>
      <c r="N933">
        <v>72884</v>
      </c>
      <c r="P933">
        <v>6570</v>
      </c>
    </row>
    <row r="934" spans="1:16" x14ac:dyDescent="0.25">
      <c r="A934">
        <v>2022</v>
      </c>
      <c r="B934">
        <v>608</v>
      </c>
      <c r="C934" t="s">
        <v>37</v>
      </c>
      <c r="D934">
        <v>1</v>
      </c>
      <c r="E934" t="s">
        <v>22</v>
      </c>
      <c r="G934" t="str">
        <f t="shared" si="42"/>
        <v>Efficient</v>
      </c>
      <c r="H934" t="str">
        <f t="shared" si="43"/>
        <v>5</v>
      </c>
      <c r="I934">
        <v>19</v>
      </c>
      <c r="J934" t="str">
        <f t="shared" si="44"/>
        <v>Old</v>
      </c>
      <c r="K934">
        <v>3755</v>
      </c>
      <c r="N934">
        <v>75904</v>
      </c>
    </row>
    <row r="935" spans="1:16" x14ac:dyDescent="0.25">
      <c r="A935">
        <v>2022</v>
      </c>
      <c r="B935">
        <v>643</v>
      </c>
      <c r="C935" t="s">
        <v>38</v>
      </c>
      <c r="D935">
        <v>0</v>
      </c>
      <c r="E935" t="s">
        <v>14</v>
      </c>
      <c r="F935">
        <v>1.5361</v>
      </c>
      <c r="G935" t="str">
        <f t="shared" si="42"/>
        <v>Efficient</v>
      </c>
      <c r="H935" t="str">
        <f t="shared" si="43"/>
        <v>5</v>
      </c>
      <c r="I935">
        <v>26</v>
      </c>
      <c r="J935" t="str">
        <f t="shared" si="44"/>
        <v>Old</v>
      </c>
      <c r="K935">
        <v>12006</v>
      </c>
      <c r="L935">
        <v>18399</v>
      </c>
      <c r="M935">
        <v>1293</v>
      </c>
      <c r="N935">
        <v>136716</v>
      </c>
      <c r="O935">
        <v>181458</v>
      </c>
      <c r="P935">
        <v>8600</v>
      </c>
    </row>
    <row r="936" spans="1:16" x14ac:dyDescent="0.25">
      <c r="A936">
        <v>2022</v>
      </c>
      <c r="B936">
        <v>643</v>
      </c>
      <c r="C936" t="s">
        <v>38</v>
      </c>
      <c r="D936">
        <v>2</v>
      </c>
      <c r="E936" t="s">
        <v>15</v>
      </c>
      <c r="F936">
        <v>1.1757</v>
      </c>
      <c r="G936" t="str">
        <f t="shared" si="42"/>
        <v>Efficient</v>
      </c>
      <c r="H936" t="str">
        <f t="shared" si="43"/>
        <v>5</v>
      </c>
      <c r="I936">
        <v>22</v>
      </c>
      <c r="J936" t="str">
        <f t="shared" si="44"/>
        <v>Old</v>
      </c>
      <c r="K936">
        <v>15738</v>
      </c>
      <c r="L936">
        <v>26968</v>
      </c>
      <c r="N936">
        <v>87146</v>
      </c>
      <c r="O936">
        <v>167282</v>
      </c>
    </row>
    <row r="937" spans="1:16" x14ac:dyDescent="0.25">
      <c r="A937">
        <v>2022</v>
      </c>
      <c r="B937">
        <v>643</v>
      </c>
      <c r="C937" t="s">
        <v>38</v>
      </c>
      <c r="D937">
        <v>7</v>
      </c>
      <c r="E937" t="s">
        <v>16</v>
      </c>
      <c r="F937">
        <v>1.8924000000000001</v>
      </c>
      <c r="G937" t="str">
        <f t="shared" si="42"/>
        <v>Efficient</v>
      </c>
      <c r="H937" t="str">
        <f t="shared" si="43"/>
        <v>5</v>
      </c>
      <c r="I937">
        <v>20</v>
      </c>
      <c r="J937" t="str">
        <f t="shared" si="44"/>
        <v>Old</v>
      </c>
      <c r="K937">
        <v>10249</v>
      </c>
      <c r="L937">
        <v>12295</v>
      </c>
      <c r="N937">
        <v>18425</v>
      </c>
      <c r="O937">
        <v>23273</v>
      </c>
    </row>
    <row r="938" spans="1:16" x14ac:dyDescent="0.25">
      <c r="A938">
        <v>2022</v>
      </c>
      <c r="B938">
        <v>643</v>
      </c>
      <c r="C938" t="s">
        <v>38</v>
      </c>
      <c r="D938">
        <v>8</v>
      </c>
      <c r="E938" t="s">
        <v>17</v>
      </c>
      <c r="F938">
        <v>1.0791999999999999</v>
      </c>
      <c r="G938" t="str">
        <f t="shared" si="42"/>
        <v>Efficient</v>
      </c>
      <c r="H938" t="str">
        <f t="shared" si="43"/>
        <v>5</v>
      </c>
      <c r="I938">
        <v>10</v>
      </c>
      <c r="J938" t="str">
        <f t="shared" si="44"/>
        <v>Old</v>
      </c>
      <c r="K938">
        <v>100089</v>
      </c>
      <c r="L938">
        <v>73155</v>
      </c>
      <c r="N938">
        <v>136716</v>
      </c>
      <c r="O938">
        <v>97000</v>
      </c>
    </row>
    <row r="939" spans="1:16" x14ac:dyDescent="0.25">
      <c r="A939">
        <v>2022</v>
      </c>
      <c r="B939">
        <v>643</v>
      </c>
      <c r="C939" t="s">
        <v>38</v>
      </c>
      <c r="D939">
        <v>5</v>
      </c>
      <c r="E939" t="s">
        <v>18</v>
      </c>
      <c r="F939">
        <v>2.7073</v>
      </c>
      <c r="G939" t="str">
        <f t="shared" si="42"/>
        <v>Efficient</v>
      </c>
      <c r="H939" t="str">
        <f t="shared" si="43"/>
        <v>4</v>
      </c>
      <c r="I939">
        <v>17</v>
      </c>
      <c r="J939" t="str">
        <f t="shared" si="44"/>
        <v>Old</v>
      </c>
      <c r="K939">
        <v>27275</v>
      </c>
      <c r="L939">
        <v>47973</v>
      </c>
      <c r="N939">
        <v>94970</v>
      </c>
      <c r="O939">
        <v>181458</v>
      </c>
    </row>
    <row r="940" spans="1:16" x14ac:dyDescent="0.25">
      <c r="A940">
        <v>2022</v>
      </c>
      <c r="B940">
        <v>643</v>
      </c>
      <c r="C940" t="s">
        <v>38</v>
      </c>
      <c r="D940">
        <v>4</v>
      </c>
      <c r="E940" t="s">
        <v>19</v>
      </c>
      <c r="F940">
        <v>1.8083</v>
      </c>
      <c r="G940" t="str">
        <f t="shared" si="42"/>
        <v>Efficient</v>
      </c>
      <c r="H940" t="str">
        <f t="shared" si="43"/>
        <v>5</v>
      </c>
      <c r="I940">
        <v>30</v>
      </c>
      <c r="J940" t="str">
        <f t="shared" si="44"/>
        <v>Old</v>
      </c>
      <c r="K940">
        <v>4341</v>
      </c>
      <c r="L940">
        <v>5755</v>
      </c>
      <c r="N940">
        <v>84503</v>
      </c>
      <c r="O940">
        <v>138743</v>
      </c>
    </row>
    <row r="941" spans="1:16" x14ac:dyDescent="0.25">
      <c r="A941">
        <v>2022</v>
      </c>
      <c r="B941">
        <v>643</v>
      </c>
      <c r="C941" t="s">
        <v>38</v>
      </c>
      <c r="D941">
        <v>6</v>
      </c>
      <c r="E941" t="s">
        <v>20</v>
      </c>
      <c r="G941" t="str">
        <f t="shared" si="42"/>
        <v>Efficient</v>
      </c>
      <c r="H941" t="str">
        <f t="shared" si="43"/>
        <v>5</v>
      </c>
      <c r="I941">
        <v>32</v>
      </c>
      <c r="J941" t="str">
        <f t="shared" si="44"/>
        <v>Old</v>
      </c>
      <c r="K941">
        <v>10432</v>
      </c>
      <c r="L941">
        <v>5583</v>
      </c>
      <c r="N941">
        <v>58250</v>
      </c>
      <c r="O941">
        <v>22910</v>
      </c>
    </row>
    <row r="942" spans="1:16" x14ac:dyDescent="0.25">
      <c r="A942">
        <v>2022</v>
      </c>
      <c r="B942">
        <v>643</v>
      </c>
      <c r="C942" t="s">
        <v>38</v>
      </c>
      <c r="D942">
        <v>3</v>
      </c>
      <c r="E942" t="s">
        <v>21</v>
      </c>
      <c r="F942">
        <v>1.7201</v>
      </c>
      <c r="G942" t="str">
        <f t="shared" si="42"/>
        <v>Efficient</v>
      </c>
      <c r="H942" t="str">
        <f t="shared" si="43"/>
        <v>5</v>
      </c>
      <c r="I942">
        <v>18</v>
      </c>
      <c r="J942" t="str">
        <f t="shared" si="44"/>
        <v>Old</v>
      </c>
      <c r="K942">
        <v>14428</v>
      </c>
      <c r="M942">
        <v>1293</v>
      </c>
      <c r="N942">
        <v>96628</v>
      </c>
      <c r="P942">
        <v>8600</v>
      </c>
    </row>
    <row r="943" spans="1:16" x14ac:dyDescent="0.25">
      <c r="A943">
        <v>2022</v>
      </c>
      <c r="B943">
        <v>643</v>
      </c>
      <c r="C943" t="s">
        <v>38</v>
      </c>
      <c r="D943">
        <v>1</v>
      </c>
      <c r="E943" t="s">
        <v>22</v>
      </c>
      <c r="G943" t="str">
        <f t="shared" si="42"/>
        <v>Efficient</v>
      </c>
      <c r="H943" t="str">
        <f t="shared" si="43"/>
        <v>5</v>
      </c>
      <c r="I943">
        <v>28</v>
      </c>
      <c r="J943" t="str">
        <f t="shared" si="44"/>
        <v>Old</v>
      </c>
      <c r="K943">
        <v>7239</v>
      </c>
      <c r="N943">
        <v>38557</v>
      </c>
    </row>
    <row r="944" spans="1:16" x14ac:dyDescent="0.25">
      <c r="A944">
        <v>2022</v>
      </c>
      <c r="B944">
        <v>702</v>
      </c>
      <c r="C944" t="s">
        <v>39</v>
      </c>
      <c r="D944">
        <v>0</v>
      </c>
      <c r="E944" t="s">
        <v>14</v>
      </c>
      <c r="F944">
        <v>0.75690000000000002</v>
      </c>
      <c r="G944" t="str">
        <f t="shared" si="42"/>
        <v>Efficient</v>
      </c>
      <c r="H944" t="str">
        <f t="shared" si="43"/>
        <v>5</v>
      </c>
      <c r="I944">
        <v>12</v>
      </c>
      <c r="J944" t="str">
        <f t="shared" si="44"/>
        <v>Old</v>
      </c>
      <c r="K944">
        <v>25668</v>
      </c>
      <c r="L944">
        <v>19252</v>
      </c>
      <c r="M944">
        <v>5212</v>
      </c>
      <c r="N944">
        <v>236583</v>
      </c>
      <c r="O944">
        <v>323183</v>
      </c>
      <c r="P944">
        <v>23964</v>
      </c>
    </row>
    <row r="945" spans="1:16" x14ac:dyDescent="0.25">
      <c r="A945">
        <v>2022</v>
      </c>
      <c r="B945">
        <v>702</v>
      </c>
      <c r="C945" t="s">
        <v>39</v>
      </c>
      <c r="D945">
        <v>2</v>
      </c>
      <c r="E945" t="s">
        <v>15</v>
      </c>
      <c r="F945">
        <v>0.64510000000000001</v>
      </c>
      <c r="G945" t="str">
        <f t="shared" si="42"/>
        <v>Efficient</v>
      </c>
      <c r="H945" t="str">
        <f t="shared" si="43"/>
        <v>5</v>
      </c>
      <c r="I945">
        <v>11</v>
      </c>
      <c r="J945" t="str">
        <f t="shared" si="44"/>
        <v>Old</v>
      </c>
      <c r="K945">
        <v>11494</v>
      </c>
      <c r="L945">
        <v>19283</v>
      </c>
      <c r="N945">
        <v>170611</v>
      </c>
      <c r="O945">
        <v>323183</v>
      </c>
    </row>
    <row r="946" spans="1:16" x14ac:dyDescent="0.25">
      <c r="A946">
        <v>2022</v>
      </c>
      <c r="B946">
        <v>702</v>
      </c>
      <c r="C946" t="s">
        <v>39</v>
      </c>
      <c r="D946">
        <v>7</v>
      </c>
      <c r="E946" t="s">
        <v>16</v>
      </c>
      <c r="F946">
        <v>1.1395999999999999</v>
      </c>
      <c r="G946" t="str">
        <f t="shared" si="42"/>
        <v>Efficient</v>
      </c>
      <c r="H946" t="str">
        <f t="shared" si="43"/>
        <v>5</v>
      </c>
      <c r="I946">
        <v>14</v>
      </c>
      <c r="J946" t="str">
        <f t="shared" si="44"/>
        <v>Old</v>
      </c>
      <c r="K946">
        <v>8221</v>
      </c>
      <c r="L946">
        <v>9302</v>
      </c>
      <c r="N946">
        <v>51035</v>
      </c>
      <c r="O946">
        <v>58448</v>
      </c>
    </row>
    <row r="947" spans="1:16" x14ac:dyDescent="0.25">
      <c r="A947">
        <v>2022</v>
      </c>
      <c r="B947">
        <v>702</v>
      </c>
      <c r="C947" t="s">
        <v>39</v>
      </c>
      <c r="D947">
        <v>8</v>
      </c>
      <c r="E947" t="s">
        <v>17</v>
      </c>
      <c r="F947">
        <v>1.2785</v>
      </c>
      <c r="G947" t="str">
        <f t="shared" si="42"/>
        <v>Efficient</v>
      </c>
      <c r="H947" t="str">
        <f t="shared" si="43"/>
        <v>5</v>
      </c>
      <c r="I947">
        <v>10</v>
      </c>
      <c r="J947" t="str">
        <f t="shared" si="44"/>
        <v>Old</v>
      </c>
      <c r="K947">
        <v>104038</v>
      </c>
      <c r="L947">
        <v>82195</v>
      </c>
      <c r="N947">
        <v>144978</v>
      </c>
      <c r="O947">
        <v>121946</v>
      </c>
    </row>
    <row r="948" spans="1:16" x14ac:dyDescent="0.25">
      <c r="A948">
        <v>2022</v>
      </c>
      <c r="B948">
        <v>702</v>
      </c>
      <c r="C948" t="s">
        <v>39</v>
      </c>
      <c r="D948">
        <v>5</v>
      </c>
      <c r="E948" t="s">
        <v>18</v>
      </c>
      <c r="F948">
        <v>0.41839999999999999</v>
      </c>
      <c r="G948" t="str">
        <f t="shared" si="42"/>
        <v>Efficient</v>
      </c>
      <c r="H948" t="str">
        <f t="shared" si="43"/>
        <v>5</v>
      </c>
      <c r="I948">
        <v>10</v>
      </c>
      <c r="J948" t="str">
        <f t="shared" si="44"/>
        <v>Old</v>
      </c>
      <c r="K948">
        <v>17532</v>
      </c>
      <c r="L948">
        <v>28435</v>
      </c>
      <c r="N948">
        <v>151307</v>
      </c>
      <c r="O948">
        <v>298172</v>
      </c>
    </row>
    <row r="949" spans="1:16" x14ac:dyDescent="0.25">
      <c r="A949">
        <v>2022</v>
      </c>
      <c r="B949">
        <v>702</v>
      </c>
      <c r="C949" t="s">
        <v>39</v>
      </c>
      <c r="D949">
        <v>4</v>
      </c>
      <c r="E949" t="s">
        <v>19</v>
      </c>
      <c r="F949">
        <v>0.8458</v>
      </c>
      <c r="G949" t="str">
        <f t="shared" si="42"/>
        <v>Efficient</v>
      </c>
      <c r="H949" t="str">
        <f t="shared" si="43"/>
        <v>5</v>
      </c>
      <c r="I949">
        <v>16</v>
      </c>
      <c r="J949" t="str">
        <f t="shared" si="44"/>
        <v>Old</v>
      </c>
      <c r="K949">
        <v>9240</v>
      </c>
      <c r="L949">
        <v>13034</v>
      </c>
      <c r="N949">
        <v>91649</v>
      </c>
      <c r="O949">
        <v>138743</v>
      </c>
    </row>
    <row r="950" spans="1:16" x14ac:dyDescent="0.25">
      <c r="A950">
        <v>2022</v>
      </c>
      <c r="B950">
        <v>702</v>
      </c>
      <c r="C950" t="s">
        <v>39</v>
      </c>
      <c r="D950">
        <v>6</v>
      </c>
      <c r="E950" t="s">
        <v>20</v>
      </c>
      <c r="G950" t="str">
        <f t="shared" si="42"/>
        <v>Efficient</v>
      </c>
      <c r="H950" t="str">
        <f t="shared" si="43"/>
        <v>5</v>
      </c>
      <c r="I950">
        <v>15</v>
      </c>
      <c r="J950" t="str">
        <f t="shared" si="44"/>
        <v>Old</v>
      </c>
      <c r="K950">
        <v>54248</v>
      </c>
      <c r="L950">
        <v>17894</v>
      </c>
      <c r="N950">
        <v>76420</v>
      </c>
      <c r="O950">
        <v>43878</v>
      </c>
    </row>
    <row r="951" spans="1:16" x14ac:dyDescent="0.25">
      <c r="A951">
        <v>2022</v>
      </c>
      <c r="B951">
        <v>702</v>
      </c>
      <c r="C951" t="s">
        <v>39</v>
      </c>
      <c r="D951">
        <v>3</v>
      </c>
      <c r="E951" t="s">
        <v>21</v>
      </c>
      <c r="F951">
        <v>0.91039999999999999</v>
      </c>
      <c r="G951" t="str">
        <f t="shared" si="42"/>
        <v>Efficient</v>
      </c>
      <c r="H951" t="str">
        <f t="shared" si="43"/>
        <v>5</v>
      </c>
      <c r="I951">
        <v>14</v>
      </c>
      <c r="J951" t="str">
        <f t="shared" si="44"/>
        <v>Old</v>
      </c>
      <c r="K951">
        <v>55780</v>
      </c>
      <c r="M951">
        <v>5212</v>
      </c>
      <c r="N951">
        <v>236583</v>
      </c>
      <c r="P951">
        <v>23964</v>
      </c>
    </row>
    <row r="952" spans="1:16" x14ac:dyDescent="0.25">
      <c r="A952">
        <v>2022</v>
      </c>
      <c r="B952">
        <v>702</v>
      </c>
      <c r="C952" t="s">
        <v>39</v>
      </c>
      <c r="D952">
        <v>1</v>
      </c>
      <c r="E952" t="s">
        <v>22</v>
      </c>
      <c r="G952" t="str">
        <f t="shared" si="42"/>
        <v>Efficient</v>
      </c>
      <c r="H952" t="str">
        <f t="shared" si="43"/>
        <v>5</v>
      </c>
      <c r="I952">
        <v>8</v>
      </c>
      <c r="J952" t="str">
        <f t="shared" si="44"/>
        <v>Modern</v>
      </c>
      <c r="K952">
        <v>99491</v>
      </c>
      <c r="N952">
        <v>169379</v>
      </c>
    </row>
    <row r="953" spans="1:16" x14ac:dyDescent="0.25">
      <c r="A953">
        <v>2022</v>
      </c>
      <c r="B953">
        <v>724</v>
      </c>
      <c r="C953" t="s">
        <v>40</v>
      </c>
      <c r="D953">
        <v>0</v>
      </c>
      <c r="E953" t="s">
        <v>14</v>
      </c>
      <c r="F953">
        <v>0.90690000000000004</v>
      </c>
      <c r="G953" t="str">
        <f t="shared" si="42"/>
        <v>Efficient</v>
      </c>
      <c r="H953" t="str">
        <f t="shared" si="43"/>
        <v>5</v>
      </c>
      <c r="I953">
        <v>18</v>
      </c>
      <c r="J953" t="str">
        <f t="shared" si="44"/>
        <v>Old</v>
      </c>
      <c r="K953">
        <v>16898</v>
      </c>
      <c r="L953">
        <v>16572</v>
      </c>
      <c r="M953">
        <v>3100</v>
      </c>
      <c r="N953">
        <v>236583</v>
      </c>
      <c r="O953">
        <v>318953</v>
      </c>
      <c r="P953">
        <v>23964</v>
      </c>
    </row>
    <row r="954" spans="1:16" x14ac:dyDescent="0.25">
      <c r="A954">
        <v>2022</v>
      </c>
      <c r="B954">
        <v>724</v>
      </c>
      <c r="C954" t="s">
        <v>40</v>
      </c>
      <c r="D954">
        <v>2</v>
      </c>
      <c r="E954" t="s">
        <v>15</v>
      </c>
      <c r="F954">
        <v>0.875</v>
      </c>
      <c r="G954" t="str">
        <f t="shared" si="42"/>
        <v>Efficient</v>
      </c>
      <c r="H954" t="str">
        <f t="shared" si="43"/>
        <v>5</v>
      </c>
      <c r="I954">
        <v>13</v>
      </c>
      <c r="J954" t="str">
        <f t="shared" si="44"/>
        <v>Old</v>
      </c>
      <c r="K954">
        <v>11506</v>
      </c>
      <c r="L954">
        <v>19000</v>
      </c>
      <c r="N954">
        <v>165571</v>
      </c>
      <c r="O954">
        <v>318953</v>
      </c>
    </row>
    <row r="955" spans="1:16" x14ac:dyDescent="0.25">
      <c r="A955">
        <v>2022</v>
      </c>
      <c r="B955">
        <v>724</v>
      </c>
      <c r="C955" t="s">
        <v>40</v>
      </c>
      <c r="D955">
        <v>7</v>
      </c>
      <c r="E955" t="s">
        <v>16</v>
      </c>
      <c r="F955">
        <v>1.0486</v>
      </c>
      <c r="G955" t="str">
        <f t="shared" si="42"/>
        <v>Efficient</v>
      </c>
      <c r="H955" t="str">
        <f t="shared" si="43"/>
        <v>5</v>
      </c>
      <c r="I955">
        <v>12</v>
      </c>
      <c r="J955" t="str">
        <f t="shared" si="44"/>
        <v>Old</v>
      </c>
      <c r="K955">
        <v>8008</v>
      </c>
      <c r="L955">
        <v>9043</v>
      </c>
      <c r="N955">
        <v>50468</v>
      </c>
      <c r="O955">
        <v>55432</v>
      </c>
    </row>
    <row r="956" spans="1:16" x14ac:dyDescent="0.25">
      <c r="A956">
        <v>2022</v>
      </c>
      <c r="B956">
        <v>724</v>
      </c>
      <c r="C956" t="s">
        <v>40</v>
      </c>
      <c r="D956">
        <v>8</v>
      </c>
      <c r="E956" t="s">
        <v>17</v>
      </c>
      <c r="F956">
        <v>1.0497000000000001</v>
      </c>
      <c r="G956" t="str">
        <f t="shared" si="42"/>
        <v>Efficient</v>
      </c>
      <c r="H956" t="str">
        <f t="shared" si="43"/>
        <v>5</v>
      </c>
      <c r="I956">
        <v>10</v>
      </c>
      <c r="J956" t="str">
        <f t="shared" si="44"/>
        <v>Old</v>
      </c>
      <c r="K956">
        <v>97485</v>
      </c>
      <c r="L956">
        <v>76320</v>
      </c>
      <c r="N956">
        <v>163922</v>
      </c>
      <c r="O956">
        <v>130441</v>
      </c>
    </row>
    <row r="957" spans="1:16" x14ac:dyDescent="0.25">
      <c r="A957">
        <v>2022</v>
      </c>
      <c r="B957">
        <v>724</v>
      </c>
      <c r="C957" t="s">
        <v>40</v>
      </c>
      <c r="D957">
        <v>5</v>
      </c>
      <c r="E957" t="s">
        <v>18</v>
      </c>
      <c r="F957">
        <v>2.0381999999999998</v>
      </c>
      <c r="G957" t="str">
        <f t="shared" si="42"/>
        <v>Efficient</v>
      </c>
      <c r="H957" t="str">
        <f t="shared" si="43"/>
        <v>4</v>
      </c>
      <c r="I957">
        <v>14</v>
      </c>
      <c r="J957" t="str">
        <f t="shared" si="44"/>
        <v>Old</v>
      </c>
      <c r="K957">
        <v>26164</v>
      </c>
      <c r="L957">
        <v>45568</v>
      </c>
      <c r="N957">
        <v>107879</v>
      </c>
      <c r="O957">
        <v>209472</v>
      </c>
    </row>
    <row r="958" spans="1:16" x14ac:dyDescent="0.25">
      <c r="A958">
        <v>2022</v>
      </c>
      <c r="B958">
        <v>724</v>
      </c>
      <c r="C958" t="s">
        <v>40</v>
      </c>
      <c r="D958">
        <v>4</v>
      </c>
      <c r="E958" t="s">
        <v>19</v>
      </c>
      <c r="F958">
        <v>1.2208000000000001</v>
      </c>
      <c r="G958" t="str">
        <f t="shared" si="42"/>
        <v>Efficient</v>
      </c>
      <c r="H958" t="str">
        <f t="shared" si="43"/>
        <v>5</v>
      </c>
      <c r="I958">
        <v>17</v>
      </c>
      <c r="J958" t="str">
        <f t="shared" si="44"/>
        <v>Old</v>
      </c>
      <c r="K958">
        <v>5145</v>
      </c>
      <c r="L958">
        <v>7234</v>
      </c>
      <c r="N958">
        <v>91784</v>
      </c>
      <c r="O958">
        <v>116173</v>
      </c>
    </row>
    <row r="959" spans="1:16" x14ac:dyDescent="0.25">
      <c r="A959">
        <v>2022</v>
      </c>
      <c r="B959">
        <v>724</v>
      </c>
      <c r="C959" t="s">
        <v>40</v>
      </c>
      <c r="D959">
        <v>6</v>
      </c>
      <c r="E959" t="s">
        <v>20</v>
      </c>
      <c r="G959" t="str">
        <f t="shared" si="42"/>
        <v>Efficient</v>
      </c>
      <c r="H959" t="str">
        <f t="shared" si="43"/>
        <v>5</v>
      </c>
      <c r="I959">
        <v>13</v>
      </c>
      <c r="J959" t="str">
        <f t="shared" si="44"/>
        <v>Old</v>
      </c>
      <c r="K959">
        <v>24999</v>
      </c>
      <c r="L959">
        <v>8691</v>
      </c>
      <c r="N959">
        <v>76420</v>
      </c>
      <c r="O959">
        <v>46634</v>
      </c>
    </row>
    <row r="960" spans="1:16" x14ac:dyDescent="0.25">
      <c r="A960">
        <v>2022</v>
      </c>
      <c r="B960">
        <v>724</v>
      </c>
      <c r="C960" t="s">
        <v>40</v>
      </c>
      <c r="D960">
        <v>3</v>
      </c>
      <c r="E960" t="s">
        <v>21</v>
      </c>
      <c r="F960">
        <v>0.67010000000000003</v>
      </c>
      <c r="G960" t="str">
        <f t="shared" si="42"/>
        <v>Efficient</v>
      </c>
      <c r="H960" t="str">
        <f t="shared" si="43"/>
        <v>5</v>
      </c>
      <c r="I960">
        <v>16</v>
      </c>
      <c r="J960" t="str">
        <f t="shared" si="44"/>
        <v>Old</v>
      </c>
      <c r="K960">
        <v>33592</v>
      </c>
      <c r="M960">
        <v>3100</v>
      </c>
      <c r="N960">
        <v>236583</v>
      </c>
      <c r="P960">
        <v>23964</v>
      </c>
    </row>
    <row r="961" spans="1:16" x14ac:dyDescent="0.25">
      <c r="A961">
        <v>2022</v>
      </c>
      <c r="B961">
        <v>724</v>
      </c>
      <c r="C961" t="s">
        <v>40</v>
      </c>
      <c r="D961">
        <v>1</v>
      </c>
      <c r="E961" t="s">
        <v>22</v>
      </c>
      <c r="G961" t="str">
        <f t="shared" si="42"/>
        <v>Efficient</v>
      </c>
      <c r="H961" t="str">
        <f t="shared" si="43"/>
        <v>5</v>
      </c>
      <c r="I961">
        <v>19</v>
      </c>
      <c r="J961" t="str">
        <f t="shared" si="44"/>
        <v>Old</v>
      </c>
      <c r="K961">
        <v>15227</v>
      </c>
      <c r="N961">
        <v>235600</v>
      </c>
    </row>
    <row r="962" spans="1:16" x14ac:dyDescent="0.25">
      <c r="A962">
        <v>2022</v>
      </c>
      <c r="B962">
        <v>752</v>
      </c>
      <c r="C962" t="s">
        <v>41</v>
      </c>
      <c r="D962">
        <v>0</v>
      </c>
      <c r="E962" t="s">
        <v>14</v>
      </c>
      <c r="F962">
        <v>0.81940000000000002</v>
      </c>
      <c r="G962" t="str">
        <f t="shared" si="42"/>
        <v>Efficient</v>
      </c>
      <c r="H962" t="str">
        <f t="shared" si="43"/>
        <v>5</v>
      </c>
      <c r="I962">
        <v>24</v>
      </c>
      <c r="J962" t="str">
        <f t="shared" si="44"/>
        <v>Old</v>
      </c>
      <c r="K962">
        <v>17025</v>
      </c>
      <c r="L962">
        <v>8967</v>
      </c>
      <c r="M962">
        <v>1626</v>
      </c>
      <c r="N962">
        <v>214286</v>
      </c>
      <c r="O962">
        <v>320780</v>
      </c>
      <c r="P962">
        <v>19630</v>
      </c>
    </row>
    <row r="963" spans="1:16" x14ac:dyDescent="0.25">
      <c r="A963">
        <v>2022</v>
      </c>
      <c r="B963">
        <v>752</v>
      </c>
      <c r="C963" t="s">
        <v>41</v>
      </c>
      <c r="D963">
        <v>2</v>
      </c>
      <c r="E963" t="s">
        <v>15</v>
      </c>
      <c r="F963">
        <v>0.67220000000000002</v>
      </c>
      <c r="G963" t="str">
        <f t="shared" ref="G963:G1026" si="45">IF(F963&lt;3, "Efficient", "Inefficient")</f>
        <v>Efficient</v>
      </c>
      <c r="H963" t="str">
        <f t="shared" ref="H963:H1026" si="46">IF(F963&lt;2,"5",IF(F963&lt;3,"4",IF(F963&lt;4,"3",IF(F963&lt;5,"2","1"))))</f>
        <v>5</v>
      </c>
      <c r="I963">
        <v>15</v>
      </c>
      <c r="J963" t="str">
        <f t="shared" ref="J963:J1026" si="47">IF(I963&lt;10, "Modern", "Old")</f>
        <v>Old</v>
      </c>
      <c r="K963">
        <v>8611</v>
      </c>
      <c r="L963">
        <v>12994</v>
      </c>
      <c r="N963">
        <v>166223</v>
      </c>
      <c r="O963">
        <v>320780</v>
      </c>
    </row>
    <row r="964" spans="1:16" x14ac:dyDescent="0.25">
      <c r="A964">
        <v>2022</v>
      </c>
      <c r="B964">
        <v>752</v>
      </c>
      <c r="C964" t="s">
        <v>41</v>
      </c>
      <c r="D964">
        <v>7</v>
      </c>
      <c r="E964" t="s">
        <v>16</v>
      </c>
      <c r="F964">
        <v>0.96560000000000001</v>
      </c>
      <c r="G964" t="str">
        <f t="shared" si="45"/>
        <v>Efficient</v>
      </c>
      <c r="H964" t="str">
        <f t="shared" si="46"/>
        <v>5</v>
      </c>
      <c r="I964">
        <v>14</v>
      </c>
      <c r="J964" t="str">
        <f t="shared" si="47"/>
        <v>Old</v>
      </c>
      <c r="K964">
        <v>8720</v>
      </c>
      <c r="L964">
        <v>9585</v>
      </c>
      <c r="N964">
        <v>50468</v>
      </c>
      <c r="O964">
        <v>55115</v>
      </c>
    </row>
    <row r="965" spans="1:16" x14ac:dyDescent="0.25">
      <c r="A965">
        <v>2022</v>
      </c>
      <c r="B965">
        <v>752</v>
      </c>
      <c r="C965" t="s">
        <v>41</v>
      </c>
      <c r="D965">
        <v>8</v>
      </c>
      <c r="E965" t="s">
        <v>17</v>
      </c>
      <c r="F965">
        <v>0.78749999999999998</v>
      </c>
      <c r="G965" t="str">
        <f t="shared" si="45"/>
        <v>Efficient</v>
      </c>
      <c r="H965" t="str">
        <f t="shared" si="46"/>
        <v>5</v>
      </c>
      <c r="I965">
        <v>7</v>
      </c>
      <c r="J965" t="str">
        <f t="shared" si="47"/>
        <v>Modern</v>
      </c>
      <c r="K965">
        <v>12278</v>
      </c>
      <c r="L965">
        <v>8585</v>
      </c>
      <c r="N965">
        <v>16100</v>
      </c>
      <c r="O965">
        <v>12268</v>
      </c>
    </row>
    <row r="966" spans="1:16" x14ac:dyDescent="0.25">
      <c r="A966">
        <v>2022</v>
      </c>
      <c r="B966">
        <v>752</v>
      </c>
      <c r="C966" t="s">
        <v>41</v>
      </c>
      <c r="D966">
        <v>5</v>
      </c>
      <c r="E966" t="s">
        <v>18</v>
      </c>
      <c r="F966">
        <v>0.54269999999999996</v>
      </c>
      <c r="G966" t="str">
        <f t="shared" si="45"/>
        <v>Efficient</v>
      </c>
      <c r="H966" t="str">
        <f t="shared" si="46"/>
        <v>5</v>
      </c>
      <c r="I966">
        <v>28</v>
      </c>
      <c r="J966" t="str">
        <f t="shared" si="47"/>
        <v>Old</v>
      </c>
      <c r="K966">
        <v>7543</v>
      </c>
      <c r="L966">
        <v>11438</v>
      </c>
      <c r="N966">
        <v>49445</v>
      </c>
      <c r="O966">
        <v>85206</v>
      </c>
    </row>
    <row r="967" spans="1:16" x14ac:dyDescent="0.25">
      <c r="A967">
        <v>2022</v>
      </c>
      <c r="B967">
        <v>752</v>
      </c>
      <c r="C967" t="s">
        <v>41</v>
      </c>
      <c r="D967">
        <v>4</v>
      </c>
      <c r="E967" t="s">
        <v>19</v>
      </c>
      <c r="F967">
        <v>1.0388999999999999</v>
      </c>
      <c r="G967" t="str">
        <f t="shared" si="45"/>
        <v>Efficient</v>
      </c>
      <c r="H967" t="str">
        <f t="shared" si="46"/>
        <v>5</v>
      </c>
      <c r="I967">
        <v>22</v>
      </c>
      <c r="J967" t="str">
        <f t="shared" si="47"/>
        <v>Old</v>
      </c>
      <c r="K967">
        <v>3816</v>
      </c>
      <c r="L967">
        <v>5403</v>
      </c>
      <c r="N967">
        <v>39433</v>
      </c>
      <c r="O967">
        <v>61250</v>
      </c>
    </row>
    <row r="968" spans="1:16" x14ac:dyDescent="0.25">
      <c r="A968">
        <v>2022</v>
      </c>
      <c r="B968">
        <v>752</v>
      </c>
      <c r="C968" t="s">
        <v>41</v>
      </c>
      <c r="D968">
        <v>6</v>
      </c>
      <c r="E968" t="s">
        <v>20</v>
      </c>
      <c r="G968" t="str">
        <f t="shared" si="45"/>
        <v>Efficient</v>
      </c>
      <c r="H968" t="str">
        <f t="shared" si="46"/>
        <v>5</v>
      </c>
      <c r="I968">
        <v>19</v>
      </c>
      <c r="J968" t="str">
        <f t="shared" si="47"/>
        <v>Old</v>
      </c>
      <c r="K968">
        <v>28854</v>
      </c>
      <c r="L968">
        <v>12024</v>
      </c>
      <c r="N968">
        <v>76420</v>
      </c>
      <c r="O968">
        <v>34960</v>
      </c>
    </row>
    <row r="969" spans="1:16" x14ac:dyDescent="0.25">
      <c r="A969">
        <v>2022</v>
      </c>
      <c r="B969">
        <v>752</v>
      </c>
      <c r="C969" t="s">
        <v>41</v>
      </c>
      <c r="D969">
        <v>3</v>
      </c>
      <c r="E969" t="s">
        <v>21</v>
      </c>
      <c r="F969">
        <v>0.75209999999999999</v>
      </c>
      <c r="G969" t="str">
        <f t="shared" si="45"/>
        <v>Efficient</v>
      </c>
      <c r="H969" t="str">
        <f t="shared" si="46"/>
        <v>5</v>
      </c>
      <c r="I969">
        <v>17</v>
      </c>
      <c r="J969" t="str">
        <f t="shared" si="47"/>
        <v>Old</v>
      </c>
      <c r="K969">
        <v>17352</v>
      </c>
      <c r="M969">
        <v>1626</v>
      </c>
      <c r="N969">
        <v>214286</v>
      </c>
      <c r="P969">
        <v>19630</v>
      </c>
    </row>
    <row r="970" spans="1:16" x14ac:dyDescent="0.25">
      <c r="A970">
        <v>2022</v>
      </c>
      <c r="B970">
        <v>752</v>
      </c>
      <c r="C970" t="s">
        <v>41</v>
      </c>
      <c r="D970">
        <v>1</v>
      </c>
      <c r="E970" t="s">
        <v>22</v>
      </c>
      <c r="G970" t="str">
        <f t="shared" si="45"/>
        <v>Efficient</v>
      </c>
      <c r="H970" t="str">
        <f t="shared" si="46"/>
        <v>5</v>
      </c>
      <c r="I970">
        <v>26</v>
      </c>
      <c r="J970" t="str">
        <f t="shared" si="47"/>
        <v>Old</v>
      </c>
      <c r="K970">
        <v>21023</v>
      </c>
      <c r="N970">
        <v>181541</v>
      </c>
    </row>
    <row r="971" spans="1:16" x14ac:dyDescent="0.25">
      <c r="A971">
        <v>2022</v>
      </c>
      <c r="B971">
        <v>792</v>
      </c>
      <c r="C971" t="s">
        <v>42</v>
      </c>
      <c r="D971">
        <v>0</v>
      </c>
      <c r="E971" t="s">
        <v>14</v>
      </c>
      <c r="F971">
        <v>1.2576000000000001</v>
      </c>
      <c r="G971" t="str">
        <f t="shared" si="45"/>
        <v>Efficient</v>
      </c>
      <c r="H971" t="str">
        <f t="shared" si="46"/>
        <v>5</v>
      </c>
      <c r="I971">
        <v>25</v>
      </c>
      <c r="J971" t="str">
        <f t="shared" si="47"/>
        <v>Old</v>
      </c>
      <c r="K971">
        <v>5548</v>
      </c>
      <c r="L971">
        <v>17379</v>
      </c>
      <c r="M971">
        <v>2784</v>
      </c>
      <c r="N971">
        <v>232618</v>
      </c>
      <c r="O971">
        <v>305749</v>
      </c>
      <c r="P971">
        <v>22000</v>
      </c>
    </row>
    <row r="972" spans="1:16" x14ac:dyDescent="0.25">
      <c r="A972">
        <v>2022</v>
      </c>
      <c r="B972">
        <v>792</v>
      </c>
      <c r="C972" t="s">
        <v>42</v>
      </c>
      <c r="D972">
        <v>2</v>
      </c>
      <c r="E972" t="s">
        <v>15</v>
      </c>
      <c r="F972">
        <v>1.2372000000000001</v>
      </c>
      <c r="G972" t="str">
        <f t="shared" si="45"/>
        <v>Efficient</v>
      </c>
      <c r="H972" t="str">
        <f t="shared" si="46"/>
        <v>5</v>
      </c>
      <c r="I972">
        <v>14</v>
      </c>
      <c r="J972" t="str">
        <f t="shared" si="47"/>
        <v>Old</v>
      </c>
      <c r="K972">
        <v>18725</v>
      </c>
      <c r="L972">
        <v>32215</v>
      </c>
      <c r="N972">
        <v>159566</v>
      </c>
      <c r="O972">
        <v>305749</v>
      </c>
    </row>
    <row r="973" spans="1:16" x14ac:dyDescent="0.25">
      <c r="A973">
        <v>2022</v>
      </c>
      <c r="B973">
        <v>792</v>
      </c>
      <c r="C973" t="s">
        <v>42</v>
      </c>
      <c r="D973">
        <v>7</v>
      </c>
      <c r="E973" t="s">
        <v>16</v>
      </c>
      <c r="F973">
        <v>1.1979</v>
      </c>
      <c r="G973" t="str">
        <f t="shared" si="45"/>
        <v>Efficient</v>
      </c>
      <c r="H973" t="str">
        <f t="shared" si="46"/>
        <v>5</v>
      </c>
      <c r="I973">
        <v>19</v>
      </c>
      <c r="J973" t="str">
        <f t="shared" si="47"/>
        <v>Old</v>
      </c>
      <c r="K973">
        <v>16550</v>
      </c>
      <c r="L973">
        <v>19317</v>
      </c>
      <c r="N973">
        <v>49231</v>
      </c>
      <c r="O973">
        <v>55432</v>
      </c>
    </row>
    <row r="974" spans="1:16" x14ac:dyDescent="0.25">
      <c r="A974">
        <v>2022</v>
      </c>
      <c r="B974">
        <v>792</v>
      </c>
      <c r="C974" t="s">
        <v>42</v>
      </c>
      <c r="D974">
        <v>8</v>
      </c>
      <c r="E974" t="s">
        <v>17</v>
      </c>
      <c r="F974">
        <v>1.2337</v>
      </c>
      <c r="G974" t="str">
        <f t="shared" si="45"/>
        <v>Efficient</v>
      </c>
      <c r="H974" t="str">
        <f t="shared" si="46"/>
        <v>5</v>
      </c>
      <c r="I974">
        <v>8</v>
      </c>
      <c r="J974" t="str">
        <f t="shared" si="47"/>
        <v>Modern</v>
      </c>
      <c r="K974">
        <v>112056</v>
      </c>
      <c r="L974">
        <v>89405</v>
      </c>
      <c r="N974">
        <v>141671</v>
      </c>
      <c r="O974">
        <v>105602</v>
      </c>
    </row>
    <row r="975" spans="1:16" x14ac:dyDescent="0.25">
      <c r="A975">
        <v>2022</v>
      </c>
      <c r="B975">
        <v>792</v>
      </c>
      <c r="C975" t="s">
        <v>42</v>
      </c>
      <c r="D975">
        <v>5</v>
      </c>
      <c r="E975" t="s">
        <v>18</v>
      </c>
      <c r="F975">
        <v>3.9211999999999998</v>
      </c>
      <c r="G975" t="str">
        <f t="shared" si="45"/>
        <v>Inefficient</v>
      </c>
      <c r="H975" t="str">
        <f t="shared" si="46"/>
        <v>3</v>
      </c>
      <c r="I975">
        <v>16</v>
      </c>
      <c r="J975" t="str">
        <f t="shared" si="47"/>
        <v>Old</v>
      </c>
      <c r="K975">
        <v>24998</v>
      </c>
      <c r="L975">
        <v>43155</v>
      </c>
      <c r="N975">
        <v>109716</v>
      </c>
      <c r="O975">
        <v>211182</v>
      </c>
    </row>
    <row r="976" spans="1:16" x14ac:dyDescent="0.25">
      <c r="A976">
        <v>2022</v>
      </c>
      <c r="B976">
        <v>792</v>
      </c>
      <c r="C976" t="s">
        <v>42</v>
      </c>
      <c r="D976">
        <v>4</v>
      </c>
      <c r="E976" t="s">
        <v>19</v>
      </c>
      <c r="F976">
        <v>1.4854000000000001</v>
      </c>
      <c r="G976" t="str">
        <f t="shared" si="45"/>
        <v>Efficient</v>
      </c>
      <c r="H976" t="str">
        <f t="shared" si="46"/>
        <v>5</v>
      </c>
      <c r="I976">
        <v>28</v>
      </c>
      <c r="J976" t="str">
        <f t="shared" si="47"/>
        <v>Old</v>
      </c>
      <c r="K976">
        <v>4281</v>
      </c>
      <c r="L976">
        <v>6005</v>
      </c>
      <c r="N976">
        <v>74226</v>
      </c>
      <c r="O976">
        <v>80067</v>
      </c>
    </row>
    <row r="977" spans="1:16" x14ac:dyDescent="0.25">
      <c r="A977">
        <v>2022</v>
      </c>
      <c r="B977">
        <v>792</v>
      </c>
      <c r="C977" t="s">
        <v>42</v>
      </c>
      <c r="D977">
        <v>6</v>
      </c>
      <c r="E977" t="s">
        <v>20</v>
      </c>
      <c r="G977" t="str">
        <f t="shared" si="45"/>
        <v>Efficient</v>
      </c>
      <c r="H977" t="str">
        <f t="shared" si="46"/>
        <v>5</v>
      </c>
      <c r="I977">
        <v>27</v>
      </c>
      <c r="J977" t="str">
        <f t="shared" si="47"/>
        <v>Old</v>
      </c>
      <c r="K977">
        <v>23654</v>
      </c>
      <c r="L977">
        <v>9660</v>
      </c>
      <c r="N977">
        <v>76420</v>
      </c>
      <c r="O977">
        <v>46634</v>
      </c>
    </row>
    <row r="978" spans="1:16" x14ac:dyDescent="0.25">
      <c r="A978">
        <v>2022</v>
      </c>
      <c r="B978">
        <v>792</v>
      </c>
      <c r="C978" t="s">
        <v>42</v>
      </c>
      <c r="D978">
        <v>3</v>
      </c>
      <c r="E978" t="s">
        <v>21</v>
      </c>
      <c r="F978">
        <v>0.66390000000000005</v>
      </c>
      <c r="G978" t="str">
        <f t="shared" si="45"/>
        <v>Efficient</v>
      </c>
      <c r="H978" t="str">
        <f t="shared" si="46"/>
        <v>5</v>
      </c>
      <c r="I978">
        <v>18</v>
      </c>
      <c r="J978" t="str">
        <f t="shared" si="47"/>
        <v>Old</v>
      </c>
      <c r="K978">
        <v>30287</v>
      </c>
      <c r="M978">
        <v>2784</v>
      </c>
      <c r="N978">
        <v>232618</v>
      </c>
      <c r="P978">
        <v>22000</v>
      </c>
    </row>
    <row r="979" spans="1:16" x14ac:dyDescent="0.25">
      <c r="A979">
        <v>2022</v>
      </c>
      <c r="B979">
        <v>792</v>
      </c>
      <c r="C979" t="s">
        <v>42</v>
      </c>
      <c r="D979">
        <v>1</v>
      </c>
      <c r="E979" t="s">
        <v>22</v>
      </c>
      <c r="G979" t="str">
        <f t="shared" si="45"/>
        <v>Efficient</v>
      </c>
      <c r="H979" t="str">
        <f t="shared" si="46"/>
        <v>5</v>
      </c>
      <c r="I979">
        <v>26</v>
      </c>
      <c r="J979" t="str">
        <f t="shared" si="47"/>
        <v>Old</v>
      </c>
      <c r="K979">
        <v>1839</v>
      </c>
      <c r="N979">
        <v>167704</v>
      </c>
    </row>
    <row r="980" spans="1:16" x14ac:dyDescent="0.25">
      <c r="A980">
        <v>2022</v>
      </c>
      <c r="B980">
        <v>926</v>
      </c>
      <c r="C980" t="s">
        <v>43</v>
      </c>
      <c r="D980">
        <v>0</v>
      </c>
      <c r="E980" t="s">
        <v>14</v>
      </c>
      <c r="F980">
        <v>1.1798999999999999</v>
      </c>
      <c r="G980" t="str">
        <f t="shared" si="45"/>
        <v>Efficient</v>
      </c>
      <c r="H980" t="str">
        <f t="shared" si="46"/>
        <v>5</v>
      </c>
      <c r="I980">
        <v>19</v>
      </c>
      <c r="J980" t="str">
        <f t="shared" si="47"/>
        <v>Old</v>
      </c>
      <c r="K980">
        <v>14137</v>
      </c>
      <c r="L980">
        <v>13053</v>
      </c>
      <c r="M980">
        <v>3252</v>
      </c>
      <c r="N980">
        <v>236228</v>
      </c>
      <c r="O980">
        <v>319896</v>
      </c>
      <c r="P980">
        <v>24004</v>
      </c>
    </row>
    <row r="981" spans="1:16" x14ac:dyDescent="0.25">
      <c r="A981">
        <v>2022</v>
      </c>
      <c r="B981">
        <v>926</v>
      </c>
      <c r="C981" t="s">
        <v>43</v>
      </c>
      <c r="D981">
        <v>2</v>
      </c>
      <c r="E981" t="s">
        <v>15</v>
      </c>
      <c r="F981">
        <v>1.0681</v>
      </c>
      <c r="G981" t="str">
        <f t="shared" si="45"/>
        <v>Efficient</v>
      </c>
      <c r="H981" t="str">
        <f t="shared" si="46"/>
        <v>5</v>
      </c>
      <c r="I981">
        <v>15</v>
      </c>
      <c r="J981" t="str">
        <f t="shared" si="47"/>
        <v>Old</v>
      </c>
      <c r="K981">
        <v>13158</v>
      </c>
      <c r="L981">
        <v>21900</v>
      </c>
      <c r="N981">
        <v>166178</v>
      </c>
      <c r="O981">
        <v>319896</v>
      </c>
    </row>
    <row r="982" spans="1:16" x14ac:dyDescent="0.25">
      <c r="A982">
        <v>2022</v>
      </c>
      <c r="B982">
        <v>926</v>
      </c>
      <c r="C982" t="s">
        <v>43</v>
      </c>
      <c r="D982">
        <v>7</v>
      </c>
      <c r="E982" t="s">
        <v>16</v>
      </c>
      <c r="F982">
        <v>1.099</v>
      </c>
      <c r="G982" t="str">
        <f t="shared" si="45"/>
        <v>Efficient</v>
      </c>
      <c r="H982" t="str">
        <f t="shared" si="46"/>
        <v>5</v>
      </c>
      <c r="I982">
        <v>11</v>
      </c>
      <c r="J982" t="str">
        <f t="shared" si="47"/>
        <v>Old</v>
      </c>
      <c r="K982">
        <v>6902</v>
      </c>
      <c r="L982">
        <v>7485</v>
      </c>
      <c r="N982">
        <v>59226</v>
      </c>
      <c r="O982">
        <v>53999</v>
      </c>
    </row>
    <row r="983" spans="1:16" x14ac:dyDescent="0.25">
      <c r="A983">
        <v>2022</v>
      </c>
      <c r="B983">
        <v>926</v>
      </c>
      <c r="C983" t="s">
        <v>43</v>
      </c>
      <c r="D983">
        <v>8</v>
      </c>
      <c r="E983" t="s">
        <v>17</v>
      </c>
      <c r="F983">
        <v>1.2242999999999999</v>
      </c>
      <c r="G983" t="str">
        <f t="shared" si="45"/>
        <v>Efficient</v>
      </c>
      <c r="H983" t="str">
        <f t="shared" si="46"/>
        <v>5</v>
      </c>
      <c r="I983">
        <v>8</v>
      </c>
      <c r="J983" t="str">
        <f t="shared" si="47"/>
        <v>Modern</v>
      </c>
      <c r="K983">
        <v>97353</v>
      </c>
      <c r="L983">
        <v>78702</v>
      </c>
      <c r="N983">
        <v>168189</v>
      </c>
      <c r="O983">
        <v>154940</v>
      </c>
    </row>
    <row r="984" spans="1:16" x14ac:dyDescent="0.25">
      <c r="A984">
        <v>2022</v>
      </c>
      <c r="B984">
        <v>926</v>
      </c>
      <c r="C984" t="s">
        <v>43</v>
      </c>
      <c r="D984">
        <v>5</v>
      </c>
      <c r="E984" t="s">
        <v>18</v>
      </c>
      <c r="F984">
        <v>2.8153000000000001</v>
      </c>
      <c r="G984" t="str">
        <f t="shared" si="45"/>
        <v>Efficient</v>
      </c>
      <c r="H984" t="str">
        <f t="shared" si="46"/>
        <v>4</v>
      </c>
      <c r="I984">
        <v>14</v>
      </c>
      <c r="J984" t="str">
        <f t="shared" si="47"/>
        <v>Old</v>
      </c>
      <c r="K984">
        <v>26076</v>
      </c>
      <c r="L984">
        <v>44653</v>
      </c>
      <c r="N984">
        <v>107879</v>
      </c>
      <c r="O984">
        <v>208445</v>
      </c>
    </row>
    <row r="985" spans="1:16" x14ac:dyDescent="0.25">
      <c r="A985">
        <v>2022</v>
      </c>
      <c r="B985">
        <v>926</v>
      </c>
      <c r="C985" t="s">
        <v>43</v>
      </c>
      <c r="D985">
        <v>4</v>
      </c>
      <c r="E985" t="s">
        <v>19</v>
      </c>
      <c r="F985">
        <v>1.5278</v>
      </c>
      <c r="G985" t="str">
        <f t="shared" si="45"/>
        <v>Efficient</v>
      </c>
      <c r="H985" t="str">
        <f t="shared" si="46"/>
        <v>5</v>
      </c>
      <c r="I985">
        <v>20</v>
      </c>
      <c r="J985" t="str">
        <f t="shared" si="47"/>
        <v>Old</v>
      </c>
      <c r="K985">
        <v>3585</v>
      </c>
      <c r="L985">
        <v>4971</v>
      </c>
      <c r="N985">
        <v>72275</v>
      </c>
      <c r="O985">
        <v>81798</v>
      </c>
    </row>
    <row r="986" spans="1:16" x14ac:dyDescent="0.25">
      <c r="A986">
        <v>2022</v>
      </c>
      <c r="B986">
        <v>926</v>
      </c>
      <c r="C986" t="s">
        <v>43</v>
      </c>
      <c r="D986">
        <v>6</v>
      </c>
      <c r="E986" t="s">
        <v>20</v>
      </c>
      <c r="G986" t="str">
        <f t="shared" si="45"/>
        <v>Efficient</v>
      </c>
      <c r="H986" t="str">
        <f t="shared" si="46"/>
        <v>5</v>
      </c>
      <c r="I986">
        <v>15</v>
      </c>
      <c r="J986" t="str">
        <f t="shared" si="47"/>
        <v>Old</v>
      </c>
      <c r="K986">
        <v>24096</v>
      </c>
      <c r="L986">
        <v>9733</v>
      </c>
      <c r="N986">
        <v>100430</v>
      </c>
      <c r="O986">
        <v>55828</v>
      </c>
    </row>
    <row r="987" spans="1:16" x14ac:dyDescent="0.25">
      <c r="A987">
        <v>2022</v>
      </c>
      <c r="B987">
        <v>926</v>
      </c>
      <c r="C987" t="s">
        <v>43</v>
      </c>
      <c r="D987">
        <v>3</v>
      </c>
      <c r="E987" t="s">
        <v>21</v>
      </c>
      <c r="F987">
        <v>0.82289999999999996</v>
      </c>
      <c r="G987" t="str">
        <f t="shared" si="45"/>
        <v>Efficient</v>
      </c>
      <c r="H987" t="str">
        <f t="shared" si="46"/>
        <v>5</v>
      </c>
      <c r="I987">
        <v>17</v>
      </c>
      <c r="J987" t="str">
        <f t="shared" si="47"/>
        <v>Old</v>
      </c>
      <c r="K987">
        <v>35218</v>
      </c>
      <c r="M987">
        <v>3252</v>
      </c>
      <c r="N987">
        <v>236228</v>
      </c>
      <c r="P987">
        <v>24004</v>
      </c>
    </row>
    <row r="988" spans="1:16" x14ac:dyDescent="0.25">
      <c r="A988">
        <v>2022</v>
      </c>
      <c r="B988">
        <v>926</v>
      </c>
      <c r="C988" t="s">
        <v>43</v>
      </c>
      <c r="D988">
        <v>1</v>
      </c>
      <c r="E988" t="s">
        <v>22</v>
      </c>
      <c r="G988" t="str">
        <f t="shared" si="45"/>
        <v>Efficient</v>
      </c>
      <c r="H988" t="str">
        <f t="shared" si="46"/>
        <v>5</v>
      </c>
      <c r="I988">
        <v>20</v>
      </c>
      <c r="J988" t="str">
        <f t="shared" si="47"/>
        <v>Old</v>
      </c>
      <c r="K988">
        <v>12799</v>
      </c>
      <c r="N988">
        <v>204400</v>
      </c>
    </row>
    <row r="989" spans="1:16" x14ac:dyDescent="0.25">
      <c r="A989">
        <v>2022</v>
      </c>
      <c r="B989">
        <v>842</v>
      </c>
      <c r="C989" t="s">
        <v>44</v>
      </c>
      <c r="D989">
        <v>0</v>
      </c>
      <c r="E989" t="s">
        <v>14</v>
      </c>
      <c r="F989">
        <v>1.6715</v>
      </c>
      <c r="G989" t="str">
        <f t="shared" si="45"/>
        <v>Efficient</v>
      </c>
      <c r="H989" t="str">
        <f t="shared" si="46"/>
        <v>5</v>
      </c>
      <c r="I989">
        <v>26</v>
      </c>
      <c r="J989" t="str">
        <f t="shared" si="47"/>
        <v>Old</v>
      </c>
      <c r="K989">
        <v>17984</v>
      </c>
      <c r="L989">
        <v>48760</v>
      </c>
      <c r="M989">
        <v>5345</v>
      </c>
      <c r="N989">
        <v>235600</v>
      </c>
      <c r="O989">
        <v>322829</v>
      </c>
      <c r="P989">
        <v>19273</v>
      </c>
    </row>
    <row r="990" spans="1:16" x14ac:dyDescent="0.25">
      <c r="A990">
        <v>2022</v>
      </c>
      <c r="B990">
        <v>842</v>
      </c>
      <c r="C990" t="s">
        <v>44</v>
      </c>
      <c r="D990">
        <v>2</v>
      </c>
      <c r="E990" t="s">
        <v>15</v>
      </c>
      <c r="F990">
        <v>1.6431</v>
      </c>
      <c r="G990" t="str">
        <f t="shared" si="45"/>
        <v>Efficient</v>
      </c>
      <c r="H990" t="str">
        <f t="shared" si="46"/>
        <v>5</v>
      </c>
      <c r="I990">
        <v>11</v>
      </c>
      <c r="J990" t="str">
        <f t="shared" si="47"/>
        <v>Old</v>
      </c>
      <c r="K990">
        <v>36144</v>
      </c>
      <c r="L990">
        <v>62773</v>
      </c>
      <c r="N990">
        <v>170611</v>
      </c>
      <c r="O990">
        <v>322829</v>
      </c>
    </row>
    <row r="991" spans="1:16" x14ac:dyDescent="0.25">
      <c r="A991">
        <v>2022</v>
      </c>
      <c r="B991">
        <v>842</v>
      </c>
      <c r="C991" t="s">
        <v>44</v>
      </c>
      <c r="D991">
        <v>7</v>
      </c>
      <c r="E991" t="s">
        <v>16</v>
      </c>
      <c r="F991">
        <v>1.7938000000000001</v>
      </c>
      <c r="G991" t="str">
        <f t="shared" si="45"/>
        <v>Efficient</v>
      </c>
      <c r="H991" t="str">
        <f t="shared" si="46"/>
        <v>5</v>
      </c>
      <c r="I991">
        <v>9</v>
      </c>
      <c r="J991" t="str">
        <f t="shared" si="47"/>
        <v>Modern</v>
      </c>
      <c r="K991">
        <v>30695</v>
      </c>
      <c r="L991">
        <v>34820</v>
      </c>
      <c r="N991">
        <v>60784</v>
      </c>
      <c r="O991">
        <v>64012</v>
      </c>
    </row>
    <row r="992" spans="1:16" x14ac:dyDescent="0.25">
      <c r="A992">
        <v>2022</v>
      </c>
      <c r="B992">
        <v>842</v>
      </c>
      <c r="C992" t="s">
        <v>44</v>
      </c>
      <c r="D992">
        <v>8</v>
      </c>
      <c r="E992" t="s">
        <v>17</v>
      </c>
      <c r="F992">
        <v>1.3492999999999999</v>
      </c>
      <c r="G992" t="str">
        <f t="shared" si="45"/>
        <v>Efficient</v>
      </c>
      <c r="H992" t="str">
        <f t="shared" si="46"/>
        <v>5</v>
      </c>
      <c r="I992">
        <v>6</v>
      </c>
      <c r="J992" t="str">
        <f t="shared" si="47"/>
        <v>Modern</v>
      </c>
      <c r="K992">
        <v>107196</v>
      </c>
      <c r="L992">
        <v>85337</v>
      </c>
      <c r="N992">
        <v>149367</v>
      </c>
      <c r="O992">
        <v>121946</v>
      </c>
    </row>
    <row r="993" spans="1:16" x14ac:dyDescent="0.25">
      <c r="A993">
        <v>2022</v>
      </c>
      <c r="B993">
        <v>842</v>
      </c>
      <c r="C993" t="s">
        <v>44</v>
      </c>
      <c r="D993">
        <v>5</v>
      </c>
      <c r="E993" t="s">
        <v>18</v>
      </c>
      <c r="F993">
        <v>2.4556</v>
      </c>
      <c r="G993" t="str">
        <f t="shared" si="45"/>
        <v>Efficient</v>
      </c>
      <c r="H993" t="str">
        <f t="shared" si="46"/>
        <v>4</v>
      </c>
      <c r="I993">
        <v>18</v>
      </c>
      <c r="J993" t="str">
        <f t="shared" si="47"/>
        <v>Old</v>
      </c>
      <c r="K993">
        <v>29800</v>
      </c>
      <c r="L993">
        <v>53141</v>
      </c>
      <c r="N993">
        <v>109716</v>
      </c>
      <c r="O993">
        <v>210000</v>
      </c>
    </row>
    <row r="994" spans="1:16" x14ac:dyDescent="0.25">
      <c r="A994">
        <v>2022</v>
      </c>
      <c r="B994">
        <v>842</v>
      </c>
      <c r="C994" t="s">
        <v>44</v>
      </c>
      <c r="D994">
        <v>4</v>
      </c>
      <c r="E994" t="s">
        <v>19</v>
      </c>
      <c r="F994">
        <v>2.0131999999999999</v>
      </c>
      <c r="G994" t="str">
        <f t="shared" si="45"/>
        <v>Efficient</v>
      </c>
      <c r="H994" t="str">
        <f t="shared" si="46"/>
        <v>4</v>
      </c>
      <c r="I994">
        <v>18</v>
      </c>
      <c r="J994" t="str">
        <f t="shared" si="47"/>
        <v>Old</v>
      </c>
      <c r="K994">
        <v>12510</v>
      </c>
      <c r="L994">
        <v>16684</v>
      </c>
      <c r="N994">
        <v>91784</v>
      </c>
      <c r="O994">
        <v>116173</v>
      </c>
    </row>
    <row r="995" spans="1:16" x14ac:dyDescent="0.25">
      <c r="A995">
        <v>2022</v>
      </c>
      <c r="B995">
        <v>842</v>
      </c>
      <c r="C995" t="s">
        <v>44</v>
      </c>
      <c r="D995">
        <v>6</v>
      </c>
      <c r="E995" t="s">
        <v>20</v>
      </c>
      <c r="G995" t="str">
        <f t="shared" si="45"/>
        <v>Efficient</v>
      </c>
      <c r="H995" t="str">
        <f t="shared" si="46"/>
        <v>5</v>
      </c>
      <c r="I995">
        <v>14</v>
      </c>
      <c r="J995" t="str">
        <f t="shared" si="47"/>
        <v>Old</v>
      </c>
      <c r="K995">
        <v>59757</v>
      </c>
      <c r="L995">
        <v>21853</v>
      </c>
      <c r="N995">
        <v>100430</v>
      </c>
      <c r="O995">
        <v>55828</v>
      </c>
    </row>
    <row r="996" spans="1:16" x14ac:dyDescent="0.25">
      <c r="A996">
        <v>2022</v>
      </c>
      <c r="B996">
        <v>842</v>
      </c>
      <c r="C996" t="s">
        <v>44</v>
      </c>
      <c r="D996">
        <v>3</v>
      </c>
      <c r="E996" t="s">
        <v>21</v>
      </c>
      <c r="F996">
        <v>1.4014</v>
      </c>
      <c r="G996" t="str">
        <f t="shared" si="45"/>
        <v>Efficient</v>
      </c>
      <c r="H996" t="str">
        <f t="shared" si="46"/>
        <v>5</v>
      </c>
      <c r="I996">
        <v>15</v>
      </c>
      <c r="J996" t="str">
        <f t="shared" si="47"/>
        <v>Old</v>
      </c>
      <c r="K996">
        <v>59849</v>
      </c>
      <c r="M996">
        <v>5345</v>
      </c>
      <c r="N996">
        <v>196670</v>
      </c>
      <c r="P996">
        <v>19273</v>
      </c>
    </row>
    <row r="997" spans="1:16" x14ac:dyDescent="0.25">
      <c r="A997">
        <v>2022</v>
      </c>
      <c r="B997">
        <v>842</v>
      </c>
      <c r="C997" t="s">
        <v>44</v>
      </c>
      <c r="D997">
        <v>1</v>
      </c>
      <c r="E997" t="s">
        <v>22</v>
      </c>
      <c r="G997" t="str">
        <f t="shared" si="45"/>
        <v>Efficient</v>
      </c>
      <c r="H997" t="str">
        <f t="shared" si="46"/>
        <v>5</v>
      </c>
      <c r="I997">
        <v>31</v>
      </c>
      <c r="J997" t="str">
        <f t="shared" si="47"/>
        <v>Old</v>
      </c>
      <c r="K997">
        <v>9380</v>
      </c>
      <c r="N997">
        <v>235600</v>
      </c>
    </row>
    <row r="998" spans="1:16" x14ac:dyDescent="0.25">
      <c r="A998">
        <v>2023</v>
      </c>
      <c r="B998">
        <v>0</v>
      </c>
      <c r="C998" t="s">
        <v>13</v>
      </c>
      <c r="D998">
        <v>0</v>
      </c>
      <c r="E998" t="s">
        <v>14</v>
      </c>
      <c r="F998">
        <v>0.99439999999999995</v>
      </c>
      <c r="G998" t="str">
        <f t="shared" si="45"/>
        <v>Efficient</v>
      </c>
      <c r="H998" t="str">
        <f t="shared" si="46"/>
        <v>5</v>
      </c>
      <c r="I998">
        <v>18</v>
      </c>
      <c r="J998" t="str">
        <f t="shared" si="47"/>
        <v>Old</v>
      </c>
      <c r="K998">
        <v>14475</v>
      </c>
      <c r="L998">
        <v>25662</v>
      </c>
      <c r="M998">
        <v>3576</v>
      </c>
      <c r="N998">
        <v>237000</v>
      </c>
      <c r="O998">
        <v>404389</v>
      </c>
      <c r="P998">
        <v>24116</v>
      </c>
    </row>
    <row r="999" spans="1:16" x14ac:dyDescent="0.25">
      <c r="A999">
        <v>2023</v>
      </c>
      <c r="B999">
        <v>0</v>
      </c>
      <c r="C999" t="s">
        <v>13</v>
      </c>
      <c r="D999">
        <v>2</v>
      </c>
      <c r="E999" t="s">
        <v>15</v>
      </c>
      <c r="F999">
        <v>0.98750000000000004</v>
      </c>
      <c r="G999" t="str">
        <f t="shared" si="45"/>
        <v>Efficient</v>
      </c>
      <c r="H999" t="str">
        <f t="shared" si="46"/>
        <v>5</v>
      </c>
      <c r="I999">
        <v>15</v>
      </c>
      <c r="J999" t="str">
        <f t="shared" si="47"/>
        <v>Old</v>
      </c>
      <c r="K999">
        <v>16122</v>
      </c>
      <c r="L999">
        <v>28406</v>
      </c>
      <c r="N999">
        <v>170618</v>
      </c>
      <c r="O999">
        <v>323514</v>
      </c>
    </row>
    <row r="1000" spans="1:16" x14ac:dyDescent="0.25">
      <c r="A1000">
        <v>2023</v>
      </c>
      <c r="B1000">
        <v>0</v>
      </c>
      <c r="C1000" t="s">
        <v>13</v>
      </c>
      <c r="D1000">
        <v>7</v>
      </c>
      <c r="E1000" t="s">
        <v>16</v>
      </c>
      <c r="F1000">
        <v>1.0361</v>
      </c>
      <c r="G1000" t="str">
        <f t="shared" si="45"/>
        <v>Efficient</v>
      </c>
      <c r="H1000" t="str">
        <f t="shared" si="46"/>
        <v>5</v>
      </c>
      <c r="I1000">
        <v>16</v>
      </c>
      <c r="J1000" t="str">
        <f t="shared" si="47"/>
        <v>Old</v>
      </c>
      <c r="K1000">
        <v>11002</v>
      </c>
      <c r="L1000">
        <v>12303</v>
      </c>
      <c r="N1000">
        <v>60784</v>
      </c>
      <c r="O1000">
        <v>64220</v>
      </c>
    </row>
    <row r="1001" spans="1:16" x14ac:dyDescent="0.25">
      <c r="A1001">
        <v>2023</v>
      </c>
      <c r="B1001">
        <v>0</v>
      </c>
      <c r="C1001" t="s">
        <v>13</v>
      </c>
      <c r="D1001">
        <v>8</v>
      </c>
      <c r="E1001" t="s">
        <v>17</v>
      </c>
      <c r="F1001">
        <v>1.1173999999999999</v>
      </c>
      <c r="G1001" t="str">
        <f t="shared" si="45"/>
        <v>Efficient</v>
      </c>
      <c r="H1001" t="str">
        <f t="shared" si="46"/>
        <v>5</v>
      </c>
      <c r="I1001">
        <v>12</v>
      </c>
      <c r="J1001" t="str">
        <f t="shared" si="47"/>
        <v>Old</v>
      </c>
      <c r="K1001">
        <v>93190</v>
      </c>
      <c r="L1001">
        <v>72828</v>
      </c>
      <c r="N1001">
        <v>168189</v>
      </c>
      <c r="O1001">
        <v>155159</v>
      </c>
    </row>
    <row r="1002" spans="1:16" x14ac:dyDescent="0.25">
      <c r="A1002">
        <v>2023</v>
      </c>
      <c r="B1002">
        <v>0</v>
      </c>
      <c r="C1002" t="s">
        <v>13</v>
      </c>
      <c r="D1002">
        <v>5</v>
      </c>
      <c r="E1002" t="s">
        <v>18</v>
      </c>
      <c r="F1002">
        <v>2.1326000000000001</v>
      </c>
      <c r="G1002" t="str">
        <f t="shared" si="45"/>
        <v>Efficient</v>
      </c>
      <c r="H1002" t="str">
        <f t="shared" si="46"/>
        <v>4</v>
      </c>
      <c r="I1002">
        <v>15</v>
      </c>
      <c r="J1002" t="str">
        <f t="shared" si="47"/>
        <v>Old</v>
      </c>
      <c r="K1002">
        <v>32746</v>
      </c>
      <c r="L1002">
        <v>58623</v>
      </c>
      <c r="N1002">
        <v>204014</v>
      </c>
      <c r="O1002">
        <v>404389</v>
      </c>
    </row>
    <row r="1003" spans="1:16" x14ac:dyDescent="0.25">
      <c r="A1003">
        <v>2023</v>
      </c>
      <c r="B1003">
        <v>0</v>
      </c>
      <c r="C1003" t="s">
        <v>13</v>
      </c>
      <c r="D1003">
        <v>4</v>
      </c>
      <c r="E1003" t="s">
        <v>19</v>
      </c>
      <c r="F1003">
        <v>1.0770999999999999</v>
      </c>
      <c r="G1003" t="str">
        <f t="shared" si="45"/>
        <v>Efficient</v>
      </c>
      <c r="H1003" t="str">
        <f t="shared" si="46"/>
        <v>5</v>
      </c>
      <c r="I1003">
        <v>21</v>
      </c>
      <c r="J1003" t="str">
        <f t="shared" si="47"/>
        <v>Old</v>
      </c>
      <c r="K1003">
        <v>5610</v>
      </c>
      <c r="L1003">
        <v>7799</v>
      </c>
      <c r="N1003">
        <v>149944</v>
      </c>
      <c r="O1003">
        <v>175897</v>
      </c>
    </row>
    <row r="1004" spans="1:16" x14ac:dyDescent="0.25">
      <c r="A1004">
        <v>2023</v>
      </c>
      <c r="B1004">
        <v>0</v>
      </c>
      <c r="C1004" t="s">
        <v>13</v>
      </c>
      <c r="D1004">
        <v>6</v>
      </c>
      <c r="E1004" t="s">
        <v>20</v>
      </c>
      <c r="G1004" t="str">
        <f t="shared" si="45"/>
        <v>Efficient</v>
      </c>
      <c r="H1004" t="str">
        <f t="shared" si="46"/>
        <v>5</v>
      </c>
      <c r="I1004">
        <v>18</v>
      </c>
      <c r="J1004" t="str">
        <f t="shared" si="47"/>
        <v>Old</v>
      </c>
      <c r="K1004">
        <v>26257</v>
      </c>
      <c r="L1004">
        <v>10443</v>
      </c>
      <c r="N1004">
        <v>100430</v>
      </c>
      <c r="O1004">
        <v>55828</v>
      </c>
    </row>
    <row r="1005" spans="1:16" x14ac:dyDescent="0.25">
      <c r="A1005">
        <v>2023</v>
      </c>
      <c r="B1005">
        <v>0</v>
      </c>
      <c r="C1005" t="s">
        <v>13</v>
      </c>
      <c r="D1005">
        <v>3</v>
      </c>
      <c r="E1005" t="s">
        <v>21</v>
      </c>
      <c r="F1005">
        <v>0.70830000000000004</v>
      </c>
      <c r="G1005" t="str">
        <f t="shared" si="45"/>
        <v>Efficient</v>
      </c>
      <c r="H1005" t="str">
        <f t="shared" si="46"/>
        <v>5</v>
      </c>
      <c r="I1005">
        <v>15</v>
      </c>
      <c r="J1005" t="str">
        <f t="shared" si="47"/>
        <v>Old</v>
      </c>
      <c r="K1005">
        <v>38683</v>
      </c>
      <c r="M1005">
        <v>3576</v>
      </c>
      <c r="N1005">
        <v>237000</v>
      </c>
      <c r="P1005">
        <v>24116</v>
      </c>
    </row>
    <row r="1006" spans="1:16" x14ac:dyDescent="0.25">
      <c r="A1006">
        <v>2023</v>
      </c>
      <c r="B1006">
        <v>0</v>
      </c>
      <c r="C1006" t="s">
        <v>13</v>
      </c>
      <c r="D1006">
        <v>1</v>
      </c>
      <c r="E1006" t="s">
        <v>22</v>
      </c>
      <c r="G1006" t="str">
        <f t="shared" si="45"/>
        <v>Efficient</v>
      </c>
      <c r="H1006" t="str">
        <f t="shared" si="46"/>
        <v>5</v>
      </c>
      <c r="I1006">
        <v>20</v>
      </c>
      <c r="J1006" t="str">
        <f t="shared" si="47"/>
        <v>Old</v>
      </c>
      <c r="K1006">
        <v>8377</v>
      </c>
      <c r="N1006">
        <v>235600</v>
      </c>
    </row>
    <row r="1007" spans="1:16" x14ac:dyDescent="0.25">
      <c r="A1007">
        <v>2023</v>
      </c>
      <c r="B1007">
        <v>36</v>
      </c>
      <c r="C1007" t="s">
        <v>23</v>
      </c>
      <c r="D1007">
        <v>0</v>
      </c>
      <c r="E1007" t="s">
        <v>14</v>
      </c>
      <c r="F1007">
        <v>1.5424</v>
      </c>
      <c r="G1007" t="str">
        <f t="shared" si="45"/>
        <v>Efficient</v>
      </c>
      <c r="H1007" t="str">
        <f t="shared" si="46"/>
        <v>5</v>
      </c>
      <c r="I1007">
        <v>17</v>
      </c>
      <c r="J1007" t="str">
        <f t="shared" si="47"/>
        <v>Old</v>
      </c>
      <c r="K1007">
        <v>34502</v>
      </c>
      <c r="L1007">
        <v>82240</v>
      </c>
      <c r="M1007">
        <v>4334</v>
      </c>
      <c r="N1007">
        <v>168666</v>
      </c>
      <c r="O1007">
        <v>297902</v>
      </c>
      <c r="P1007">
        <v>9661</v>
      </c>
    </row>
    <row r="1008" spans="1:16" x14ac:dyDescent="0.25">
      <c r="A1008">
        <v>2023</v>
      </c>
      <c r="B1008">
        <v>36</v>
      </c>
      <c r="C1008" t="s">
        <v>23</v>
      </c>
      <c r="D1008">
        <v>2</v>
      </c>
      <c r="E1008" t="s">
        <v>15</v>
      </c>
      <c r="F1008">
        <v>1.3038000000000001</v>
      </c>
      <c r="G1008" t="str">
        <f t="shared" si="45"/>
        <v>Efficient</v>
      </c>
      <c r="H1008" t="str">
        <f t="shared" si="46"/>
        <v>5</v>
      </c>
      <c r="I1008">
        <v>9</v>
      </c>
      <c r="J1008" t="str">
        <f t="shared" si="47"/>
        <v>Modern</v>
      </c>
      <c r="K1008">
        <v>24799</v>
      </c>
      <c r="L1008">
        <v>42043</v>
      </c>
      <c r="N1008">
        <v>85496</v>
      </c>
      <c r="O1008">
        <v>162342</v>
      </c>
    </row>
    <row r="1009" spans="1:16" x14ac:dyDescent="0.25">
      <c r="A1009">
        <v>2023</v>
      </c>
      <c r="B1009">
        <v>36</v>
      </c>
      <c r="C1009" t="s">
        <v>23</v>
      </c>
      <c r="D1009">
        <v>7</v>
      </c>
      <c r="E1009" t="s">
        <v>16</v>
      </c>
      <c r="F1009">
        <v>0.83330000000000004</v>
      </c>
      <c r="G1009" t="str">
        <f t="shared" si="45"/>
        <v>Efficient</v>
      </c>
      <c r="H1009" t="str">
        <f t="shared" si="46"/>
        <v>5</v>
      </c>
      <c r="I1009">
        <v>8</v>
      </c>
      <c r="J1009" t="str">
        <f t="shared" si="47"/>
        <v>Modern</v>
      </c>
      <c r="K1009">
        <v>12940</v>
      </c>
      <c r="L1009">
        <v>13820</v>
      </c>
      <c r="N1009">
        <v>53573</v>
      </c>
      <c r="O1009">
        <v>58811</v>
      </c>
    </row>
    <row r="1010" spans="1:16" x14ac:dyDescent="0.25">
      <c r="A1010">
        <v>2023</v>
      </c>
      <c r="B1010">
        <v>36</v>
      </c>
      <c r="C1010" t="s">
        <v>23</v>
      </c>
      <c r="D1010">
        <v>8</v>
      </c>
      <c r="E1010" t="s">
        <v>17</v>
      </c>
      <c r="F1010">
        <v>1.1902999999999999</v>
      </c>
      <c r="G1010" t="str">
        <f t="shared" si="45"/>
        <v>Efficient</v>
      </c>
      <c r="H1010" t="str">
        <f t="shared" si="46"/>
        <v>5</v>
      </c>
      <c r="I1010">
        <v>11</v>
      </c>
      <c r="J1010" t="str">
        <f t="shared" si="47"/>
        <v>Old</v>
      </c>
      <c r="K1010">
        <v>112020</v>
      </c>
      <c r="L1010">
        <v>85667</v>
      </c>
      <c r="N1010">
        <v>149367</v>
      </c>
      <c r="O1010">
        <v>97955</v>
      </c>
    </row>
    <row r="1011" spans="1:16" x14ac:dyDescent="0.25">
      <c r="A1011">
        <v>2023</v>
      </c>
      <c r="B1011">
        <v>36</v>
      </c>
      <c r="C1011" t="s">
        <v>23</v>
      </c>
      <c r="D1011">
        <v>5</v>
      </c>
      <c r="E1011" t="s">
        <v>18</v>
      </c>
      <c r="F1011">
        <v>1.6736</v>
      </c>
      <c r="G1011" t="str">
        <f t="shared" si="45"/>
        <v>Efficient</v>
      </c>
      <c r="H1011" t="str">
        <f t="shared" si="46"/>
        <v>5</v>
      </c>
      <c r="I1011">
        <v>11</v>
      </c>
      <c r="J1011" t="str">
        <f t="shared" si="47"/>
        <v>Old</v>
      </c>
      <c r="K1011">
        <v>60018</v>
      </c>
      <c r="L1011">
        <v>112233</v>
      </c>
      <c r="N1011">
        <v>152311</v>
      </c>
      <c r="O1011">
        <v>297902</v>
      </c>
    </row>
    <row r="1012" spans="1:16" x14ac:dyDescent="0.25">
      <c r="A1012">
        <v>2023</v>
      </c>
      <c r="B1012">
        <v>36</v>
      </c>
      <c r="C1012" t="s">
        <v>23</v>
      </c>
      <c r="D1012">
        <v>4</v>
      </c>
      <c r="E1012" t="s">
        <v>19</v>
      </c>
      <c r="F1012">
        <v>1.9360999999999999</v>
      </c>
      <c r="G1012" t="str">
        <f t="shared" si="45"/>
        <v>Efficient</v>
      </c>
      <c r="H1012" t="str">
        <f t="shared" si="46"/>
        <v>5</v>
      </c>
      <c r="I1012">
        <v>13</v>
      </c>
      <c r="J1012" t="str">
        <f t="shared" si="47"/>
        <v>Old</v>
      </c>
      <c r="K1012">
        <v>17202</v>
      </c>
      <c r="L1012">
        <v>25894</v>
      </c>
      <c r="N1012">
        <v>66870</v>
      </c>
      <c r="O1012">
        <v>80500</v>
      </c>
    </row>
    <row r="1013" spans="1:16" x14ac:dyDescent="0.25">
      <c r="A1013">
        <v>2023</v>
      </c>
      <c r="B1013">
        <v>36</v>
      </c>
      <c r="C1013" t="s">
        <v>23</v>
      </c>
      <c r="D1013">
        <v>6</v>
      </c>
      <c r="E1013" t="s">
        <v>20</v>
      </c>
      <c r="G1013" t="str">
        <f t="shared" si="45"/>
        <v>Efficient</v>
      </c>
      <c r="H1013" t="str">
        <f t="shared" si="46"/>
        <v>5</v>
      </c>
      <c r="I1013">
        <v>11</v>
      </c>
      <c r="J1013" t="str">
        <f t="shared" si="47"/>
        <v>Old</v>
      </c>
      <c r="K1013">
        <v>40129</v>
      </c>
      <c r="L1013">
        <v>14833</v>
      </c>
      <c r="N1013">
        <v>76420</v>
      </c>
      <c r="O1013">
        <v>43878</v>
      </c>
    </row>
    <row r="1014" spans="1:16" x14ac:dyDescent="0.25">
      <c r="A1014">
        <v>2023</v>
      </c>
      <c r="B1014">
        <v>36</v>
      </c>
      <c r="C1014" t="s">
        <v>23</v>
      </c>
      <c r="D1014">
        <v>3</v>
      </c>
      <c r="E1014" t="s">
        <v>21</v>
      </c>
      <c r="F1014">
        <v>1.4417</v>
      </c>
      <c r="G1014" t="str">
        <f t="shared" si="45"/>
        <v>Efficient</v>
      </c>
      <c r="H1014" t="str">
        <f t="shared" si="46"/>
        <v>5</v>
      </c>
      <c r="I1014">
        <v>15</v>
      </c>
      <c r="J1014" t="str">
        <f t="shared" si="47"/>
        <v>Old</v>
      </c>
      <c r="K1014">
        <v>47224</v>
      </c>
      <c r="M1014">
        <v>4334</v>
      </c>
      <c r="N1014">
        <v>111249</v>
      </c>
      <c r="P1014">
        <v>9661</v>
      </c>
    </row>
    <row r="1015" spans="1:16" x14ac:dyDescent="0.25">
      <c r="A1015">
        <v>2023</v>
      </c>
      <c r="B1015">
        <v>36</v>
      </c>
      <c r="C1015" t="s">
        <v>23</v>
      </c>
      <c r="D1015">
        <v>1</v>
      </c>
      <c r="E1015" t="s">
        <v>22</v>
      </c>
      <c r="G1015" t="str">
        <f t="shared" si="45"/>
        <v>Efficient</v>
      </c>
      <c r="H1015" t="str">
        <f t="shared" si="46"/>
        <v>5</v>
      </c>
      <c r="I1015">
        <v>27</v>
      </c>
      <c r="J1015" t="str">
        <f t="shared" si="47"/>
        <v>Old</v>
      </c>
      <c r="K1015">
        <v>8167</v>
      </c>
      <c r="N1015">
        <v>168666</v>
      </c>
    </row>
    <row r="1016" spans="1:16" x14ac:dyDescent="0.25">
      <c r="A1016">
        <v>2023</v>
      </c>
      <c r="B1016">
        <v>124</v>
      </c>
      <c r="C1016" t="s">
        <v>24</v>
      </c>
      <c r="D1016">
        <v>0</v>
      </c>
      <c r="E1016" t="s">
        <v>14</v>
      </c>
      <c r="F1016">
        <v>0.57079999999999997</v>
      </c>
      <c r="G1016" t="str">
        <f t="shared" si="45"/>
        <v>Efficient</v>
      </c>
      <c r="H1016" t="str">
        <f t="shared" si="46"/>
        <v>5</v>
      </c>
      <c r="I1016">
        <v>25</v>
      </c>
      <c r="J1016" t="str">
        <f t="shared" si="47"/>
        <v>Old</v>
      </c>
      <c r="K1016">
        <v>11545</v>
      </c>
      <c r="L1016">
        <v>33981</v>
      </c>
      <c r="M1016">
        <v>5469</v>
      </c>
      <c r="N1016">
        <v>225282</v>
      </c>
      <c r="O1016">
        <v>318918</v>
      </c>
      <c r="P1016">
        <v>16000</v>
      </c>
    </row>
    <row r="1017" spans="1:16" x14ac:dyDescent="0.25">
      <c r="A1017">
        <v>2023</v>
      </c>
      <c r="B1017">
        <v>124</v>
      </c>
      <c r="C1017" t="s">
        <v>24</v>
      </c>
      <c r="D1017">
        <v>2</v>
      </c>
      <c r="E1017" t="s">
        <v>15</v>
      </c>
      <c r="F1017">
        <v>1.0708</v>
      </c>
      <c r="G1017" t="str">
        <f t="shared" si="45"/>
        <v>Efficient</v>
      </c>
      <c r="H1017" t="str">
        <f t="shared" si="46"/>
        <v>5</v>
      </c>
      <c r="I1017">
        <v>13</v>
      </c>
      <c r="J1017" t="str">
        <f t="shared" si="47"/>
        <v>Old</v>
      </c>
      <c r="K1017">
        <v>23240</v>
      </c>
      <c r="L1017">
        <v>38649</v>
      </c>
      <c r="N1017">
        <v>161593</v>
      </c>
      <c r="O1017">
        <v>318918</v>
      </c>
    </row>
    <row r="1018" spans="1:16" x14ac:dyDescent="0.25">
      <c r="A1018">
        <v>2023</v>
      </c>
      <c r="B1018">
        <v>124</v>
      </c>
      <c r="C1018" t="s">
        <v>24</v>
      </c>
      <c r="D1018">
        <v>7</v>
      </c>
      <c r="E1018" t="s">
        <v>16</v>
      </c>
      <c r="F1018">
        <v>1.5562</v>
      </c>
      <c r="G1018" t="str">
        <f t="shared" si="45"/>
        <v>Efficient</v>
      </c>
      <c r="H1018" t="str">
        <f t="shared" si="46"/>
        <v>5</v>
      </c>
      <c r="I1018">
        <v>9</v>
      </c>
      <c r="J1018" t="str">
        <f t="shared" si="47"/>
        <v>Modern</v>
      </c>
      <c r="K1018">
        <v>45810</v>
      </c>
      <c r="L1018">
        <v>52447</v>
      </c>
      <c r="N1018">
        <v>50174</v>
      </c>
      <c r="O1018">
        <v>58899</v>
      </c>
    </row>
    <row r="1019" spans="1:16" x14ac:dyDescent="0.25">
      <c r="A1019">
        <v>2023</v>
      </c>
      <c r="B1019">
        <v>124</v>
      </c>
      <c r="C1019" t="s">
        <v>24</v>
      </c>
      <c r="D1019">
        <v>5</v>
      </c>
      <c r="E1019" t="s">
        <v>18</v>
      </c>
      <c r="F1019">
        <v>0.36320000000000002</v>
      </c>
      <c r="G1019" t="str">
        <f t="shared" si="45"/>
        <v>Efficient</v>
      </c>
      <c r="H1019" t="str">
        <f t="shared" si="46"/>
        <v>5</v>
      </c>
      <c r="I1019">
        <v>22</v>
      </c>
      <c r="J1019" t="str">
        <f t="shared" si="47"/>
        <v>Old</v>
      </c>
      <c r="K1019">
        <v>28039</v>
      </c>
      <c r="L1019">
        <v>48148</v>
      </c>
      <c r="N1019">
        <v>109982</v>
      </c>
      <c r="O1019">
        <v>210963</v>
      </c>
    </row>
    <row r="1020" spans="1:16" x14ac:dyDescent="0.25">
      <c r="A1020">
        <v>2023</v>
      </c>
      <c r="B1020">
        <v>124</v>
      </c>
      <c r="C1020" t="s">
        <v>24</v>
      </c>
      <c r="D1020">
        <v>4</v>
      </c>
      <c r="E1020" t="s">
        <v>19</v>
      </c>
      <c r="F1020">
        <v>0.1368</v>
      </c>
      <c r="G1020" t="str">
        <f t="shared" si="45"/>
        <v>Efficient</v>
      </c>
      <c r="H1020" t="str">
        <f t="shared" si="46"/>
        <v>5</v>
      </c>
      <c r="I1020">
        <v>9</v>
      </c>
      <c r="J1020" t="str">
        <f t="shared" si="47"/>
        <v>Modern</v>
      </c>
      <c r="K1020">
        <v>9255</v>
      </c>
      <c r="L1020">
        <v>11016</v>
      </c>
      <c r="N1020">
        <v>49091</v>
      </c>
      <c r="O1020">
        <v>81279</v>
      </c>
    </row>
    <row r="1021" spans="1:16" x14ac:dyDescent="0.25">
      <c r="A1021">
        <v>2023</v>
      </c>
      <c r="B1021">
        <v>124</v>
      </c>
      <c r="C1021" t="s">
        <v>24</v>
      </c>
      <c r="D1021">
        <v>6</v>
      </c>
      <c r="E1021" t="s">
        <v>20</v>
      </c>
      <c r="G1021" t="str">
        <f t="shared" si="45"/>
        <v>Efficient</v>
      </c>
      <c r="H1021" t="str">
        <f t="shared" si="46"/>
        <v>5</v>
      </c>
      <c r="I1021">
        <v>15</v>
      </c>
      <c r="J1021" t="str">
        <f t="shared" si="47"/>
        <v>Old</v>
      </c>
      <c r="K1021">
        <v>14330</v>
      </c>
      <c r="L1021">
        <v>6859</v>
      </c>
      <c r="N1021">
        <v>100430</v>
      </c>
      <c r="O1021">
        <v>55828</v>
      </c>
    </row>
    <row r="1022" spans="1:16" x14ac:dyDescent="0.25">
      <c r="A1022">
        <v>2023</v>
      </c>
      <c r="B1022">
        <v>124</v>
      </c>
      <c r="C1022" t="s">
        <v>24</v>
      </c>
      <c r="D1022">
        <v>3</v>
      </c>
      <c r="E1022" t="s">
        <v>21</v>
      </c>
      <c r="F1022">
        <v>1.4569000000000001</v>
      </c>
      <c r="G1022" t="str">
        <f t="shared" si="45"/>
        <v>Efficient</v>
      </c>
      <c r="H1022" t="str">
        <f t="shared" si="46"/>
        <v>5</v>
      </c>
      <c r="I1022">
        <v>15</v>
      </c>
      <c r="J1022" t="str">
        <f t="shared" si="47"/>
        <v>Old</v>
      </c>
      <c r="K1022">
        <v>59803</v>
      </c>
      <c r="M1022">
        <v>5469</v>
      </c>
      <c r="N1022">
        <v>176546</v>
      </c>
      <c r="P1022">
        <v>16000</v>
      </c>
    </row>
    <row r="1023" spans="1:16" x14ac:dyDescent="0.25">
      <c r="A1023">
        <v>2023</v>
      </c>
      <c r="B1023">
        <v>124</v>
      </c>
      <c r="C1023" t="s">
        <v>24</v>
      </c>
      <c r="D1023">
        <v>1</v>
      </c>
      <c r="E1023" t="s">
        <v>22</v>
      </c>
      <c r="G1023" t="str">
        <f t="shared" si="45"/>
        <v>Efficient</v>
      </c>
      <c r="H1023" t="str">
        <f t="shared" si="46"/>
        <v>5</v>
      </c>
      <c r="I1023">
        <v>28</v>
      </c>
      <c r="J1023" t="str">
        <f t="shared" si="47"/>
        <v>Old</v>
      </c>
      <c r="K1023">
        <v>7640</v>
      </c>
      <c r="N1023">
        <v>225282</v>
      </c>
    </row>
    <row r="1024" spans="1:16" x14ac:dyDescent="0.25">
      <c r="A1024">
        <v>2023</v>
      </c>
      <c r="B1024">
        <v>156</v>
      </c>
      <c r="C1024" t="s">
        <v>25</v>
      </c>
      <c r="D1024">
        <v>0</v>
      </c>
      <c r="E1024" t="s">
        <v>14</v>
      </c>
      <c r="F1024">
        <v>1.0528</v>
      </c>
      <c r="G1024" t="str">
        <f t="shared" si="45"/>
        <v>Efficient</v>
      </c>
      <c r="H1024" t="str">
        <f t="shared" si="46"/>
        <v>5</v>
      </c>
      <c r="I1024">
        <v>14</v>
      </c>
      <c r="J1024" t="str">
        <f t="shared" si="47"/>
        <v>Old</v>
      </c>
      <c r="K1024">
        <v>33683</v>
      </c>
      <c r="L1024">
        <v>46551</v>
      </c>
      <c r="M1024">
        <v>4561</v>
      </c>
      <c r="N1024">
        <v>237000</v>
      </c>
      <c r="O1024">
        <v>404389</v>
      </c>
      <c r="P1024">
        <v>24116</v>
      </c>
    </row>
    <row r="1025" spans="1:16" x14ac:dyDescent="0.25">
      <c r="A1025">
        <v>2023</v>
      </c>
      <c r="B1025">
        <v>156</v>
      </c>
      <c r="C1025" t="s">
        <v>25</v>
      </c>
      <c r="D1025">
        <v>2</v>
      </c>
      <c r="E1025" t="s">
        <v>15</v>
      </c>
      <c r="F1025">
        <v>1.1069</v>
      </c>
      <c r="G1025" t="str">
        <f t="shared" si="45"/>
        <v>Efficient</v>
      </c>
      <c r="H1025" t="str">
        <f t="shared" si="46"/>
        <v>5</v>
      </c>
      <c r="I1025">
        <v>13</v>
      </c>
      <c r="J1025" t="str">
        <f t="shared" si="47"/>
        <v>Old</v>
      </c>
      <c r="K1025">
        <v>21119</v>
      </c>
      <c r="L1025">
        <v>37036</v>
      </c>
      <c r="N1025">
        <v>170618</v>
      </c>
      <c r="O1025">
        <v>323514</v>
      </c>
    </row>
    <row r="1026" spans="1:16" x14ac:dyDescent="0.25">
      <c r="A1026">
        <v>2023</v>
      </c>
      <c r="B1026">
        <v>156</v>
      </c>
      <c r="C1026" t="s">
        <v>25</v>
      </c>
      <c r="D1026">
        <v>7</v>
      </c>
      <c r="E1026" t="s">
        <v>16</v>
      </c>
      <c r="F1026">
        <v>1.0201</v>
      </c>
      <c r="G1026" t="str">
        <f t="shared" si="45"/>
        <v>Efficient</v>
      </c>
      <c r="H1026" t="str">
        <f t="shared" si="46"/>
        <v>5</v>
      </c>
      <c r="I1026">
        <v>14</v>
      </c>
      <c r="J1026" t="str">
        <f t="shared" si="47"/>
        <v>Old</v>
      </c>
      <c r="K1026">
        <v>10025</v>
      </c>
      <c r="L1026">
        <v>10878</v>
      </c>
      <c r="N1026">
        <v>60784</v>
      </c>
      <c r="O1026">
        <v>64220</v>
      </c>
    </row>
    <row r="1027" spans="1:16" x14ac:dyDescent="0.25">
      <c r="A1027">
        <v>2023</v>
      </c>
      <c r="B1027">
        <v>156</v>
      </c>
      <c r="C1027" t="s">
        <v>25</v>
      </c>
      <c r="D1027">
        <v>8</v>
      </c>
      <c r="E1027" t="s">
        <v>17</v>
      </c>
      <c r="F1027">
        <v>1.1594</v>
      </c>
      <c r="G1027" t="str">
        <f t="shared" ref="G1027:G1090" si="48">IF(F1027&lt;3, "Efficient", "Inefficient")</f>
        <v>Efficient</v>
      </c>
      <c r="H1027" t="str">
        <f t="shared" ref="H1027:H1090" si="49">IF(F1027&lt;2,"5",IF(F1027&lt;3,"4",IF(F1027&lt;4,"3",IF(F1027&lt;5,"2","1"))))</f>
        <v>5</v>
      </c>
      <c r="I1027">
        <v>10</v>
      </c>
      <c r="J1027" t="str">
        <f t="shared" ref="J1027:J1090" si="50">IF(I1027&lt;10, "Modern", "Old")</f>
        <v>Old</v>
      </c>
      <c r="K1027">
        <v>96307</v>
      </c>
      <c r="L1027">
        <v>76569</v>
      </c>
      <c r="N1027">
        <v>168189</v>
      </c>
      <c r="O1027">
        <v>155159</v>
      </c>
    </row>
    <row r="1028" spans="1:16" x14ac:dyDescent="0.25">
      <c r="A1028">
        <v>2023</v>
      </c>
      <c r="B1028">
        <v>156</v>
      </c>
      <c r="C1028" t="s">
        <v>25</v>
      </c>
      <c r="D1028">
        <v>5</v>
      </c>
      <c r="E1028" t="s">
        <v>18</v>
      </c>
      <c r="F1028">
        <v>2.0118</v>
      </c>
      <c r="G1028" t="str">
        <f t="shared" si="48"/>
        <v>Efficient</v>
      </c>
      <c r="H1028" t="str">
        <f t="shared" si="49"/>
        <v>4</v>
      </c>
      <c r="I1028">
        <v>14</v>
      </c>
      <c r="J1028" t="str">
        <f t="shared" si="50"/>
        <v>Old</v>
      </c>
      <c r="K1028">
        <v>43030</v>
      </c>
      <c r="L1028">
        <v>78610</v>
      </c>
      <c r="N1028">
        <v>204014</v>
      </c>
      <c r="O1028">
        <v>404389</v>
      </c>
    </row>
    <row r="1029" spans="1:16" x14ac:dyDescent="0.25">
      <c r="A1029">
        <v>2023</v>
      </c>
      <c r="B1029">
        <v>156</v>
      </c>
      <c r="C1029" t="s">
        <v>25</v>
      </c>
      <c r="D1029">
        <v>4</v>
      </c>
      <c r="E1029" t="s">
        <v>19</v>
      </c>
      <c r="F1029">
        <v>1.3236000000000001</v>
      </c>
      <c r="G1029" t="str">
        <f t="shared" si="48"/>
        <v>Efficient</v>
      </c>
      <c r="H1029" t="str">
        <f t="shared" si="49"/>
        <v>5</v>
      </c>
      <c r="I1029">
        <v>17</v>
      </c>
      <c r="J1029" t="str">
        <f t="shared" si="50"/>
        <v>Old</v>
      </c>
      <c r="K1029">
        <v>11160</v>
      </c>
      <c r="L1029">
        <v>15617</v>
      </c>
      <c r="N1029">
        <v>149944</v>
      </c>
      <c r="O1029">
        <v>175897</v>
      </c>
    </row>
    <row r="1030" spans="1:16" x14ac:dyDescent="0.25">
      <c r="A1030">
        <v>2023</v>
      </c>
      <c r="B1030">
        <v>156</v>
      </c>
      <c r="C1030" t="s">
        <v>25</v>
      </c>
      <c r="D1030">
        <v>6</v>
      </c>
      <c r="E1030" t="s">
        <v>20</v>
      </c>
      <c r="G1030" t="str">
        <f t="shared" si="48"/>
        <v>Efficient</v>
      </c>
      <c r="H1030" t="str">
        <f t="shared" si="49"/>
        <v>5</v>
      </c>
      <c r="I1030">
        <v>14</v>
      </c>
      <c r="J1030" t="str">
        <f t="shared" si="50"/>
        <v>Old</v>
      </c>
      <c r="K1030">
        <v>27181</v>
      </c>
      <c r="L1030">
        <v>9672</v>
      </c>
      <c r="N1030">
        <v>89797</v>
      </c>
      <c r="O1030">
        <v>47528</v>
      </c>
    </row>
    <row r="1031" spans="1:16" x14ac:dyDescent="0.25">
      <c r="A1031">
        <v>2023</v>
      </c>
      <c r="B1031">
        <v>156</v>
      </c>
      <c r="C1031" t="s">
        <v>25</v>
      </c>
      <c r="D1031">
        <v>3</v>
      </c>
      <c r="E1031" t="s">
        <v>21</v>
      </c>
      <c r="F1031">
        <v>0.60489999999999999</v>
      </c>
      <c r="G1031" t="str">
        <f t="shared" si="48"/>
        <v>Efficient</v>
      </c>
      <c r="H1031" t="str">
        <f t="shared" si="49"/>
        <v>5</v>
      </c>
      <c r="I1031">
        <v>13</v>
      </c>
      <c r="J1031" t="str">
        <f t="shared" si="50"/>
        <v>Old</v>
      </c>
      <c r="K1031">
        <v>48856</v>
      </c>
      <c r="M1031">
        <v>4561</v>
      </c>
      <c r="N1031">
        <v>237000</v>
      </c>
      <c r="P1031">
        <v>24116</v>
      </c>
    </row>
    <row r="1032" spans="1:16" x14ac:dyDescent="0.25">
      <c r="A1032">
        <v>2023</v>
      </c>
      <c r="B1032">
        <v>156</v>
      </c>
      <c r="C1032" t="s">
        <v>25</v>
      </c>
      <c r="D1032">
        <v>1</v>
      </c>
      <c r="E1032" t="s">
        <v>22</v>
      </c>
      <c r="G1032" t="str">
        <f t="shared" si="48"/>
        <v>Efficient</v>
      </c>
      <c r="H1032" t="str">
        <f t="shared" si="49"/>
        <v>5</v>
      </c>
      <c r="I1032">
        <v>13</v>
      </c>
      <c r="J1032" t="str">
        <f t="shared" si="50"/>
        <v>Old</v>
      </c>
      <c r="K1032">
        <v>19392</v>
      </c>
      <c r="N1032">
        <v>171598</v>
      </c>
    </row>
    <row r="1033" spans="1:16" x14ac:dyDescent="0.25">
      <c r="A1033">
        <v>2023</v>
      </c>
      <c r="B1033">
        <v>191</v>
      </c>
      <c r="C1033" t="s">
        <v>26</v>
      </c>
      <c r="D1033">
        <v>0</v>
      </c>
      <c r="E1033" t="s">
        <v>14</v>
      </c>
      <c r="F1033">
        <v>1.3131999999999999</v>
      </c>
      <c r="G1033" t="str">
        <f t="shared" si="48"/>
        <v>Efficient</v>
      </c>
      <c r="H1033" t="str">
        <f t="shared" si="49"/>
        <v>5</v>
      </c>
      <c r="I1033">
        <v>18</v>
      </c>
      <c r="J1033" t="str">
        <f t="shared" si="50"/>
        <v>Old</v>
      </c>
      <c r="K1033">
        <v>3901</v>
      </c>
      <c r="L1033">
        <v>21393</v>
      </c>
      <c r="M1033">
        <v>4277</v>
      </c>
      <c r="N1033">
        <v>157844</v>
      </c>
      <c r="O1033">
        <v>306506</v>
      </c>
      <c r="P1033">
        <v>15500</v>
      </c>
    </row>
    <row r="1034" spans="1:16" x14ac:dyDescent="0.25">
      <c r="A1034">
        <v>2023</v>
      </c>
      <c r="B1034">
        <v>191</v>
      </c>
      <c r="C1034" t="s">
        <v>26</v>
      </c>
      <c r="D1034">
        <v>2</v>
      </c>
      <c r="E1034" t="s">
        <v>15</v>
      </c>
      <c r="F1034">
        <v>1.0299</v>
      </c>
      <c r="G1034" t="str">
        <f t="shared" si="48"/>
        <v>Efficient</v>
      </c>
      <c r="H1034" t="str">
        <f t="shared" si="49"/>
        <v>5</v>
      </c>
      <c r="I1034">
        <v>16</v>
      </c>
      <c r="J1034" t="str">
        <f t="shared" si="50"/>
        <v>Old</v>
      </c>
      <c r="K1034">
        <v>17197</v>
      </c>
      <c r="L1034">
        <v>29495</v>
      </c>
      <c r="N1034">
        <v>157844</v>
      </c>
      <c r="O1034">
        <v>306506</v>
      </c>
    </row>
    <row r="1035" spans="1:16" x14ac:dyDescent="0.25">
      <c r="A1035">
        <v>2023</v>
      </c>
      <c r="B1035">
        <v>191</v>
      </c>
      <c r="C1035" t="s">
        <v>26</v>
      </c>
      <c r="D1035">
        <v>8</v>
      </c>
      <c r="E1035" t="s">
        <v>17</v>
      </c>
      <c r="F1035">
        <v>2.4458000000000002</v>
      </c>
      <c r="G1035" t="str">
        <f t="shared" si="48"/>
        <v>Efficient</v>
      </c>
      <c r="H1035" t="str">
        <f t="shared" si="49"/>
        <v>4</v>
      </c>
      <c r="I1035">
        <v>7</v>
      </c>
      <c r="J1035" t="str">
        <f t="shared" si="50"/>
        <v>Modern</v>
      </c>
      <c r="K1035">
        <v>112138</v>
      </c>
      <c r="L1035">
        <v>91365</v>
      </c>
      <c r="N1035">
        <v>120709</v>
      </c>
      <c r="O1035">
        <v>95788</v>
      </c>
    </row>
    <row r="1036" spans="1:16" x14ac:dyDescent="0.25">
      <c r="A1036">
        <v>2023</v>
      </c>
      <c r="B1036">
        <v>191</v>
      </c>
      <c r="C1036" t="s">
        <v>26</v>
      </c>
      <c r="D1036">
        <v>5</v>
      </c>
      <c r="E1036" t="s">
        <v>18</v>
      </c>
      <c r="F1036">
        <v>2.2444000000000002</v>
      </c>
      <c r="G1036" t="str">
        <f t="shared" si="48"/>
        <v>Efficient</v>
      </c>
      <c r="H1036" t="str">
        <f t="shared" si="49"/>
        <v>4</v>
      </c>
      <c r="I1036">
        <v>22</v>
      </c>
      <c r="J1036" t="str">
        <f t="shared" si="50"/>
        <v>Old</v>
      </c>
      <c r="K1036">
        <v>17579</v>
      </c>
      <c r="L1036">
        <v>30032</v>
      </c>
      <c r="N1036">
        <v>94090</v>
      </c>
      <c r="O1036">
        <v>182820</v>
      </c>
    </row>
    <row r="1037" spans="1:16" x14ac:dyDescent="0.25">
      <c r="A1037">
        <v>2023</v>
      </c>
      <c r="B1037">
        <v>191</v>
      </c>
      <c r="C1037" t="s">
        <v>26</v>
      </c>
      <c r="D1037">
        <v>4</v>
      </c>
      <c r="E1037" t="s">
        <v>19</v>
      </c>
      <c r="F1037">
        <v>2.8115000000000001</v>
      </c>
      <c r="G1037" t="str">
        <f t="shared" si="48"/>
        <v>Efficient</v>
      </c>
      <c r="H1037" t="str">
        <f t="shared" si="49"/>
        <v>4</v>
      </c>
      <c r="I1037">
        <v>23</v>
      </c>
      <c r="J1037" t="str">
        <f t="shared" si="50"/>
        <v>Old</v>
      </c>
      <c r="K1037">
        <v>5141</v>
      </c>
      <c r="L1037">
        <v>7022</v>
      </c>
      <c r="N1037">
        <v>149944</v>
      </c>
      <c r="O1037">
        <v>175897</v>
      </c>
    </row>
    <row r="1038" spans="1:16" x14ac:dyDescent="0.25">
      <c r="A1038">
        <v>2023</v>
      </c>
      <c r="B1038">
        <v>191</v>
      </c>
      <c r="C1038" t="s">
        <v>26</v>
      </c>
      <c r="D1038">
        <v>3</v>
      </c>
      <c r="E1038" t="s">
        <v>21</v>
      </c>
      <c r="F1038">
        <v>0.67010000000000003</v>
      </c>
      <c r="G1038" t="str">
        <f t="shared" si="48"/>
        <v>Efficient</v>
      </c>
      <c r="H1038" t="str">
        <f t="shared" si="49"/>
        <v>5</v>
      </c>
      <c r="I1038">
        <v>17</v>
      </c>
      <c r="J1038" t="str">
        <f t="shared" si="50"/>
        <v>Old</v>
      </c>
      <c r="K1038">
        <v>46467</v>
      </c>
      <c r="M1038">
        <v>4277</v>
      </c>
      <c r="N1038">
        <v>153774</v>
      </c>
      <c r="P1038">
        <v>15500</v>
      </c>
    </row>
    <row r="1039" spans="1:16" x14ac:dyDescent="0.25">
      <c r="A1039">
        <v>2023</v>
      </c>
      <c r="B1039">
        <v>191</v>
      </c>
      <c r="C1039" t="s">
        <v>26</v>
      </c>
      <c r="D1039">
        <v>1</v>
      </c>
      <c r="E1039" t="s">
        <v>22</v>
      </c>
      <c r="G1039" t="str">
        <f t="shared" si="48"/>
        <v>Efficient</v>
      </c>
      <c r="H1039" t="str">
        <f t="shared" si="49"/>
        <v>5</v>
      </c>
      <c r="I1039">
        <v>18</v>
      </c>
      <c r="J1039" t="str">
        <f t="shared" si="50"/>
        <v>Old</v>
      </c>
      <c r="K1039">
        <v>3511</v>
      </c>
      <c r="N1039">
        <v>155873</v>
      </c>
    </row>
    <row r="1040" spans="1:16" x14ac:dyDescent="0.25">
      <c r="A1040">
        <v>2023</v>
      </c>
      <c r="B1040">
        <v>208</v>
      </c>
      <c r="C1040" t="s">
        <v>27</v>
      </c>
      <c r="D1040">
        <v>0</v>
      </c>
      <c r="E1040" t="s">
        <v>14</v>
      </c>
      <c r="F1040">
        <v>0.73680000000000001</v>
      </c>
      <c r="G1040" t="str">
        <f t="shared" si="48"/>
        <v>Efficient</v>
      </c>
      <c r="H1040" t="str">
        <f t="shared" si="49"/>
        <v>5</v>
      </c>
      <c r="I1040">
        <v>22</v>
      </c>
      <c r="J1040" t="str">
        <f t="shared" si="50"/>
        <v>Old</v>
      </c>
      <c r="K1040">
        <v>9990</v>
      </c>
      <c r="L1040">
        <v>7491</v>
      </c>
      <c r="M1040">
        <v>1978</v>
      </c>
      <c r="N1040">
        <v>214286</v>
      </c>
      <c r="O1040">
        <v>180086</v>
      </c>
      <c r="P1040">
        <v>19630</v>
      </c>
    </row>
    <row r="1041" spans="1:16" x14ac:dyDescent="0.25">
      <c r="A1041">
        <v>2023</v>
      </c>
      <c r="B1041">
        <v>208</v>
      </c>
      <c r="C1041" t="s">
        <v>27</v>
      </c>
      <c r="D1041">
        <v>2</v>
      </c>
      <c r="E1041" t="s">
        <v>15</v>
      </c>
      <c r="F1041">
        <v>0.67290000000000005</v>
      </c>
      <c r="G1041" t="str">
        <f t="shared" si="48"/>
        <v>Efficient</v>
      </c>
      <c r="H1041" t="str">
        <f t="shared" si="49"/>
        <v>5</v>
      </c>
      <c r="I1041">
        <v>18</v>
      </c>
      <c r="J1041" t="str">
        <f t="shared" si="50"/>
        <v>Old</v>
      </c>
      <c r="K1041">
        <v>7685</v>
      </c>
      <c r="L1041">
        <v>12229</v>
      </c>
      <c r="N1041">
        <v>93759</v>
      </c>
      <c r="O1041">
        <v>164787</v>
      </c>
    </row>
    <row r="1042" spans="1:16" x14ac:dyDescent="0.25">
      <c r="A1042">
        <v>2023</v>
      </c>
      <c r="B1042">
        <v>208</v>
      </c>
      <c r="C1042" t="s">
        <v>27</v>
      </c>
      <c r="D1042">
        <v>7</v>
      </c>
      <c r="E1042" t="s">
        <v>16</v>
      </c>
      <c r="F1042">
        <v>1.2666999999999999</v>
      </c>
      <c r="G1042" t="str">
        <f t="shared" si="48"/>
        <v>Efficient</v>
      </c>
      <c r="H1042" t="str">
        <f t="shared" si="49"/>
        <v>5</v>
      </c>
      <c r="I1042">
        <v>13</v>
      </c>
      <c r="J1042" t="str">
        <f t="shared" si="50"/>
        <v>Old</v>
      </c>
      <c r="K1042">
        <v>3844</v>
      </c>
      <c r="L1042">
        <v>4240</v>
      </c>
      <c r="N1042">
        <v>13549</v>
      </c>
      <c r="O1042">
        <v>15070</v>
      </c>
    </row>
    <row r="1043" spans="1:16" x14ac:dyDescent="0.25">
      <c r="A1043">
        <v>2023</v>
      </c>
      <c r="B1043">
        <v>208</v>
      </c>
      <c r="C1043" t="s">
        <v>27</v>
      </c>
      <c r="D1043">
        <v>5</v>
      </c>
      <c r="E1043" t="s">
        <v>18</v>
      </c>
      <c r="F1043">
        <v>0.80689999999999995</v>
      </c>
      <c r="G1043" t="str">
        <f t="shared" si="48"/>
        <v>Efficient</v>
      </c>
      <c r="H1043" t="str">
        <f t="shared" si="49"/>
        <v>5</v>
      </c>
      <c r="I1043">
        <v>12</v>
      </c>
      <c r="J1043" t="str">
        <f t="shared" si="50"/>
        <v>Old</v>
      </c>
      <c r="K1043">
        <v>10069</v>
      </c>
      <c r="L1043">
        <v>16442</v>
      </c>
      <c r="N1043">
        <v>94863</v>
      </c>
      <c r="O1043">
        <v>180086</v>
      </c>
    </row>
    <row r="1044" spans="1:16" x14ac:dyDescent="0.25">
      <c r="A1044">
        <v>2023</v>
      </c>
      <c r="B1044">
        <v>208</v>
      </c>
      <c r="C1044" t="s">
        <v>27</v>
      </c>
      <c r="D1044">
        <v>4</v>
      </c>
      <c r="E1044" t="s">
        <v>19</v>
      </c>
      <c r="F1044">
        <v>0.80489999999999995</v>
      </c>
      <c r="G1044" t="str">
        <f t="shared" si="48"/>
        <v>Efficient</v>
      </c>
      <c r="H1044" t="str">
        <f t="shared" si="49"/>
        <v>5</v>
      </c>
      <c r="I1044">
        <v>24</v>
      </c>
      <c r="J1044" t="str">
        <f t="shared" si="50"/>
        <v>Old</v>
      </c>
      <c r="K1044">
        <v>3104</v>
      </c>
      <c r="L1044">
        <v>4313</v>
      </c>
      <c r="N1044">
        <v>49091</v>
      </c>
      <c r="O1044">
        <v>63581</v>
      </c>
    </row>
    <row r="1045" spans="1:16" x14ac:dyDescent="0.25">
      <c r="A1045">
        <v>2023</v>
      </c>
      <c r="B1045">
        <v>208</v>
      </c>
      <c r="C1045" t="s">
        <v>27</v>
      </c>
      <c r="D1045">
        <v>6</v>
      </c>
      <c r="E1045" t="s">
        <v>20</v>
      </c>
      <c r="G1045" t="str">
        <f t="shared" si="48"/>
        <v>Efficient</v>
      </c>
      <c r="H1045" t="str">
        <f t="shared" si="49"/>
        <v>5</v>
      </c>
      <c r="I1045">
        <v>18</v>
      </c>
      <c r="J1045" t="str">
        <f t="shared" si="50"/>
        <v>Old</v>
      </c>
      <c r="K1045">
        <v>23619</v>
      </c>
      <c r="L1045">
        <v>12755</v>
      </c>
      <c r="N1045">
        <v>72708</v>
      </c>
      <c r="O1045">
        <v>48988</v>
      </c>
    </row>
    <row r="1046" spans="1:16" x14ac:dyDescent="0.25">
      <c r="A1046">
        <v>2023</v>
      </c>
      <c r="B1046">
        <v>208</v>
      </c>
      <c r="C1046" t="s">
        <v>27</v>
      </c>
      <c r="D1046">
        <v>3</v>
      </c>
      <c r="E1046" t="s">
        <v>21</v>
      </c>
      <c r="F1046">
        <v>0.57010000000000005</v>
      </c>
      <c r="G1046" t="str">
        <f t="shared" si="48"/>
        <v>Efficient</v>
      </c>
      <c r="H1046" t="str">
        <f t="shared" si="49"/>
        <v>5</v>
      </c>
      <c r="I1046">
        <v>17</v>
      </c>
      <c r="J1046" t="str">
        <f t="shared" si="50"/>
        <v>Old</v>
      </c>
      <c r="K1046">
        <v>21745</v>
      </c>
      <c r="M1046">
        <v>1978</v>
      </c>
      <c r="N1046">
        <v>214286</v>
      </c>
      <c r="P1046">
        <v>19630</v>
      </c>
    </row>
    <row r="1047" spans="1:16" x14ac:dyDescent="0.25">
      <c r="A1047">
        <v>2023</v>
      </c>
      <c r="B1047">
        <v>208</v>
      </c>
      <c r="C1047" t="s">
        <v>27</v>
      </c>
      <c r="D1047">
        <v>1</v>
      </c>
      <c r="E1047" t="s">
        <v>22</v>
      </c>
      <c r="G1047" t="str">
        <f t="shared" si="48"/>
        <v>Efficient</v>
      </c>
      <c r="H1047" t="str">
        <f t="shared" si="49"/>
        <v>5</v>
      </c>
      <c r="I1047">
        <v>22</v>
      </c>
      <c r="J1047" t="str">
        <f t="shared" si="50"/>
        <v>Old</v>
      </c>
      <c r="K1047">
        <v>10400</v>
      </c>
      <c r="N1047">
        <v>183200</v>
      </c>
    </row>
    <row r="1048" spans="1:16" x14ac:dyDescent="0.25">
      <c r="A1048">
        <v>2023</v>
      </c>
      <c r="B1048">
        <v>251</v>
      </c>
      <c r="C1048" t="s">
        <v>28</v>
      </c>
      <c r="D1048">
        <v>0</v>
      </c>
      <c r="E1048" t="s">
        <v>14</v>
      </c>
      <c r="F1048">
        <v>1.1444000000000001</v>
      </c>
      <c r="G1048" t="str">
        <f t="shared" si="48"/>
        <v>Efficient</v>
      </c>
      <c r="H1048" t="str">
        <f t="shared" si="49"/>
        <v>5</v>
      </c>
      <c r="I1048">
        <v>18</v>
      </c>
      <c r="J1048" t="str">
        <f t="shared" si="50"/>
        <v>Old</v>
      </c>
      <c r="K1048">
        <v>23198</v>
      </c>
      <c r="L1048">
        <v>18991</v>
      </c>
      <c r="M1048">
        <v>5579</v>
      </c>
      <c r="N1048">
        <v>236583</v>
      </c>
      <c r="O1048">
        <v>320916</v>
      </c>
      <c r="P1048">
        <v>24116</v>
      </c>
    </row>
    <row r="1049" spans="1:16" x14ac:dyDescent="0.25">
      <c r="A1049">
        <v>2023</v>
      </c>
      <c r="B1049">
        <v>251</v>
      </c>
      <c r="C1049" t="s">
        <v>28</v>
      </c>
      <c r="D1049">
        <v>2</v>
      </c>
      <c r="E1049" t="s">
        <v>15</v>
      </c>
      <c r="F1049">
        <v>1.0486</v>
      </c>
      <c r="G1049" t="str">
        <f t="shared" si="48"/>
        <v>Efficient</v>
      </c>
      <c r="H1049" t="str">
        <f t="shared" si="49"/>
        <v>5</v>
      </c>
      <c r="I1049">
        <v>13</v>
      </c>
      <c r="J1049" t="str">
        <f t="shared" si="50"/>
        <v>Old</v>
      </c>
      <c r="K1049">
        <v>13965</v>
      </c>
      <c r="L1049">
        <v>24091</v>
      </c>
      <c r="N1049">
        <v>166639</v>
      </c>
      <c r="O1049">
        <v>320916</v>
      </c>
    </row>
    <row r="1050" spans="1:16" x14ac:dyDescent="0.25">
      <c r="A1050">
        <v>2023</v>
      </c>
      <c r="B1050">
        <v>251</v>
      </c>
      <c r="C1050" t="s">
        <v>28</v>
      </c>
      <c r="D1050">
        <v>7</v>
      </c>
      <c r="E1050" t="s">
        <v>16</v>
      </c>
      <c r="F1050">
        <v>1.2229000000000001</v>
      </c>
      <c r="G1050" t="str">
        <f t="shared" si="48"/>
        <v>Efficient</v>
      </c>
      <c r="H1050" t="str">
        <f t="shared" si="49"/>
        <v>5</v>
      </c>
      <c r="I1050">
        <v>13</v>
      </c>
      <c r="J1050" t="str">
        <f t="shared" si="50"/>
        <v>Old</v>
      </c>
      <c r="K1050">
        <v>8973</v>
      </c>
      <c r="L1050">
        <v>9993</v>
      </c>
      <c r="N1050">
        <v>53573</v>
      </c>
      <c r="O1050">
        <v>58312</v>
      </c>
    </row>
    <row r="1051" spans="1:16" x14ac:dyDescent="0.25">
      <c r="A1051">
        <v>2023</v>
      </c>
      <c r="B1051">
        <v>251</v>
      </c>
      <c r="C1051" t="s">
        <v>28</v>
      </c>
      <c r="D1051">
        <v>8</v>
      </c>
      <c r="E1051" t="s">
        <v>17</v>
      </c>
      <c r="F1051">
        <v>1.141</v>
      </c>
      <c r="G1051" t="str">
        <f t="shared" si="48"/>
        <v>Efficient</v>
      </c>
      <c r="H1051" t="str">
        <f t="shared" si="49"/>
        <v>5</v>
      </c>
      <c r="I1051">
        <v>9</v>
      </c>
      <c r="J1051" t="str">
        <f t="shared" si="50"/>
        <v>Modern</v>
      </c>
      <c r="K1051">
        <v>105836</v>
      </c>
      <c r="L1051">
        <v>82753</v>
      </c>
      <c r="N1051">
        <v>163922</v>
      </c>
      <c r="O1051">
        <v>130442</v>
      </c>
    </row>
    <row r="1052" spans="1:16" x14ac:dyDescent="0.25">
      <c r="A1052">
        <v>2023</v>
      </c>
      <c r="B1052">
        <v>251</v>
      </c>
      <c r="C1052" t="s">
        <v>28</v>
      </c>
      <c r="D1052">
        <v>5</v>
      </c>
      <c r="E1052" t="s">
        <v>18</v>
      </c>
      <c r="F1052">
        <v>3.25</v>
      </c>
      <c r="G1052" t="str">
        <f t="shared" si="48"/>
        <v>Inefficient</v>
      </c>
      <c r="H1052" t="str">
        <f t="shared" si="49"/>
        <v>3</v>
      </c>
      <c r="I1052">
        <v>15</v>
      </c>
      <c r="J1052" t="str">
        <f t="shared" si="50"/>
        <v>Old</v>
      </c>
      <c r="K1052">
        <v>24441</v>
      </c>
      <c r="L1052">
        <v>42694</v>
      </c>
      <c r="N1052">
        <v>106251</v>
      </c>
      <c r="O1052">
        <v>207867</v>
      </c>
    </row>
    <row r="1053" spans="1:16" x14ac:dyDescent="0.25">
      <c r="A1053">
        <v>2023</v>
      </c>
      <c r="B1053">
        <v>251</v>
      </c>
      <c r="C1053" t="s">
        <v>28</v>
      </c>
      <c r="D1053">
        <v>4</v>
      </c>
      <c r="E1053" t="s">
        <v>19</v>
      </c>
      <c r="F1053">
        <v>1.5287999999999999</v>
      </c>
      <c r="G1053" t="str">
        <f t="shared" si="48"/>
        <v>Efficient</v>
      </c>
      <c r="H1053" t="str">
        <f t="shared" si="49"/>
        <v>5</v>
      </c>
      <c r="I1053">
        <v>20</v>
      </c>
      <c r="J1053" t="str">
        <f t="shared" si="50"/>
        <v>Old</v>
      </c>
      <c r="K1053">
        <v>4508</v>
      </c>
      <c r="L1053">
        <v>6514</v>
      </c>
      <c r="N1053">
        <v>149944</v>
      </c>
      <c r="O1053">
        <v>175897</v>
      </c>
    </row>
    <row r="1054" spans="1:16" x14ac:dyDescent="0.25">
      <c r="A1054">
        <v>2023</v>
      </c>
      <c r="B1054">
        <v>251</v>
      </c>
      <c r="C1054" t="s">
        <v>28</v>
      </c>
      <c r="D1054">
        <v>6</v>
      </c>
      <c r="E1054" t="s">
        <v>20</v>
      </c>
      <c r="G1054" t="str">
        <f t="shared" si="48"/>
        <v>Efficient</v>
      </c>
      <c r="H1054" t="str">
        <f t="shared" si="49"/>
        <v>5</v>
      </c>
      <c r="I1054">
        <v>19</v>
      </c>
      <c r="J1054" t="str">
        <f t="shared" si="50"/>
        <v>Old</v>
      </c>
      <c r="K1054">
        <v>27389</v>
      </c>
      <c r="L1054">
        <v>11440</v>
      </c>
      <c r="N1054">
        <v>76420</v>
      </c>
      <c r="O1054">
        <v>45200</v>
      </c>
    </row>
    <row r="1055" spans="1:16" x14ac:dyDescent="0.25">
      <c r="A1055">
        <v>2023</v>
      </c>
      <c r="B1055">
        <v>251</v>
      </c>
      <c r="C1055" t="s">
        <v>28</v>
      </c>
      <c r="D1055">
        <v>3</v>
      </c>
      <c r="E1055" t="s">
        <v>21</v>
      </c>
      <c r="F1055">
        <v>0.85350000000000004</v>
      </c>
      <c r="G1055" t="str">
        <f t="shared" si="48"/>
        <v>Efficient</v>
      </c>
      <c r="H1055" t="str">
        <f t="shared" si="49"/>
        <v>5</v>
      </c>
      <c r="I1055">
        <v>14</v>
      </c>
      <c r="J1055" t="str">
        <f t="shared" si="50"/>
        <v>Old</v>
      </c>
      <c r="K1055">
        <v>61200</v>
      </c>
      <c r="M1055">
        <v>5579</v>
      </c>
      <c r="N1055">
        <v>236583</v>
      </c>
      <c r="P1055">
        <v>24116</v>
      </c>
    </row>
    <row r="1056" spans="1:16" x14ac:dyDescent="0.25">
      <c r="A1056">
        <v>2023</v>
      </c>
      <c r="B1056">
        <v>251</v>
      </c>
      <c r="C1056" t="s">
        <v>28</v>
      </c>
      <c r="D1056">
        <v>1</v>
      </c>
      <c r="E1056" t="s">
        <v>22</v>
      </c>
      <c r="G1056" t="str">
        <f t="shared" si="48"/>
        <v>Efficient</v>
      </c>
      <c r="H1056" t="str">
        <f t="shared" si="49"/>
        <v>5</v>
      </c>
      <c r="I1056">
        <v>19</v>
      </c>
      <c r="J1056" t="str">
        <f t="shared" si="50"/>
        <v>Old</v>
      </c>
      <c r="K1056">
        <v>24031</v>
      </c>
      <c r="N1056">
        <v>228081</v>
      </c>
    </row>
    <row r="1057" spans="1:16" x14ac:dyDescent="0.25">
      <c r="A1057">
        <v>2023</v>
      </c>
      <c r="B1057">
        <v>276</v>
      </c>
      <c r="C1057" t="s">
        <v>29</v>
      </c>
      <c r="D1057">
        <v>0</v>
      </c>
      <c r="E1057" t="s">
        <v>14</v>
      </c>
      <c r="F1057">
        <v>0.64439999999999997</v>
      </c>
      <c r="G1057" t="str">
        <f t="shared" si="48"/>
        <v>Efficient</v>
      </c>
      <c r="H1057" t="str">
        <f t="shared" si="49"/>
        <v>5</v>
      </c>
      <c r="I1057">
        <v>22</v>
      </c>
      <c r="J1057" t="str">
        <f t="shared" si="50"/>
        <v>Old</v>
      </c>
      <c r="K1057">
        <v>13133</v>
      </c>
      <c r="L1057">
        <v>9747</v>
      </c>
      <c r="M1057">
        <v>5015</v>
      </c>
      <c r="N1057">
        <v>237000</v>
      </c>
      <c r="O1057">
        <v>321300</v>
      </c>
      <c r="P1057">
        <v>24004</v>
      </c>
    </row>
    <row r="1058" spans="1:16" x14ac:dyDescent="0.25">
      <c r="A1058">
        <v>2023</v>
      </c>
      <c r="B1058">
        <v>276</v>
      </c>
      <c r="C1058" t="s">
        <v>29</v>
      </c>
      <c r="D1058">
        <v>2</v>
      </c>
      <c r="E1058" t="s">
        <v>15</v>
      </c>
      <c r="F1058">
        <v>0.43509999999999999</v>
      </c>
      <c r="G1058" t="str">
        <f t="shared" si="48"/>
        <v>Efficient</v>
      </c>
      <c r="H1058" t="str">
        <f t="shared" si="49"/>
        <v>5</v>
      </c>
      <c r="I1058">
        <v>19</v>
      </c>
      <c r="J1058" t="str">
        <f t="shared" si="50"/>
        <v>Old</v>
      </c>
      <c r="K1058">
        <v>4738</v>
      </c>
      <c r="L1058">
        <v>8675</v>
      </c>
      <c r="N1058">
        <v>170611</v>
      </c>
      <c r="O1058">
        <v>321300</v>
      </c>
    </row>
    <row r="1059" spans="1:16" x14ac:dyDescent="0.25">
      <c r="A1059">
        <v>2023</v>
      </c>
      <c r="B1059">
        <v>276</v>
      </c>
      <c r="C1059" t="s">
        <v>29</v>
      </c>
      <c r="D1059">
        <v>7</v>
      </c>
      <c r="E1059" t="s">
        <v>16</v>
      </c>
      <c r="F1059">
        <v>0.86739999999999995</v>
      </c>
      <c r="G1059" t="str">
        <f t="shared" si="48"/>
        <v>Efficient</v>
      </c>
      <c r="H1059" t="str">
        <f t="shared" si="49"/>
        <v>5</v>
      </c>
      <c r="I1059">
        <v>16</v>
      </c>
      <c r="J1059" t="str">
        <f t="shared" si="50"/>
        <v>Old</v>
      </c>
      <c r="K1059">
        <v>5300</v>
      </c>
      <c r="L1059">
        <v>5950</v>
      </c>
      <c r="N1059">
        <v>47789</v>
      </c>
      <c r="O1059">
        <v>54650</v>
      </c>
    </row>
    <row r="1060" spans="1:16" x14ac:dyDescent="0.25">
      <c r="A1060">
        <v>2023</v>
      </c>
      <c r="B1060">
        <v>276</v>
      </c>
      <c r="C1060" t="s">
        <v>29</v>
      </c>
      <c r="D1060">
        <v>8</v>
      </c>
      <c r="E1060" t="s">
        <v>17</v>
      </c>
      <c r="F1060">
        <v>1.2069000000000001</v>
      </c>
      <c r="G1060" t="str">
        <f t="shared" si="48"/>
        <v>Efficient</v>
      </c>
      <c r="H1060" t="str">
        <f t="shared" si="49"/>
        <v>5</v>
      </c>
      <c r="I1060">
        <v>11</v>
      </c>
      <c r="J1060" t="str">
        <f t="shared" si="50"/>
        <v>Old</v>
      </c>
      <c r="K1060">
        <v>33988</v>
      </c>
      <c r="L1060">
        <v>28691</v>
      </c>
      <c r="N1060">
        <v>135977</v>
      </c>
      <c r="O1060">
        <v>98936</v>
      </c>
    </row>
    <row r="1061" spans="1:16" x14ac:dyDescent="0.25">
      <c r="A1061">
        <v>2023</v>
      </c>
      <c r="B1061">
        <v>276</v>
      </c>
      <c r="C1061" t="s">
        <v>29</v>
      </c>
      <c r="D1061">
        <v>5</v>
      </c>
      <c r="E1061" t="s">
        <v>18</v>
      </c>
      <c r="F1061">
        <v>2.516</v>
      </c>
      <c r="G1061" t="str">
        <f t="shared" si="48"/>
        <v>Efficient</v>
      </c>
      <c r="H1061" t="str">
        <f t="shared" si="49"/>
        <v>4</v>
      </c>
      <c r="I1061">
        <v>13</v>
      </c>
      <c r="J1061" t="str">
        <f t="shared" si="50"/>
        <v>Old</v>
      </c>
      <c r="K1061">
        <v>28955</v>
      </c>
      <c r="L1061">
        <v>49766</v>
      </c>
      <c r="N1061">
        <v>109768</v>
      </c>
      <c r="O1061">
        <v>209338</v>
      </c>
    </row>
    <row r="1062" spans="1:16" x14ac:dyDescent="0.25">
      <c r="A1062">
        <v>2023</v>
      </c>
      <c r="B1062">
        <v>276</v>
      </c>
      <c r="C1062" t="s">
        <v>29</v>
      </c>
      <c r="D1062">
        <v>4</v>
      </c>
      <c r="E1062" t="s">
        <v>19</v>
      </c>
      <c r="F1062">
        <v>0.60140000000000005</v>
      </c>
      <c r="G1062" t="str">
        <f t="shared" si="48"/>
        <v>Efficient</v>
      </c>
      <c r="H1062" t="str">
        <f t="shared" si="49"/>
        <v>5</v>
      </c>
      <c r="I1062">
        <v>28</v>
      </c>
      <c r="J1062" t="str">
        <f t="shared" si="50"/>
        <v>Old</v>
      </c>
      <c r="K1062">
        <v>3621</v>
      </c>
      <c r="L1062">
        <v>5087</v>
      </c>
      <c r="N1062">
        <v>149944</v>
      </c>
      <c r="O1062">
        <v>175897</v>
      </c>
    </row>
    <row r="1063" spans="1:16" x14ac:dyDescent="0.25">
      <c r="A1063">
        <v>2023</v>
      </c>
      <c r="B1063">
        <v>276</v>
      </c>
      <c r="C1063" t="s">
        <v>29</v>
      </c>
      <c r="D1063">
        <v>6</v>
      </c>
      <c r="E1063" t="s">
        <v>20</v>
      </c>
      <c r="G1063" t="str">
        <f t="shared" si="48"/>
        <v>Efficient</v>
      </c>
      <c r="H1063" t="str">
        <f t="shared" si="49"/>
        <v>5</v>
      </c>
      <c r="I1063">
        <v>17</v>
      </c>
      <c r="J1063" t="str">
        <f t="shared" si="50"/>
        <v>Old</v>
      </c>
      <c r="K1063">
        <v>32947</v>
      </c>
      <c r="L1063">
        <v>13411</v>
      </c>
      <c r="N1063">
        <v>100430</v>
      </c>
      <c r="O1063">
        <v>55828</v>
      </c>
    </row>
    <row r="1064" spans="1:16" x14ac:dyDescent="0.25">
      <c r="A1064">
        <v>2023</v>
      </c>
      <c r="B1064">
        <v>276</v>
      </c>
      <c r="C1064" t="s">
        <v>29</v>
      </c>
      <c r="D1064">
        <v>3</v>
      </c>
      <c r="E1064" t="s">
        <v>21</v>
      </c>
      <c r="F1064">
        <v>1.0174000000000001</v>
      </c>
      <c r="G1064" t="str">
        <f t="shared" si="48"/>
        <v>Efficient</v>
      </c>
      <c r="H1064" t="str">
        <f t="shared" si="49"/>
        <v>5</v>
      </c>
      <c r="I1064">
        <v>15</v>
      </c>
      <c r="J1064" t="str">
        <f t="shared" si="50"/>
        <v>Old</v>
      </c>
      <c r="K1064">
        <v>54461</v>
      </c>
      <c r="M1064">
        <v>5015</v>
      </c>
      <c r="N1064">
        <v>237000</v>
      </c>
      <c r="P1064">
        <v>24004</v>
      </c>
    </row>
    <row r="1065" spans="1:16" x14ac:dyDescent="0.25">
      <c r="A1065">
        <v>2023</v>
      </c>
      <c r="B1065">
        <v>276</v>
      </c>
      <c r="C1065" t="s">
        <v>29</v>
      </c>
      <c r="D1065">
        <v>1</v>
      </c>
      <c r="E1065" t="s">
        <v>22</v>
      </c>
      <c r="G1065" t="str">
        <f t="shared" si="48"/>
        <v>Efficient</v>
      </c>
      <c r="H1065" t="str">
        <f t="shared" si="49"/>
        <v>5</v>
      </c>
      <c r="I1065">
        <v>22</v>
      </c>
      <c r="J1065" t="str">
        <f t="shared" si="50"/>
        <v>Old</v>
      </c>
      <c r="K1065">
        <v>11990</v>
      </c>
      <c r="N1065">
        <v>206285</v>
      </c>
    </row>
    <row r="1066" spans="1:16" x14ac:dyDescent="0.25">
      <c r="A1066">
        <v>2023</v>
      </c>
      <c r="B1066">
        <v>300</v>
      </c>
      <c r="C1066" t="s">
        <v>30</v>
      </c>
      <c r="D1066">
        <v>0</v>
      </c>
      <c r="E1066" t="s">
        <v>14</v>
      </c>
      <c r="F1066">
        <v>0.83330000000000004</v>
      </c>
      <c r="G1066" t="str">
        <f t="shared" si="48"/>
        <v>Efficient</v>
      </c>
      <c r="H1066" t="str">
        <f t="shared" si="49"/>
        <v>5</v>
      </c>
      <c r="I1066">
        <v>24</v>
      </c>
      <c r="J1066" t="str">
        <f t="shared" si="50"/>
        <v>Old</v>
      </c>
      <c r="K1066">
        <v>8681</v>
      </c>
      <c r="L1066">
        <v>7421</v>
      </c>
      <c r="M1066">
        <v>4376</v>
      </c>
      <c r="N1066">
        <v>237000</v>
      </c>
      <c r="O1066">
        <v>319359</v>
      </c>
      <c r="P1066">
        <v>24004</v>
      </c>
    </row>
    <row r="1067" spans="1:16" x14ac:dyDescent="0.25">
      <c r="A1067">
        <v>2023</v>
      </c>
      <c r="B1067">
        <v>300</v>
      </c>
      <c r="C1067" t="s">
        <v>30</v>
      </c>
      <c r="D1067">
        <v>2</v>
      </c>
      <c r="E1067" t="s">
        <v>15</v>
      </c>
      <c r="F1067">
        <v>0.61250000000000004</v>
      </c>
      <c r="G1067" t="str">
        <f t="shared" si="48"/>
        <v>Efficient</v>
      </c>
      <c r="H1067" t="str">
        <f t="shared" si="49"/>
        <v>5</v>
      </c>
      <c r="I1067">
        <v>23</v>
      </c>
      <c r="J1067" t="str">
        <f t="shared" si="50"/>
        <v>Old</v>
      </c>
      <c r="K1067">
        <v>5153</v>
      </c>
      <c r="L1067">
        <v>8069</v>
      </c>
      <c r="N1067">
        <v>161692</v>
      </c>
      <c r="O1067">
        <v>319359</v>
      </c>
    </row>
    <row r="1068" spans="1:16" x14ac:dyDescent="0.25">
      <c r="A1068">
        <v>2023</v>
      </c>
      <c r="B1068">
        <v>300</v>
      </c>
      <c r="C1068" t="s">
        <v>30</v>
      </c>
      <c r="D1068">
        <v>7</v>
      </c>
      <c r="E1068" t="s">
        <v>16</v>
      </c>
      <c r="F1068">
        <v>0.97430000000000005</v>
      </c>
      <c r="G1068" t="str">
        <f t="shared" si="48"/>
        <v>Efficient</v>
      </c>
      <c r="H1068" t="str">
        <f t="shared" si="49"/>
        <v>5</v>
      </c>
      <c r="I1068">
        <v>26</v>
      </c>
      <c r="J1068" t="str">
        <f t="shared" si="50"/>
        <v>Old</v>
      </c>
      <c r="K1068">
        <v>5165</v>
      </c>
      <c r="L1068">
        <v>6189</v>
      </c>
      <c r="N1068">
        <v>25004</v>
      </c>
      <c r="O1068">
        <v>28702</v>
      </c>
    </row>
    <row r="1069" spans="1:16" x14ac:dyDescent="0.25">
      <c r="A1069">
        <v>2023</v>
      </c>
      <c r="B1069">
        <v>300</v>
      </c>
      <c r="C1069" t="s">
        <v>30</v>
      </c>
      <c r="D1069">
        <v>8</v>
      </c>
      <c r="E1069" t="s">
        <v>17</v>
      </c>
      <c r="F1069">
        <v>1.1659999999999999</v>
      </c>
      <c r="G1069" t="str">
        <f t="shared" si="48"/>
        <v>Efficient</v>
      </c>
      <c r="H1069" t="str">
        <f t="shared" si="49"/>
        <v>5</v>
      </c>
      <c r="I1069">
        <v>11</v>
      </c>
      <c r="J1069" t="str">
        <f t="shared" si="50"/>
        <v>Old</v>
      </c>
      <c r="K1069">
        <v>104182</v>
      </c>
      <c r="L1069">
        <v>83840</v>
      </c>
      <c r="N1069">
        <v>144828</v>
      </c>
      <c r="O1069">
        <v>98954</v>
      </c>
    </row>
    <row r="1070" spans="1:16" x14ac:dyDescent="0.25">
      <c r="A1070">
        <v>2023</v>
      </c>
      <c r="B1070">
        <v>300</v>
      </c>
      <c r="C1070" t="s">
        <v>30</v>
      </c>
      <c r="D1070">
        <v>5</v>
      </c>
      <c r="E1070" t="s">
        <v>18</v>
      </c>
      <c r="F1070">
        <v>0.68920000000000003</v>
      </c>
      <c r="G1070" t="str">
        <f t="shared" si="48"/>
        <v>Efficient</v>
      </c>
      <c r="H1070" t="str">
        <f t="shared" si="49"/>
        <v>5</v>
      </c>
      <c r="I1070">
        <v>28</v>
      </c>
      <c r="J1070" t="str">
        <f t="shared" si="50"/>
        <v>Old</v>
      </c>
      <c r="K1070">
        <v>7119</v>
      </c>
      <c r="L1070">
        <v>12011</v>
      </c>
      <c r="N1070">
        <v>94232</v>
      </c>
      <c r="O1070">
        <v>182511</v>
      </c>
    </row>
    <row r="1071" spans="1:16" x14ac:dyDescent="0.25">
      <c r="A1071">
        <v>2023</v>
      </c>
      <c r="B1071">
        <v>300</v>
      </c>
      <c r="C1071" t="s">
        <v>30</v>
      </c>
      <c r="D1071">
        <v>4</v>
      </c>
      <c r="E1071" t="s">
        <v>19</v>
      </c>
      <c r="F1071">
        <v>1.1413</v>
      </c>
      <c r="G1071" t="str">
        <f t="shared" si="48"/>
        <v>Efficient</v>
      </c>
      <c r="H1071" t="str">
        <f t="shared" si="49"/>
        <v>5</v>
      </c>
      <c r="I1071">
        <v>34</v>
      </c>
      <c r="J1071" t="str">
        <f t="shared" si="50"/>
        <v>Old</v>
      </c>
      <c r="K1071">
        <v>2968</v>
      </c>
      <c r="L1071">
        <v>4154</v>
      </c>
      <c r="N1071">
        <v>40350</v>
      </c>
      <c r="O1071">
        <v>64942</v>
      </c>
    </row>
    <row r="1072" spans="1:16" x14ac:dyDescent="0.25">
      <c r="A1072">
        <v>2023</v>
      </c>
      <c r="B1072">
        <v>300</v>
      </c>
      <c r="C1072" t="s">
        <v>30</v>
      </c>
      <c r="D1072">
        <v>6</v>
      </c>
      <c r="E1072" t="s">
        <v>20</v>
      </c>
      <c r="G1072" t="str">
        <f t="shared" si="48"/>
        <v>Efficient</v>
      </c>
      <c r="H1072" t="str">
        <f t="shared" si="49"/>
        <v>5</v>
      </c>
      <c r="I1072">
        <v>35</v>
      </c>
      <c r="J1072" t="str">
        <f t="shared" si="50"/>
        <v>Old</v>
      </c>
      <c r="K1072">
        <v>15791</v>
      </c>
      <c r="L1072">
        <v>6470</v>
      </c>
      <c r="N1072">
        <v>76420</v>
      </c>
      <c r="O1072">
        <v>48988</v>
      </c>
    </row>
    <row r="1073" spans="1:16" x14ac:dyDescent="0.25">
      <c r="A1073">
        <v>2023</v>
      </c>
      <c r="B1073">
        <v>300</v>
      </c>
      <c r="C1073" t="s">
        <v>30</v>
      </c>
      <c r="D1073">
        <v>3</v>
      </c>
      <c r="E1073" t="s">
        <v>21</v>
      </c>
      <c r="F1073">
        <v>1.034</v>
      </c>
      <c r="G1073" t="str">
        <f t="shared" si="48"/>
        <v>Efficient</v>
      </c>
      <c r="H1073" t="str">
        <f t="shared" si="49"/>
        <v>5</v>
      </c>
      <c r="I1073">
        <v>17</v>
      </c>
      <c r="J1073" t="str">
        <f t="shared" si="50"/>
        <v>Old</v>
      </c>
      <c r="K1073">
        <v>46846</v>
      </c>
      <c r="M1073">
        <v>4376</v>
      </c>
      <c r="N1073">
        <v>237000</v>
      </c>
      <c r="P1073">
        <v>24004</v>
      </c>
    </row>
    <row r="1074" spans="1:16" x14ac:dyDescent="0.25">
      <c r="A1074">
        <v>2023</v>
      </c>
      <c r="B1074">
        <v>300</v>
      </c>
      <c r="C1074" t="s">
        <v>30</v>
      </c>
      <c r="D1074">
        <v>1</v>
      </c>
      <c r="E1074" t="s">
        <v>22</v>
      </c>
      <c r="G1074" t="str">
        <f t="shared" si="48"/>
        <v>Efficient</v>
      </c>
      <c r="H1074" t="str">
        <f t="shared" si="49"/>
        <v>5</v>
      </c>
      <c r="I1074">
        <v>23</v>
      </c>
      <c r="J1074" t="str">
        <f t="shared" si="50"/>
        <v>Old</v>
      </c>
      <c r="K1074">
        <v>8123</v>
      </c>
      <c r="N1074">
        <v>186364</v>
      </c>
    </row>
    <row r="1075" spans="1:16" x14ac:dyDescent="0.25">
      <c r="A1075">
        <v>2023</v>
      </c>
      <c r="B1075">
        <v>360</v>
      </c>
      <c r="C1075" t="s">
        <v>31</v>
      </c>
      <c r="D1075">
        <v>0</v>
      </c>
      <c r="E1075" t="s">
        <v>14</v>
      </c>
      <c r="F1075">
        <v>1.2625</v>
      </c>
      <c r="G1075" t="str">
        <f t="shared" si="48"/>
        <v>Efficient</v>
      </c>
      <c r="H1075" t="str">
        <f t="shared" si="49"/>
        <v>5</v>
      </c>
      <c r="I1075">
        <v>20</v>
      </c>
      <c r="J1075" t="str">
        <f t="shared" si="50"/>
        <v>Old</v>
      </c>
      <c r="K1075">
        <v>7833</v>
      </c>
      <c r="L1075">
        <v>16885</v>
      </c>
      <c r="M1075">
        <v>1280</v>
      </c>
      <c r="N1075">
        <v>176435</v>
      </c>
      <c r="O1075">
        <v>319247</v>
      </c>
      <c r="P1075">
        <v>16000</v>
      </c>
    </row>
    <row r="1076" spans="1:16" x14ac:dyDescent="0.25">
      <c r="A1076">
        <v>2023</v>
      </c>
      <c r="B1076">
        <v>360</v>
      </c>
      <c r="C1076" t="s">
        <v>31</v>
      </c>
      <c r="D1076">
        <v>2</v>
      </c>
      <c r="E1076" t="s">
        <v>15</v>
      </c>
      <c r="F1076">
        <v>1.3243</v>
      </c>
      <c r="G1076" t="str">
        <f t="shared" si="48"/>
        <v>Efficient</v>
      </c>
      <c r="H1076" t="str">
        <f t="shared" si="49"/>
        <v>5</v>
      </c>
      <c r="I1076">
        <v>16</v>
      </c>
      <c r="J1076" t="str">
        <f t="shared" si="50"/>
        <v>Old</v>
      </c>
      <c r="K1076">
        <v>8589</v>
      </c>
      <c r="L1076">
        <v>13471</v>
      </c>
      <c r="N1076">
        <v>161175</v>
      </c>
      <c r="O1076">
        <v>319247</v>
      </c>
    </row>
    <row r="1077" spans="1:16" x14ac:dyDescent="0.25">
      <c r="A1077">
        <v>2023</v>
      </c>
      <c r="B1077">
        <v>360</v>
      </c>
      <c r="C1077" t="s">
        <v>31</v>
      </c>
      <c r="D1077">
        <v>7</v>
      </c>
      <c r="E1077" t="s">
        <v>16</v>
      </c>
      <c r="F1077">
        <v>1.0785</v>
      </c>
      <c r="G1077" t="str">
        <f t="shared" si="48"/>
        <v>Efficient</v>
      </c>
      <c r="H1077" t="str">
        <f t="shared" si="49"/>
        <v>5</v>
      </c>
      <c r="I1077">
        <v>21</v>
      </c>
      <c r="J1077" t="str">
        <f t="shared" si="50"/>
        <v>Old</v>
      </c>
      <c r="K1077">
        <v>8254</v>
      </c>
      <c r="L1077">
        <v>9047</v>
      </c>
      <c r="N1077">
        <v>53573</v>
      </c>
      <c r="O1077">
        <v>59479</v>
      </c>
    </row>
    <row r="1078" spans="1:16" x14ac:dyDescent="0.25">
      <c r="A1078">
        <v>2023</v>
      </c>
      <c r="B1078">
        <v>360</v>
      </c>
      <c r="C1078" t="s">
        <v>31</v>
      </c>
      <c r="D1078">
        <v>8</v>
      </c>
      <c r="E1078" t="s">
        <v>17</v>
      </c>
      <c r="F1078">
        <v>1.4188000000000001</v>
      </c>
      <c r="G1078" t="str">
        <f t="shared" si="48"/>
        <v>Efficient</v>
      </c>
      <c r="H1078" t="str">
        <f t="shared" si="49"/>
        <v>5</v>
      </c>
      <c r="I1078">
        <v>17</v>
      </c>
      <c r="J1078" t="str">
        <f t="shared" si="50"/>
        <v>Old</v>
      </c>
      <c r="K1078">
        <v>94456</v>
      </c>
      <c r="L1078">
        <v>72581</v>
      </c>
      <c r="N1078">
        <v>136739</v>
      </c>
      <c r="O1078">
        <v>98954</v>
      </c>
    </row>
    <row r="1079" spans="1:16" x14ac:dyDescent="0.25">
      <c r="A1079">
        <v>2023</v>
      </c>
      <c r="B1079">
        <v>360</v>
      </c>
      <c r="C1079" t="s">
        <v>31</v>
      </c>
      <c r="D1079">
        <v>5</v>
      </c>
      <c r="E1079" t="s">
        <v>18</v>
      </c>
      <c r="F1079">
        <v>2.6930999999999998</v>
      </c>
      <c r="G1079" t="str">
        <f t="shared" si="48"/>
        <v>Efficient</v>
      </c>
      <c r="H1079" t="str">
        <f t="shared" si="49"/>
        <v>4</v>
      </c>
      <c r="I1079">
        <v>18</v>
      </c>
      <c r="J1079" t="str">
        <f t="shared" si="50"/>
        <v>Old</v>
      </c>
      <c r="K1079">
        <v>25723</v>
      </c>
      <c r="L1079">
        <v>45358</v>
      </c>
      <c r="N1079">
        <v>109716</v>
      </c>
      <c r="O1079">
        <v>211135</v>
      </c>
    </row>
    <row r="1080" spans="1:16" x14ac:dyDescent="0.25">
      <c r="A1080">
        <v>2023</v>
      </c>
      <c r="B1080">
        <v>360</v>
      </c>
      <c r="C1080" t="s">
        <v>31</v>
      </c>
      <c r="D1080">
        <v>4</v>
      </c>
      <c r="E1080" t="s">
        <v>19</v>
      </c>
      <c r="F1080">
        <v>1.1563000000000001</v>
      </c>
      <c r="G1080" t="str">
        <f t="shared" si="48"/>
        <v>Efficient</v>
      </c>
      <c r="H1080" t="str">
        <f t="shared" si="49"/>
        <v>5</v>
      </c>
      <c r="I1080">
        <v>21</v>
      </c>
      <c r="J1080" t="str">
        <f t="shared" si="50"/>
        <v>Old</v>
      </c>
      <c r="K1080">
        <v>5134</v>
      </c>
      <c r="L1080">
        <v>6915</v>
      </c>
      <c r="N1080">
        <v>57934</v>
      </c>
      <c r="O1080">
        <v>72562</v>
      </c>
    </row>
    <row r="1081" spans="1:16" x14ac:dyDescent="0.25">
      <c r="A1081">
        <v>2023</v>
      </c>
      <c r="B1081">
        <v>360</v>
      </c>
      <c r="C1081" t="s">
        <v>31</v>
      </c>
      <c r="D1081">
        <v>6</v>
      </c>
      <c r="E1081" t="s">
        <v>20</v>
      </c>
      <c r="G1081" t="str">
        <f t="shared" si="48"/>
        <v>Efficient</v>
      </c>
      <c r="H1081" t="str">
        <f t="shared" si="49"/>
        <v>5</v>
      </c>
      <c r="I1081">
        <v>29</v>
      </c>
      <c r="J1081" t="str">
        <f t="shared" si="50"/>
        <v>Old</v>
      </c>
      <c r="K1081">
        <v>10291</v>
      </c>
      <c r="L1081">
        <v>4874</v>
      </c>
      <c r="N1081">
        <v>75528</v>
      </c>
      <c r="O1081">
        <v>32956</v>
      </c>
    </row>
    <row r="1082" spans="1:16" x14ac:dyDescent="0.25">
      <c r="A1082">
        <v>2023</v>
      </c>
      <c r="B1082">
        <v>360</v>
      </c>
      <c r="C1082" t="s">
        <v>31</v>
      </c>
      <c r="D1082">
        <v>3</v>
      </c>
      <c r="E1082" t="s">
        <v>21</v>
      </c>
      <c r="F1082">
        <v>0.96530000000000005</v>
      </c>
      <c r="G1082" t="str">
        <f t="shared" si="48"/>
        <v>Efficient</v>
      </c>
      <c r="H1082" t="str">
        <f t="shared" si="49"/>
        <v>5</v>
      </c>
      <c r="I1082">
        <v>16</v>
      </c>
      <c r="J1082" t="str">
        <f t="shared" si="50"/>
        <v>Old</v>
      </c>
      <c r="K1082">
        <v>14237</v>
      </c>
      <c r="M1082">
        <v>1280</v>
      </c>
      <c r="N1082">
        <v>176435</v>
      </c>
      <c r="P1082">
        <v>16000</v>
      </c>
    </row>
    <row r="1083" spans="1:16" x14ac:dyDescent="0.25">
      <c r="A1083">
        <v>2023</v>
      </c>
      <c r="B1083">
        <v>360</v>
      </c>
      <c r="C1083" t="s">
        <v>31</v>
      </c>
      <c r="D1083">
        <v>1</v>
      </c>
      <c r="E1083" t="s">
        <v>22</v>
      </c>
      <c r="G1083" t="str">
        <f t="shared" si="48"/>
        <v>Efficient</v>
      </c>
      <c r="H1083" t="str">
        <f t="shared" si="49"/>
        <v>5</v>
      </c>
      <c r="I1083">
        <v>21</v>
      </c>
      <c r="J1083" t="str">
        <f t="shared" si="50"/>
        <v>Old</v>
      </c>
      <c r="K1083">
        <v>5016</v>
      </c>
      <c r="N1083">
        <v>130818</v>
      </c>
    </row>
    <row r="1084" spans="1:16" x14ac:dyDescent="0.25">
      <c r="A1084">
        <v>2023</v>
      </c>
      <c r="B1084">
        <v>380</v>
      </c>
      <c r="C1084" t="s">
        <v>32</v>
      </c>
      <c r="D1084">
        <v>0</v>
      </c>
      <c r="E1084" t="s">
        <v>14</v>
      </c>
      <c r="F1084">
        <v>1.2799</v>
      </c>
      <c r="G1084" t="str">
        <f t="shared" si="48"/>
        <v>Efficient</v>
      </c>
      <c r="H1084" t="str">
        <f t="shared" si="49"/>
        <v>5</v>
      </c>
      <c r="I1084">
        <v>28</v>
      </c>
      <c r="J1084" t="str">
        <f t="shared" si="50"/>
        <v>Old</v>
      </c>
      <c r="K1084">
        <v>10908</v>
      </c>
      <c r="L1084">
        <v>20716</v>
      </c>
      <c r="M1084">
        <v>3963</v>
      </c>
      <c r="N1084">
        <v>236184</v>
      </c>
      <c r="O1084">
        <v>319202</v>
      </c>
      <c r="P1084">
        <v>24000</v>
      </c>
    </row>
    <row r="1085" spans="1:16" x14ac:dyDescent="0.25">
      <c r="A1085">
        <v>2023</v>
      </c>
      <c r="B1085">
        <v>380</v>
      </c>
      <c r="C1085" t="s">
        <v>32</v>
      </c>
      <c r="D1085">
        <v>2</v>
      </c>
      <c r="E1085" t="s">
        <v>15</v>
      </c>
      <c r="F1085">
        <v>1.2635000000000001</v>
      </c>
      <c r="G1085" t="str">
        <f t="shared" si="48"/>
        <v>Efficient</v>
      </c>
      <c r="H1085" t="str">
        <f t="shared" si="49"/>
        <v>5</v>
      </c>
      <c r="I1085">
        <v>19</v>
      </c>
      <c r="J1085" t="str">
        <f t="shared" si="50"/>
        <v>Old</v>
      </c>
      <c r="K1085">
        <v>18506</v>
      </c>
      <c r="L1085">
        <v>31686</v>
      </c>
      <c r="N1085">
        <v>160087</v>
      </c>
      <c r="O1085">
        <v>319202</v>
      </c>
    </row>
    <row r="1086" spans="1:16" x14ac:dyDescent="0.25">
      <c r="A1086">
        <v>2023</v>
      </c>
      <c r="B1086">
        <v>380</v>
      </c>
      <c r="C1086" t="s">
        <v>32</v>
      </c>
      <c r="D1086">
        <v>7</v>
      </c>
      <c r="E1086" t="s">
        <v>16</v>
      </c>
      <c r="F1086">
        <v>1.5815999999999999</v>
      </c>
      <c r="G1086" t="str">
        <f t="shared" si="48"/>
        <v>Efficient</v>
      </c>
      <c r="H1086" t="str">
        <f t="shared" si="49"/>
        <v>5</v>
      </c>
      <c r="I1086">
        <v>15</v>
      </c>
      <c r="J1086" t="str">
        <f t="shared" si="50"/>
        <v>Old</v>
      </c>
      <c r="K1086">
        <v>8684</v>
      </c>
      <c r="L1086">
        <v>9778</v>
      </c>
      <c r="N1086">
        <v>48963</v>
      </c>
      <c r="O1086">
        <v>54656</v>
      </c>
    </row>
    <row r="1087" spans="1:16" x14ac:dyDescent="0.25">
      <c r="A1087">
        <v>2023</v>
      </c>
      <c r="B1087">
        <v>380</v>
      </c>
      <c r="C1087" t="s">
        <v>32</v>
      </c>
      <c r="D1087">
        <v>8</v>
      </c>
      <c r="E1087" t="s">
        <v>17</v>
      </c>
      <c r="F1087">
        <v>2.0733000000000001</v>
      </c>
      <c r="G1087" t="str">
        <f t="shared" si="48"/>
        <v>Efficient</v>
      </c>
      <c r="H1087" t="str">
        <f t="shared" si="49"/>
        <v>4</v>
      </c>
      <c r="I1087">
        <v>14</v>
      </c>
      <c r="J1087" t="str">
        <f t="shared" si="50"/>
        <v>Old</v>
      </c>
      <c r="K1087">
        <v>56587</v>
      </c>
      <c r="L1087">
        <v>43038</v>
      </c>
      <c r="N1087">
        <v>117564</v>
      </c>
      <c r="O1087">
        <v>96889</v>
      </c>
    </row>
    <row r="1088" spans="1:16" x14ac:dyDescent="0.25">
      <c r="A1088">
        <v>2023</v>
      </c>
      <c r="B1088">
        <v>380</v>
      </c>
      <c r="C1088" t="s">
        <v>32</v>
      </c>
      <c r="D1088">
        <v>5</v>
      </c>
      <c r="E1088" t="s">
        <v>18</v>
      </c>
      <c r="F1088">
        <v>3.4597000000000002</v>
      </c>
      <c r="G1088" t="str">
        <f t="shared" si="48"/>
        <v>Inefficient</v>
      </c>
      <c r="H1088" t="str">
        <f t="shared" si="49"/>
        <v>3</v>
      </c>
      <c r="I1088">
        <v>15</v>
      </c>
      <c r="J1088" t="str">
        <f t="shared" si="50"/>
        <v>Old</v>
      </c>
      <c r="K1088">
        <v>25106</v>
      </c>
      <c r="L1088">
        <v>43325</v>
      </c>
      <c r="N1088">
        <v>109534</v>
      </c>
      <c r="O1088">
        <v>210000</v>
      </c>
    </row>
    <row r="1089" spans="1:16" x14ac:dyDescent="0.25">
      <c r="A1089">
        <v>2023</v>
      </c>
      <c r="B1089">
        <v>380</v>
      </c>
      <c r="C1089" t="s">
        <v>32</v>
      </c>
      <c r="D1089">
        <v>4</v>
      </c>
      <c r="E1089" t="s">
        <v>19</v>
      </c>
      <c r="F1089">
        <v>1.9888999999999999</v>
      </c>
      <c r="G1089" t="str">
        <f t="shared" si="48"/>
        <v>Efficient</v>
      </c>
      <c r="H1089" t="str">
        <f t="shared" si="49"/>
        <v>5</v>
      </c>
      <c r="I1089">
        <v>20</v>
      </c>
      <c r="J1089" t="str">
        <f t="shared" si="50"/>
        <v>Old</v>
      </c>
      <c r="K1089">
        <v>6536</v>
      </c>
      <c r="L1089">
        <v>9144</v>
      </c>
      <c r="N1089">
        <v>149944</v>
      </c>
      <c r="O1089">
        <v>175897</v>
      </c>
    </row>
    <row r="1090" spans="1:16" x14ac:dyDescent="0.25">
      <c r="A1090">
        <v>2023</v>
      </c>
      <c r="B1090">
        <v>380</v>
      </c>
      <c r="C1090" t="s">
        <v>32</v>
      </c>
      <c r="D1090">
        <v>6</v>
      </c>
      <c r="E1090" t="s">
        <v>20</v>
      </c>
      <c r="G1090" t="str">
        <f t="shared" si="48"/>
        <v>Efficient</v>
      </c>
      <c r="H1090" t="str">
        <f t="shared" si="49"/>
        <v>5</v>
      </c>
      <c r="I1090">
        <v>14</v>
      </c>
      <c r="J1090" t="str">
        <f t="shared" si="50"/>
        <v>Old</v>
      </c>
      <c r="K1090">
        <v>36648</v>
      </c>
      <c r="L1090">
        <v>13635</v>
      </c>
      <c r="N1090">
        <v>89797</v>
      </c>
      <c r="O1090">
        <v>47528</v>
      </c>
    </row>
    <row r="1091" spans="1:16" x14ac:dyDescent="0.25">
      <c r="A1091">
        <v>2023</v>
      </c>
      <c r="B1091">
        <v>380</v>
      </c>
      <c r="C1091" t="s">
        <v>32</v>
      </c>
      <c r="D1091">
        <v>3</v>
      </c>
      <c r="E1091" t="s">
        <v>21</v>
      </c>
      <c r="F1091">
        <v>0.89970000000000006</v>
      </c>
      <c r="G1091" t="str">
        <f t="shared" ref="G1091:G1154" si="51">IF(F1091&lt;3, "Efficient", "Inefficient")</f>
        <v>Efficient</v>
      </c>
      <c r="H1091" t="str">
        <f t="shared" ref="H1091:H1154" si="52">IF(F1091&lt;2,"5",IF(F1091&lt;3,"4",IF(F1091&lt;4,"3",IF(F1091&lt;5,"2","1"))))</f>
        <v>5</v>
      </c>
      <c r="I1091">
        <v>17</v>
      </c>
      <c r="J1091" t="str">
        <f t="shared" ref="J1091:J1154" si="53">IF(I1091&lt;10, "Modern", "Old")</f>
        <v>Old</v>
      </c>
      <c r="K1091">
        <v>44002</v>
      </c>
      <c r="M1091">
        <v>3963</v>
      </c>
      <c r="N1091">
        <v>236184</v>
      </c>
      <c r="P1091">
        <v>24000</v>
      </c>
    </row>
    <row r="1092" spans="1:16" x14ac:dyDescent="0.25">
      <c r="A1092">
        <v>2023</v>
      </c>
      <c r="B1092">
        <v>380</v>
      </c>
      <c r="C1092" t="s">
        <v>32</v>
      </c>
      <c r="D1092">
        <v>1</v>
      </c>
      <c r="E1092" t="s">
        <v>22</v>
      </c>
      <c r="G1092" t="str">
        <f t="shared" si="51"/>
        <v>Efficient</v>
      </c>
      <c r="H1092" t="str">
        <f t="shared" si="52"/>
        <v>5</v>
      </c>
      <c r="I1092">
        <v>30</v>
      </c>
      <c r="J1092" t="str">
        <f t="shared" si="53"/>
        <v>Old</v>
      </c>
      <c r="K1092">
        <v>8043</v>
      </c>
      <c r="N1092">
        <v>228081</v>
      </c>
    </row>
    <row r="1093" spans="1:16" x14ac:dyDescent="0.25">
      <c r="A1093">
        <v>2023</v>
      </c>
      <c r="B1093">
        <v>392</v>
      </c>
      <c r="C1093" t="s">
        <v>33</v>
      </c>
      <c r="D1093">
        <v>0</v>
      </c>
      <c r="E1093" t="s">
        <v>14</v>
      </c>
      <c r="F1093">
        <v>0.41110000000000002</v>
      </c>
      <c r="G1093" t="str">
        <f t="shared" si="51"/>
        <v>Efficient</v>
      </c>
      <c r="H1093" t="str">
        <f t="shared" si="52"/>
        <v>5</v>
      </c>
      <c r="I1093">
        <v>14</v>
      </c>
      <c r="J1093" t="str">
        <f t="shared" si="53"/>
        <v>Old</v>
      </c>
      <c r="K1093">
        <v>10439</v>
      </c>
      <c r="L1093">
        <v>15001</v>
      </c>
      <c r="M1093">
        <v>1614</v>
      </c>
      <c r="N1093">
        <v>236500</v>
      </c>
      <c r="O1093">
        <v>327017</v>
      </c>
      <c r="P1093">
        <v>15500</v>
      </c>
    </row>
    <row r="1094" spans="1:16" x14ac:dyDescent="0.25">
      <c r="A1094">
        <v>2023</v>
      </c>
      <c r="B1094">
        <v>392</v>
      </c>
      <c r="C1094" t="s">
        <v>33</v>
      </c>
      <c r="D1094">
        <v>2</v>
      </c>
      <c r="E1094" t="s">
        <v>15</v>
      </c>
      <c r="F1094">
        <v>0.31869999999999998</v>
      </c>
      <c r="G1094" t="str">
        <f t="shared" si="51"/>
        <v>Efficient</v>
      </c>
      <c r="H1094" t="str">
        <f t="shared" si="52"/>
        <v>5</v>
      </c>
      <c r="I1094">
        <v>12</v>
      </c>
      <c r="J1094" t="str">
        <f t="shared" si="53"/>
        <v>Old</v>
      </c>
      <c r="K1094">
        <v>8289</v>
      </c>
      <c r="L1094">
        <v>14024</v>
      </c>
      <c r="N1094">
        <v>169919</v>
      </c>
      <c r="O1094">
        <v>320299</v>
      </c>
    </row>
    <row r="1095" spans="1:16" x14ac:dyDescent="0.25">
      <c r="A1095">
        <v>2023</v>
      </c>
      <c r="B1095">
        <v>392</v>
      </c>
      <c r="C1095" t="s">
        <v>33</v>
      </c>
      <c r="D1095">
        <v>7</v>
      </c>
      <c r="E1095" t="s">
        <v>16</v>
      </c>
      <c r="F1095">
        <v>0.37219999999999998</v>
      </c>
      <c r="G1095" t="str">
        <f t="shared" si="51"/>
        <v>Efficient</v>
      </c>
      <c r="H1095" t="str">
        <f t="shared" si="52"/>
        <v>5</v>
      </c>
      <c r="I1095">
        <v>13</v>
      </c>
      <c r="J1095" t="str">
        <f t="shared" si="53"/>
        <v>Old</v>
      </c>
      <c r="K1095">
        <v>6955</v>
      </c>
      <c r="L1095">
        <v>7612</v>
      </c>
      <c r="N1095">
        <v>54634</v>
      </c>
      <c r="O1095">
        <v>62500</v>
      </c>
    </row>
    <row r="1096" spans="1:16" x14ac:dyDescent="0.25">
      <c r="A1096">
        <v>2023</v>
      </c>
      <c r="B1096">
        <v>392</v>
      </c>
      <c r="C1096" t="s">
        <v>33</v>
      </c>
      <c r="D1096">
        <v>8</v>
      </c>
      <c r="E1096" t="s">
        <v>17</v>
      </c>
      <c r="F1096">
        <v>1.0097</v>
      </c>
      <c r="G1096" t="str">
        <f t="shared" si="51"/>
        <v>Efficient</v>
      </c>
      <c r="H1096" t="str">
        <f t="shared" si="52"/>
        <v>5</v>
      </c>
      <c r="I1096">
        <v>14</v>
      </c>
      <c r="J1096" t="str">
        <f t="shared" si="53"/>
        <v>Old</v>
      </c>
      <c r="K1096">
        <v>65790</v>
      </c>
      <c r="L1096">
        <v>47780</v>
      </c>
      <c r="N1096">
        <v>163922</v>
      </c>
      <c r="O1096">
        <v>130442</v>
      </c>
    </row>
    <row r="1097" spans="1:16" x14ac:dyDescent="0.25">
      <c r="A1097">
        <v>2023</v>
      </c>
      <c r="B1097">
        <v>392</v>
      </c>
      <c r="C1097" t="s">
        <v>33</v>
      </c>
      <c r="D1097">
        <v>5</v>
      </c>
      <c r="E1097" t="s">
        <v>18</v>
      </c>
      <c r="F1097">
        <v>0.89580000000000004</v>
      </c>
      <c r="G1097" t="str">
        <f t="shared" si="51"/>
        <v>Efficient</v>
      </c>
      <c r="H1097" t="str">
        <f t="shared" si="52"/>
        <v>5</v>
      </c>
      <c r="I1097">
        <v>14</v>
      </c>
      <c r="J1097" t="str">
        <f t="shared" si="53"/>
        <v>Old</v>
      </c>
      <c r="K1097">
        <v>17113</v>
      </c>
      <c r="L1097">
        <v>29548</v>
      </c>
      <c r="N1097">
        <v>161294</v>
      </c>
      <c r="O1097">
        <v>327017</v>
      </c>
    </row>
    <row r="1098" spans="1:16" x14ac:dyDescent="0.25">
      <c r="A1098">
        <v>2023</v>
      </c>
      <c r="B1098">
        <v>392</v>
      </c>
      <c r="C1098" t="s">
        <v>33</v>
      </c>
      <c r="D1098">
        <v>4</v>
      </c>
      <c r="E1098" t="s">
        <v>19</v>
      </c>
      <c r="F1098">
        <v>1.1416999999999999</v>
      </c>
      <c r="G1098" t="str">
        <f t="shared" si="51"/>
        <v>Efficient</v>
      </c>
      <c r="H1098" t="str">
        <f t="shared" si="52"/>
        <v>5</v>
      </c>
      <c r="I1098">
        <v>14</v>
      </c>
      <c r="J1098" t="str">
        <f t="shared" si="53"/>
        <v>Old</v>
      </c>
      <c r="K1098">
        <v>6878</v>
      </c>
      <c r="L1098">
        <v>9140</v>
      </c>
      <c r="N1098">
        <v>66870</v>
      </c>
      <c r="O1098">
        <v>80500</v>
      </c>
    </row>
    <row r="1099" spans="1:16" x14ac:dyDescent="0.25">
      <c r="A1099">
        <v>2023</v>
      </c>
      <c r="B1099">
        <v>392</v>
      </c>
      <c r="C1099" t="s">
        <v>33</v>
      </c>
      <c r="D1099">
        <v>6</v>
      </c>
      <c r="E1099" t="s">
        <v>20</v>
      </c>
      <c r="G1099" t="str">
        <f t="shared" si="51"/>
        <v>Efficient</v>
      </c>
      <c r="H1099" t="str">
        <f t="shared" si="52"/>
        <v>5</v>
      </c>
      <c r="I1099">
        <v>12</v>
      </c>
      <c r="J1099" t="str">
        <f t="shared" si="53"/>
        <v>Old</v>
      </c>
      <c r="K1099">
        <v>16926</v>
      </c>
      <c r="L1099">
        <v>7350</v>
      </c>
      <c r="N1099">
        <v>77644</v>
      </c>
      <c r="O1099">
        <v>43878</v>
      </c>
    </row>
    <row r="1100" spans="1:16" x14ac:dyDescent="0.25">
      <c r="A1100">
        <v>2023</v>
      </c>
      <c r="B1100">
        <v>392</v>
      </c>
      <c r="C1100" t="s">
        <v>33</v>
      </c>
      <c r="D1100">
        <v>3</v>
      </c>
      <c r="E1100" t="s">
        <v>21</v>
      </c>
      <c r="F1100">
        <v>0.35</v>
      </c>
      <c r="G1100" t="str">
        <f t="shared" si="51"/>
        <v>Efficient</v>
      </c>
      <c r="H1100" t="str">
        <f t="shared" si="52"/>
        <v>5</v>
      </c>
      <c r="I1100">
        <v>13</v>
      </c>
      <c r="J1100" t="str">
        <f t="shared" si="53"/>
        <v>Old</v>
      </c>
      <c r="K1100">
        <v>16602</v>
      </c>
      <c r="M1100">
        <v>1614</v>
      </c>
      <c r="N1100">
        <v>236500</v>
      </c>
      <c r="P1100">
        <v>15500</v>
      </c>
    </row>
    <row r="1101" spans="1:16" x14ac:dyDescent="0.25">
      <c r="A1101">
        <v>2023</v>
      </c>
      <c r="B1101">
        <v>392</v>
      </c>
      <c r="C1101" t="s">
        <v>33</v>
      </c>
      <c r="D1101">
        <v>1</v>
      </c>
      <c r="E1101" t="s">
        <v>22</v>
      </c>
      <c r="G1101" t="str">
        <f t="shared" si="51"/>
        <v>Efficient</v>
      </c>
      <c r="H1101" t="str">
        <f t="shared" si="52"/>
        <v>5</v>
      </c>
      <c r="I1101">
        <v>16</v>
      </c>
      <c r="J1101" t="str">
        <f t="shared" si="53"/>
        <v>Old</v>
      </c>
      <c r="K1101">
        <v>5313</v>
      </c>
      <c r="N1101">
        <v>171598</v>
      </c>
    </row>
    <row r="1102" spans="1:16" x14ac:dyDescent="0.25">
      <c r="A1102">
        <v>2023</v>
      </c>
      <c r="B1102">
        <v>410</v>
      </c>
      <c r="C1102" t="s">
        <v>34</v>
      </c>
      <c r="D1102">
        <v>0</v>
      </c>
      <c r="E1102" t="s">
        <v>14</v>
      </c>
      <c r="F1102">
        <v>0.85</v>
      </c>
      <c r="G1102" t="str">
        <f t="shared" si="51"/>
        <v>Efficient</v>
      </c>
      <c r="H1102" t="str">
        <f t="shared" si="52"/>
        <v>5</v>
      </c>
      <c r="I1102">
        <v>15</v>
      </c>
      <c r="J1102" t="str">
        <f t="shared" si="53"/>
        <v>Old</v>
      </c>
      <c r="K1102">
        <v>19713</v>
      </c>
      <c r="L1102">
        <v>21528</v>
      </c>
      <c r="M1102">
        <v>2990</v>
      </c>
      <c r="N1102">
        <v>236583</v>
      </c>
      <c r="O1102">
        <v>326932</v>
      </c>
      <c r="P1102">
        <v>24000</v>
      </c>
    </row>
    <row r="1103" spans="1:16" x14ac:dyDescent="0.25">
      <c r="A1103">
        <v>2023</v>
      </c>
      <c r="B1103">
        <v>410</v>
      </c>
      <c r="C1103" t="s">
        <v>34</v>
      </c>
      <c r="D1103">
        <v>2</v>
      </c>
      <c r="E1103" t="s">
        <v>15</v>
      </c>
      <c r="F1103">
        <v>0.74439999999999995</v>
      </c>
      <c r="G1103" t="str">
        <f t="shared" si="51"/>
        <v>Efficient</v>
      </c>
      <c r="H1103" t="str">
        <f t="shared" si="52"/>
        <v>5</v>
      </c>
      <c r="I1103">
        <v>14</v>
      </c>
      <c r="J1103" t="str">
        <f t="shared" si="53"/>
        <v>Old</v>
      </c>
      <c r="K1103">
        <v>13791</v>
      </c>
      <c r="L1103">
        <v>23777</v>
      </c>
      <c r="N1103">
        <v>167578</v>
      </c>
      <c r="O1103">
        <v>323514</v>
      </c>
    </row>
    <row r="1104" spans="1:16" x14ac:dyDescent="0.25">
      <c r="A1104">
        <v>2023</v>
      </c>
      <c r="B1104">
        <v>410</v>
      </c>
      <c r="C1104" t="s">
        <v>34</v>
      </c>
      <c r="D1104">
        <v>7</v>
      </c>
      <c r="E1104" t="s">
        <v>16</v>
      </c>
      <c r="F1104">
        <v>0.85899999999999999</v>
      </c>
      <c r="G1104" t="str">
        <f t="shared" si="51"/>
        <v>Efficient</v>
      </c>
      <c r="H1104" t="str">
        <f t="shared" si="52"/>
        <v>5</v>
      </c>
      <c r="I1104">
        <v>14</v>
      </c>
      <c r="J1104" t="str">
        <f t="shared" si="53"/>
        <v>Old</v>
      </c>
      <c r="K1104">
        <v>8641</v>
      </c>
      <c r="L1104">
        <v>9450</v>
      </c>
      <c r="N1104">
        <v>55833</v>
      </c>
      <c r="O1104">
        <v>62500</v>
      </c>
    </row>
    <row r="1105" spans="1:16" x14ac:dyDescent="0.25">
      <c r="A1105">
        <v>2023</v>
      </c>
      <c r="B1105">
        <v>410</v>
      </c>
      <c r="C1105" t="s">
        <v>34</v>
      </c>
      <c r="D1105">
        <v>8</v>
      </c>
      <c r="E1105" t="s">
        <v>17</v>
      </c>
      <c r="F1105">
        <v>1.034</v>
      </c>
      <c r="G1105" t="str">
        <f t="shared" si="51"/>
        <v>Efficient</v>
      </c>
      <c r="H1105" t="str">
        <f t="shared" si="52"/>
        <v>5</v>
      </c>
      <c r="I1105">
        <v>13</v>
      </c>
      <c r="J1105" t="str">
        <f t="shared" si="53"/>
        <v>Old</v>
      </c>
      <c r="K1105">
        <v>108541</v>
      </c>
      <c r="L1105">
        <v>85344</v>
      </c>
      <c r="N1105">
        <v>168189</v>
      </c>
      <c r="O1105">
        <v>155159</v>
      </c>
    </row>
    <row r="1106" spans="1:16" x14ac:dyDescent="0.25">
      <c r="A1106">
        <v>2023</v>
      </c>
      <c r="B1106">
        <v>410</v>
      </c>
      <c r="C1106" t="s">
        <v>34</v>
      </c>
      <c r="D1106">
        <v>5</v>
      </c>
      <c r="E1106" t="s">
        <v>18</v>
      </c>
      <c r="F1106">
        <v>2.7061999999999999</v>
      </c>
      <c r="G1106" t="str">
        <f t="shared" si="51"/>
        <v>Efficient</v>
      </c>
      <c r="H1106" t="str">
        <f t="shared" si="52"/>
        <v>4</v>
      </c>
      <c r="I1106">
        <v>13</v>
      </c>
      <c r="J1106" t="str">
        <f t="shared" si="53"/>
        <v>Old</v>
      </c>
      <c r="K1106">
        <v>33194</v>
      </c>
      <c r="L1106">
        <v>59825</v>
      </c>
      <c r="N1106">
        <v>161294</v>
      </c>
      <c r="O1106">
        <v>326932</v>
      </c>
    </row>
    <row r="1107" spans="1:16" x14ac:dyDescent="0.25">
      <c r="A1107">
        <v>2023</v>
      </c>
      <c r="B1107">
        <v>410</v>
      </c>
      <c r="C1107" t="s">
        <v>34</v>
      </c>
      <c r="D1107">
        <v>4</v>
      </c>
      <c r="E1107" t="s">
        <v>19</v>
      </c>
      <c r="F1107">
        <v>1.1563000000000001</v>
      </c>
      <c r="G1107" t="str">
        <f t="shared" si="51"/>
        <v>Efficient</v>
      </c>
      <c r="H1107" t="str">
        <f t="shared" si="52"/>
        <v>5</v>
      </c>
      <c r="I1107">
        <v>19</v>
      </c>
      <c r="J1107" t="str">
        <f t="shared" si="53"/>
        <v>Old</v>
      </c>
      <c r="K1107">
        <v>5496</v>
      </c>
      <c r="L1107">
        <v>7984</v>
      </c>
      <c r="N1107">
        <v>149944</v>
      </c>
      <c r="O1107">
        <v>175897</v>
      </c>
    </row>
    <row r="1108" spans="1:16" x14ac:dyDescent="0.25">
      <c r="A1108">
        <v>2023</v>
      </c>
      <c r="B1108">
        <v>410</v>
      </c>
      <c r="C1108" t="s">
        <v>34</v>
      </c>
      <c r="D1108">
        <v>6</v>
      </c>
      <c r="E1108" t="s">
        <v>20</v>
      </c>
      <c r="G1108" t="str">
        <f t="shared" si="51"/>
        <v>Efficient</v>
      </c>
      <c r="H1108" t="str">
        <f t="shared" si="52"/>
        <v>5</v>
      </c>
      <c r="I1108">
        <v>21</v>
      </c>
      <c r="J1108" t="str">
        <f t="shared" si="53"/>
        <v>Old</v>
      </c>
      <c r="K1108">
        <v>28620</v>
      </c>
      <c r="L1108">
        <v>11686</v>
      </c>
      <c r="N1108">
        <v>89797</v>
      </c>
      <c r="O1108">
        <v>47528</v>
      </c>
    </row>
    <row r="1109" spans="1:16" x14ac:dyDescent="0.25">
      <c r="A1109">
        <v>2023</v>
      </c>
      <c r="B1109">
        <v>410</v>
      </c>
      <c r="C1109" t="s">
        <v>34</v>
      </c>
      <c r="D1109">
        <v>3</v>
      </c>
      <c r="E1109" t="s">
        <v>21</v>
      </c>
      <c r="F1109">
        <v>0.64649999999999996</v>
      </c>
      <c r="G1109" t="str">
        <f t="shared" si="51"/>
        <v>Efficient</v>
      </c>
      <c r="H1109" t="str">
        <f t="shared" si="52"/>
        <v>5</v>
      </c>
      <c r="I1109">
        <v>14</v>
      </c>
      <c r="J1109" t="str">
        <f t="shared" si="53"/>
        <v>Old</v>
      </c>
      <c r="K1109">
        <v>32172</v>
      </c>
      <c r="M1109">
        <v>2990</v>
      </c>
      <c r="N1109">
        <v>236583</v>
      </c>
      <c r="P1109">
        <v>24000</v>
      </c>
    </row>
    <row r="1110" spans="1:16" x14ac:dyDescent="0.25">
      <c r="A1110">
        <v>2023</v>
      </c>
      <c r="B1110">
        <v>410</v>
      </c>
      <c r="C1110" t="s">
        <v>34</v>
      </c>
      <c r="D1110">
        <v>1</v>
      </c>
      <c r="E1110" t="s">
        <v>22</v>
      </c>
      <c r="G1110" t="str">
        <f t="shared" si="51"/>
        <v>Efficient</v>
      </c>
      <c r="H1110" t="str">
        <f t="shared" si="52"/>
        <v>5</v>
      </c>
      <c r="I1110">
        <v>11</v>
      </c>
      <c r="J1110" t="str">
        <f t="shared" si="53"/>
        <v>Old</v>
      </c>
      <c r="K1110">
        <v>16371</v>
      </c>
      <c r="N1110">
        <v>171598</v>
      </c>
    </row>
    <row r="1111" spans="1:16" x14ac:dyDescent="0.25">
      <c r="A1111">
        <v>2023</v>
      </c>
      <c r="B1111">
        <v>528</v>
      </c>
      <c r="C1111" t="s">
        <v>35</v>
      </c>
      <c r="D1111">
        <v>0</v>
      </c>
      <c r="E1111" t="s">
        <v>14</v>
      </c>
      <c r="F1111">
        <v>0.54169999999999996</v>
      </c>
      <c r="G1111" t="str">
        <f t="shared" si="51"/>
        <v>Efficient</v>
      </c>
      <c r="H1111" t="str">
        <f t="shared" si="52"/>
        <v>5</v>
      </c>
      <c r="I1111">
        <v>19</v>
      </c>
      <c r="J1111" t="str">
        <f t="shared" si="53"/>
        <v>Old</v>
      </c>
      <c r="K1111">
        <v>12540</v>
      </c>
      <c r="L1111">
        <v>15007</v>
      </c>
      <c r="M1111">
        <v>3151</v>
      </c>
      <c r="N1111">
        <v>237000</v>
      </c>
      <c r="O1111">
        <v>324954</v>
      </c>
      <c r="P1111">
        <v>24116</v>
      </c>
    </row>
    <row r="1112" spans="1:16" x14ac:dyDescent="0.25">
      <c r="A1112">
        <v>2023</v>
      </c>
      <c r="B1112">
        <v>528</v>
      </c>
      <c r="C1112" t="s">
        <v>35</v>
      </c>
      <c r="D1112">
        <v>2</v>
      </c>
      <c r="E1112" t="s">
        <v>15</v>
      </c>
      <c r="F1112">
        <v>0.54339999999999999</v>
      </c>
      <c r="G1112" t="str">
        <f t="shared" si="51"/>
        <v>Efficient</v>
      </c>
      <c r="H1112" t="str">
        <f t="shared" si="52"/>
        <v>5</v>
      </c>
      <c r="I1112">
        <v>17</v>
      </c>
      <c r="J1112" t="str">
        <f t="shared" si="53"/>
        <v>Old</v>
      </c>
      <c r="K1112">
        <v>9034</v>
      </c>
      <c r="L1112">
        <v>17792</v>
      </c>
      <c r="N1112">
        <v>170611</v>
      </c>
      <c r="O1112">
        <v>323182</v>
      </c>
    </row>
    <row r="1113" spans="1:16" x14ac:dyDescent="0.25">
      <c r="A1113">
        <v>2023</v>
      </c>
      <c r="B1113">
        <v>528</v>
      </c>
      <c r="C1113" t="s">
        <v>35</v>
      </c>
      <c r="D1113">
        <v>7</v>
      </c>
      <c r="E1113" t="s">
        <v>16</v>
      </c>
      <c r="F1113">
        <v>1.0228999999999999</v>
      </c>
      <c r="G1113" t="str">
        <f t="shared" si="51"/>
        <v>Efficient</v>
      </c>
      <c r="H1113" t="str">
        <f t="shared" si="52"/>
        <v>5</v>
      </c>
      <c r="I1113">
        <v>15</v>
      </c>
      <c r="J1113" t="str">
        <f t="shared" si="53"/>
        <v>Old</v>
      </c>
      <c r="K1113">
        <v>6678</v>
      </c>
      <c r="L1113">
        <v>7383</v>
      </c>
      <c r="N1113">
        <v>52506</v>
      </c>
      <c r="O1113">
        <v>59504</v>
      </c>
    </row>
    <row r="1114" spans="1:16" x14ac:dyDescent="0.25">
      <c r="A1114">
        <v>2023</v>
      </c>
      <c r="B1114">
        <v>528</v>
      </c>
      <c r="C1114" t="s">
        <v>35</v>
      </c>
      <c r="D1114">
        <v>8</v>
      </c>
      <c r="E1114" t="s">
        <v>17</v>
      </c>
      <c r="F1114">
        <v>1.0507</v>
      </c>
      <c r="G1114" t="str">
        <f t="shared" si="51"/>
        <v>Efficient</v>
      </c>
      <c r="H1114" t="str">
        <f t="shared" si="52"/>
        <v>5</v>
      </c>
      <c r="I1114">
        <v>7</v>
      </c>
      <c r="J1114" t="str">
        <f t="shared" si="53"/>
        <v>Modern</v>
      </c>
      <c r="K1114">
        <v>79209</v>
      </c>
      <c r="L1114">
        <v>61757</v>
      </c>
      <c r="N1114">
        <v>163922</v>
      </c>
      <c r="O1114">
        <v>130211</v>
      </c>
    </row>
    <row r="1115" spans="1:16" x14ac:dyDescent="0.25">
      <c r="A1115">
        <v>2023</v>
      </c>
      <c r="B1115">
        <v>528</v>
      </c>
      <c r="C1115" t="s">
        <v>35</v>
      </c>
      <c r="D1115">
        <v>5</v>
      </c>
      <c r="E1115" t="s">
        <v>18</v>
      </c>
      <c r="F1115">
        <v>1.0667</v>
      </c>
      <c r="G1115" t="str">
        <f t="shared" si="51"/>
        <v>Efficient</v>
      </c>
      <c r="H1115" t="str">
        <f t="shared" si="52"/>
        <v>5</v>
      </c>
      <c r="I1115">
        <v>12</v>
      </c>
      <c r="J1115" t="str">
        <f t="shared" si="53"/>
        <v>Old</v>
      </c>
      <c r="K1115">
        <v>36908</v>
      </c>
      <c r="L1115">
        <v>66062</v>
      </c>
      <c r="N1115">
        <v>173756</v>
      </c>
      <c r="O1115">
        <v>324954</v>
      </c>
    </row>
    <row r="1116" spans="1:16" x14ac:dyDescent="0.25">
      <c r="A1116">
        <v>2023</v>
      </c>
      <c r="B1116">
        <v>528</v>
      </c>
      <c r="C1116" t="s">
        <v>35</v>
      </c>
      <c r="D1116">
        <v>4</v>
      </c>
      <c r="E1116" t="s">
        <v>19</v>
      </c>
      <c r="F1116">
        <v>0.37430000000000002</v>
      </c>
      <c r="G1116" t="str">
        <f t="shared" si="51"/>
        <v>Efficient</v>
      </c>
      <c r="H1116" t="str">
        <f t="shared" si="52"/>
        <v>5</v>
      </c>
      <c r="I1116">
        <v>25</v>
      </c>
      <c r="J1116" t="str">
        <f t="shared" si="53"/>
        <v>Old</v>
      </c>
      <c r="K1116">
        <v>3781</v>
      </c>
      <c r="L1116">
        <v>5570</v>
      </c>
      <c r="N1116">
        <v>91784</v>
      </c>
      <c r="O1116">
        <v>116173</v>
      </c>
    </row>
    <row r="1117" spans="1:16" x14ac:dyDescent="0.25">
      <c r="A1117">
        <v>2023</v>
      </c>
      <c r="B1117">
        <v>528</v>
      </c>
      <c r="C1117" t="s">
        <v>35</v>
      </c>
      <c r="D1117">
        <v>6</v>
      </c>
      <c r="E1117" t="s">
        <v>20</v>
      </c>
      <c r="G1117" t="str">
        <f t="shared" si="51"/>
        <v>Efficient</v>
      </c>
      <c r="H1117" t="str">
        <f t="shared" si="52"/>
        <v>5</v>
      </c>
      <c r="I1117">
        <v>24</v>
      </c>
      <c r="J1117" t="str">
        <f t="shared" si="53"/>
        <v>Old</v>
      </c>
      <c r="K1117">
        <v>19116</v>
      </c>
      <c r="L1117">
        <v>7335</v>
      </c>
      <c r="N1117">
        <v>89797</v>
      </c>
      <c r="O1117">
        <v>48988</v>
      </c>
    </row>
    <row r="1118" spans="1:16" x14ac:dyDescent="0.25">
      <c r="A1118">
        <v>2023</v>
      </c>
      <c r="B1118">
        <v>528</v>
      </c>
      <c r="C1118" t="s">
        <v>35</v>
      </c>
      <c r="D1118">
        <v>3</v>
      </c>
      <c r="E1118" t="s">
        <v>21</v>
      </c>
      <c r="F1118">
        <v>0.80069999999999997</v>
      </c>
      <c r="G1118" t="str">
        <f t="shared" si="51"/>
        <v>Efficient</v>
      </c>
      <c r="H1118" t="str">
        <f t="shared" si="52"/>
        <v>5</v>
      </c>
      <c r="I1118">
        <v>17</v>
      </c>
      <c r="J1118" t="str">
        <f t="shared" si="53"/>
        <v>Old</v>
      </c>
      <c r="K1118">
        <v>34096</v>
      </c>
      <c r="M1118">
        <v>3151</v>
      </c>
      <c r="N1118">
        <v>237000</v>
      </c>
      <c r="P1118">
        <v>24116</v>
      </c>
    </row>
    <row r="1119" spans="1:16" x14ac:dyDescent="0.25">
      <c r="A1119">
        <v>2023</v>
      </c>
      <c r="B1119">
        <v>528</v>
      </c>
      <c r="C1119" t="s">
        <v>35</v>
      </c>
      <c r="D1119">
        <v>1</v>
      </c>
      <c r="E1119" t="s">
        <v>22</v>
      </c>
      <c r="G1119" t="str">
        <f t="shared" si="51"/>
        <v>Efficient</v>
      </c>
      <c r="H1119" t="str">
        <f t="shared" si="52"/>
        <v>5</v>
      </c>
      <c r="I1119">
        <v>16</v>
      </c>
      <c r="J1119" t="str">
        <f t="shared" si="53"/>
        <v>Old</v>
      </c>
      <c r="K1119">
        <v>14580</v>
      </c>
      <c r="N1119">
        <v>206285</v>
      </c>
    </row>
    <row r="1120" spans="1:16" x14ac:dyDescent="0.25">
      <c r="A1120">
        <v>2023</v>
      </c>
      <c r="B1120">
        <v>579</v>
      </c>
      <c r="C1120" t="s">
        <v>36</v>
      </c>
      <c r="D1120">
        <v>0</v>
      </c>
      <c r="E1120" t="s">
        <v>14</v>
      </c>
      <c r="F1120">
        <v>0.42709999999999998</v>
      </c>
      <c r="G1120" t="str">
        <f t="shared" si="51"/>
        <v>Efficient</v>
      </c>
      <c r="H1120" t="str">
        <f t="shared" si="52"/>
        <v>5</v>
      </c>
      <c r="I1120">
        <v>14</v>
      </c>
      <c r="J1120" t="str">
        <f t="shared" si="53"/>
        <v>Old</v>
      </c>
      <c r="K1120">
        <v>3861</v>
      </c>
      <c r="L1120">
        <v>7636</v>
      </c>
      <c r="M1120">
        <v>790</v>
      </c>
      <c r="N1120">
        <v>184089</v>
      </c>
      <c r="O1120">
        <v>319319</v>
      </c>
      <c r="P1120">
        <v>2474</v>
      </c>
    </row>
    <row r="1121" spans="1:16" x14ac:dyDescent="0.25">
      <c r="A1121">
        <v>2023</v>
      </c>
      <c r="B1121">
        <v>579</v>
      </c>
      <c r="C1121" t="s">
        <v>36</v>
      </c>
      <c r="D1121">
        <v>2</v>
      </c>
      <c r="E1121" t="s">
        <v>15</v>
      </c>
      <c r="F1121">
        <v>0.66010000000000002</v>
      </c>
      <c r="G1121" t="str">
        <f t="shared" si="51"/>
        <v>Efficient</v>
      </c>
      <c r="H1121" t="str">
        <f t="shared" si="52"/>
        <v>5</v>
      </c>
      <c r="I1121">
        <v>17</v>
      </c>
      <c r="J1121" t="str">
        <f t="shared" si="53"/>
        <v>Old</v>
      </c>
      <c r="K1121">
        <v>11959</v>
      </c>
      <c r="L1121">
        <v>19463</v>
      </c>
      <c r="N1121">
        <v>166639</v>
      </c>
      <c r="O1121">
        <v>319319</v>
      </c>
    </row>
    <row r="1122" spans="1:16" x14ac:dyDescent="0.25">
      <c r="A1122">
        <v>2023</v>
      </c>
      <c r="B1122">
        <v>579</v>
      </c>
      <c r="C1122" t="s">
        <v>36</v>
      </c>
      <c r="D1122">
        <v>7</v>
      </c>
      <c r="E1122" t="s">
        <v>16</v>
      </c>
      <c r="F1122">
        <v>0.77500000000000002</v>
      </c>
      <c r="G1122" t="str">
        <f t="shared" si="51"/>
        <v>Efficient</v>
      </c>
      <c r="H1122" t="str">
        <f t="shared" si="52"/>
        <v>5</v>
      </c>
      <c r="I1122">
        <v>11</v>
      </c>
      <c r="J1122" t="str">
        <f t="shared" si="53"/>
        <v>Old</v>
      </c>
      <c r="K1122">
        <v>6893</v>
      </c>
      <c r="L1122">
        <v>7388</v>
      </c>
      <c r="N1122">
        <v>37366</v>
      </c>
      <c r="O1122">
        <v>42543</v>
      </c>
    </row>
    <row r="1123" spans="1:16" x14ac:dyDescent="0.25">
      <c r="A1123">
        <v>2023</v>
      </c>
      <c r="B1123">
        <v>579</v>
      </c>
      <c r="C1123" t="s">
        <v>36</v>
      </c>
      <c r="D1123">
        <v>8</v>
      </c>
      <c r="E1123" t="s">
        <v>17</v>
      </c>
      <c r="F1123">
        <v>0.51939999999999997</v>
      </c>
      <c r="G1123" t="str">
        <f t="shared" si="51"/>
        <v>Efficient</v>
      </c>
      <c r="H1123" t="str">
        <f t="shared" si="52"/>
        <v>5</v>
      </c>
      <c r="I1123">
        <v>16</v>
      </c>
      <c r="J1123" t="str">
        <f t="shared" si="53"/>
        <v>Old</v>
      </c>
      <c r="K1123">
        <v>22458</v>
      </c>
      <c r="L1123">
        <v>16544</v>
      </c>
      <c r="N1123">
        <v>121597</v>
      </c>
      <c r="O1123">
        <v>95289</v>
      </c>
    </row>
    <row r="1124" spans="1:16" x14ac:dyDescent="0.25">
      <c r="A1124">
        <v>2023</v>
      </c>
      <c r="B1124">
        <v>579</v>
      </c>
      <c r="C1124" t="s">
        <v>36</v>
      </c>
      <c r="D1124">
        <v>5</v>
      </c>
      <c r="E1124" t="s">
        <v>18</v>
      </c>
      <c r="F1124">
        <v>0.85560000000000003</v>
      </c>
      <c r="G1124" t="str">
        <f t="shared" si="51"/>
        <v>Efficient</v>
      </c>
      <c r="H1124" t="str">
        <f t="shared" si="52"/>
        <v>5</v>
      </c>
      <c r="I1124">
        <v>15</v>
      </c>
      <c r="J1124" t="str">
        <f t="shared" si="53"/>
        <v>Old</v>
      </c>
      <c r="K1124">
        <v>18520</v>
      </c>
      <c r="L1124">
        <v>30715</v>
      </c>
      <c r="N1124">
        <v>109768</v>
      </c>
      <c r="O1124">
        <v>209260</v>
      </c>
    </row>
    <row r="1125" spans="1:16" x14ac:dyDescent="0.25">
      <c r="A1125">
        <v>2023</v>
      </c>
      <c r="B1125">
        <v>579</v>
      </c>
      <c r="C1125" t="s">
        <v>36</v>
      </c>
      <c r="D1125">
        <v>4</v>
      </c>
      <c r="E1125" t="s">
        <v>19</v>
      </c>
      <c r="F1125">
        <v>0.34379999999999999</v>
      </c>
      <c r="G1125" t="str">
        <f t="shared" si="51"/>
        <v>Efficient</v>
      </c>
      <c r="H1125" t="str">
        <f t="shared" si="52"/>
        <v>5</v>
      </c>
      <c r="I1125">
        <v>24</v>
      </c>
      <c r="J1125" t="str">
        <f t="shared" si="53"/>
        <v>Old</v>
      </c>
      <c r="K1125">
        <v>2940</v>
      </c>
      <c r="L1125">
        <v>3528</v>
      </c>
      <c r="N1125">
        <v>84503</v>
      </c>
      <c r="O1125">
        <v>98370</v>
      </c>
    </row>
    <row r="1126" spans="1:16" x14ac:dyDescent="0.25">
      <c r="A1126">
        <v>2023</v>
      </c>
      <c r="B1126">
        <v>579</v>
      </c>
      <c r="C1126" t="s">
        <v>36</v>
      </c>
      <c r="D1126">
        <v>6</v>
      </c>
      <c r="E1126" t="s">
        <v>20</v>
      </c>
      <c r="G1126" t="str">
        <f t="shared" si="51"/>
        <v>Efficient</v>
      </c>
      <c r="H1126" t="str">
        <f t="shared" si="52"/>
        <v>5</v>
      </c>
      <c r="I1126">
        <v>19</v>
      </c>
      <c r="J1126" t="str">
        <f t="shared" si="53"/>
        <v>Old</v>
      </c>
      <c r="K1126">
        <v>10711</v>
      </c>
      <c r="L1126">
        <v>6557</v>
      </c>
      <c r="N1126">
        <v>72408</v>
      </c>
      <c r="O1126">
        <v>27295</v>
      </c>
    </row>
    <row r="1127" spans="1:16" x14ac:dyDescent="0.25">
      <c r="A1127">
        <v>2023</v>
      </c>
      <c r="B1127">
        <v>579</v>
      </c>
      <c r="C1127" t="s">
        <v>36</v>
      </c>
      <c r="D1127">
        <v>3</v>
      </c>
      <c r="E1127" t="s">
        <v>21</v>
      </c>
      <c r="F1127">
        <v>0.29580000000000001</v>
      </c>
      <c r="G1127" t="str">
        <f t="shared" si="51"/>
        <v>Efficient</v>
      </c>
      <c r="H1127" t="str">
        <f t="shared" si="52"/>
        <v>5</v>
      </c>
      <c r="I1127">
        <v>18</v>
      </c>
      <c r="J1127" t="str">
        <f t="shared" si="53"/>
        <v>Old</v>
      </c>
      <c r="K1127">
        <v>8516</v>
      </c>
      <c r="M1127">
        <v>790</v>
      </c>
      <c r="N1127">
        <v>25756</v>
      </c>
      <c r="P1127">
        <v>2474</v>
      </c>
    </row>
    <row r="1128" spans="1:16" x14ac:dyDescent="0.25">
      <c r="A1128">
        <v>2023</v>
      </c>
      <c r="B1128">
        <v>579</v>
      </c>
      <c r="C1128" t="s">
        <v>36</v>
      </c>
      <c r="D1128">
        <v>1</v>
      </c>
      <c r="E1128" t="s">
        <v>22</v>
      </c>
      <c r="G1128" t="str">
        <f t="shared" si="51"/>
        <v>Efficient</v>
      </c>
      <c r="H1128" t="str">
        <f t="shared" si="52"/>
        <v>5</v>
      </c>
      <c r="I1128">
        <v>14</v>
      </c>
      <c r="J1128" t="str">
        <f t="shared" si="53"/>
        <v>Old</v>
      </c>
      <c r="K1128">
        <v>3732</v>
      </c>
      <c r="N1128">
        <v>184089</v>
      </c>
    </row>
    <row r="1129" spans="1:16" x14ac:dyDescent="0.25">
      <c r="A1129">
        <v>2023</v>
      </c>
      <c r="B1129">
        <v>608</v>
      </c>
      <c r="C1129" t="s">
        <v>37</v>
      </c>
      <c r="D1129">
        <v>0</v>
      </c>
      <c r="E1129" t="s">
        <v>14</v>
      </c>
      <c r="F1129">
        <v>0.80900000000000005</v>
      </c>
      <c r="G1129" t="str">
        <f t="shared" si="51"/>
        <v>Efficient</v>
      </c>
      <c r="H1129" t="str">
        <f t="shared" si="52"/>
        <v>5</v>
      </c>
      <c r="I1129">
        <v>17</v>
      </c>
      <c r="J1129" t="str">
        <f t="shared" si="53"/>
        <v>Old</v>
      </c>
      <c r="K1129">
        <v>6941</v>
      </c>
      <c r="L1129">
        <v>10401</v>
      </c>
      <c r="M1129">
        <v>1769</v>
      </c>
      <c r="N1129">
        <v>151094</v>
      </c>
      <c r="O1129">
        <v>297461</v>
      </c>
      <c r="P1129">
        <v>7092</v>
      </c>
    </row>
    <row r="1130" spans="1:16" x14ac:dyDescent="0.25">
      <c r="A1130">
        <v>2023</v>
      </c>
      <c r="B1130">
        <v>608</v>
      </c>
      <c r="C1130" t="s">
        <v>37</v>
      </c>
      <c r="D1130">
        <v>2</v>
      </c>
      <c r="E1130" t="s">
        <v>15</v>
      </c>
      <c r="F1130">
        <v>0.82499999999999996</v>
      </c>
      <c r="G1130" t="str">
        <f t="shared" si="51"/>
        <v>Efficient</v>
      </c>
      <c r="H1130" t="str">
        <f t="shared" si="52"/>
        <v>5</v>
      </c>
      <c r="I1130">
        <v>12</v>
      </c>
      <c r="J1130" t="str">
        <f t="shared" si="53"/>
        <v>Old</v>
      </c>
      <c r="K1130">
        <v>6180</v>
      </c>
      <c r="L1130">
        <v>9843</v>
      </c>
      <c r="N1130">
        <v>65696</v>
      </c>
      <c r="O1130">
        <v>115024</v>
      </c>
    </row>
    <row r="1131" spans="1:16" x14ac:dyDescent="0.25">
      <c r="A1131">
        <v>2023</v>
      </c>
      <c r="B1131">
        <v>608</v>
      </c>
      <c r="C1131" t="s">
        <v>37</v>
      </c>
      <c r="D1131">
        <v>7</v>
      </c>
      <c r="E1131" t="s">
        <v>16</v>
      </c>
      <c r="F1131">
        <v>0.6986</v>
      </c>
      <c r="G1131" t="str">
        <f t="shared" si="51"/>
        <v>Efficient</v>
      </c>
      <c r="H1131" t="str">
        <f t="shared" si="52"/>
        <v>5</v>
      </c>
      <c r="I1131">
        <v>17</v>
      </c>
      <c r="J1131" t="str">
        <f t="shared" si="53"/>
        <v>Old</v>
      </c>
      <c r="K1131">
        <v>7248</v>
      </c>
      <c r="L1131">
        <v>8218</v>
      </c>
      <c r="N1131">
        <v>54696</v>
      </c>
      <c r="O1131">
        <v>58811</v>
      </c>
    </row>
    <row r="1132" spans="1:16" x14ac:dyDescent="0.25">
      <c r="A1132">
        <v>2023</v>
      </c>
      <c r="B1132">
        <v>608</v>
      </c>
      <c r="C1132" t="s">
        <v>37</v>
      </c>
      <c r="D1132">
        <v>5</v>
      </c>
      <c r="E1132" t="s">
        <v>18</v>
      </c>
      <c r="F1132">
        <v>4.7141999999999999</v>
      </c>
      <c r="G1132" t="str">
        <f t="shared" si="51"/>
        <v>Inefficient</v>
      </c>
      <c r="H1132" t="str">
        <f t="shared" si="52"/>
        <v>2</v>
      </c>
      <c r="I1132">
        <v>14</v>
      </c>
      <c r="J1132" t="str">
        <f t="shared" si="53"/>
        <v>Old</v>
      </c>
      <c r="K1132">
        <v>27368</v>
      </c>
      <c r="L1132">
        <v>48197</v>
      </c>
      <c r="N1132">
        <v>151094</v>
      </c>
      <c r="O1132">
        <v>297461</v>
      </c>
    </row>
    <row r="1133" spans="1:16" x14ac:dyDescent="0.25">
      <c r="A1133">
        <v>2023</v>
      </c>
      <c r="B1133">
        <v>608</v>
      </c>
      <c r="C1133" t="s">
        <v>37</v>
      </c>
      <c r="D1133">
        <v>4</v>
      </c>
      <c r="E1133" t="s">
        <v>19</v>
      </c>
      <c r="F1133">
        <v>0.67989999999999995</v>
      </c>
      <c r="G1133" t="str">
        <f t="shared" si="51"/>
        <v>Efficient</v>
      </c>
      <c r="H1133" t="str">
        <f t="shared" si="52"/>
        <v>5</v>
      </c>
      <c r="I1133">
        <v>17</v>
      </c>
      <c r="J1133" t="str">
        <f t="shared" si="53"/>
        <v>Old</v>
      </c>
      <c r="K1133">
        <v>3552</v>
      </c>
      <c r="L1133">
        <v>4724</v>
      </c>
      <c r="N1133">
        <v>66870</v>
      </c>
      <c r="O1133">
        <v>71691</v>
      </c>
    </row>
    <row r="1134" spans="1:16" x14ac:dyDescent="0.25">
      <c r="A1134">
        <v>2023</v>
      </c>
      <c r="B1134">
        <v>608</v>
      </c>
      <c r="C1134" t="s">
        <v>37</v>
      </c>
      <c r="D1134">
        <v>6</v>
      </c>
      <c r="E1134" t="s">
        <v>20</v>
      </c>
      <c r="G1134" t="str">
        <f t="shared" si="51"/>
        <v>Efficient</v>
      </c>
      <c r="H1134" t="str">
        <f t="shared" si="52"/>
        <v>5</v>
      </c>
      <c r="I1134">
        <v>27</v>
      </c>
      <c r="J1134" t="str">
        <f t="shared" si="53"/>
        <v>Old</v>
      </c>
      <c r="K1134">
        <v>20669</v>
      </c>
      <c r="L1134">
        <v>8790</v>
      </c>
      <c r="N1134">
        <v>76299</v>
      </c>
      <c r="O1134">
        <v>32956</v>
      </c>
    </row>
    <row r="1135" spans="1:16" x14ac:dyDescent="0.25">
      <c r="A1135">
        <v>2023</v>
      </c>
      <c r="B1135">
        <v>608</v>
      </c>
      <c r="C1135" t="s">
        <v>37</v>
      </c>
      <c r="D1135">
        <v>3</v>
      </c>
      <c r="E1135" t="s">
        <v>21</v>
      </c>
      <c r="F1135">
        <v>0.82499999999999996</v>
      </c>
      <c r="G1135" t="str">
        <f t="shared" si="51"/>
        <v>Efficient</v>
      </c>
      <c r="H1135" t="str">
        <f t="shared" si="52"/>
        <v>5</v>
      </c>
      <c r="I1135">
        <v>16</v>
      </c>
      <c r="J1135" t="str">
        <f t="shared" si="53"/>
        <v>Old</v>
      </c>
      <c r="K1135">
        <v>18903</v>
      </c>
      <c r="M1135">
        <v>1769</v>
      </c>
      <c r="N1135">
        <v>73172</v>
      </c>
      <c r="P1135">
        <v>7092</v>
      </c>
    </row>
    <row r="1136" spans="1:16" x14ac:dyDescent="0.25">
      <c r="A1136">
        <v>2023</v>
      </c>
      <c r="B1136">
        <v>608</v>
      </c>
      <c r="C1136" t="s">
        <v>37</v>
      </c>
      <c r="D1136">
        <v>1</v>
      </c>
      <c r="E1136" t="s">
        <v>22</v>
      </c>
      <c r="G1136" t="str">
        <f t="shared" si="51"/>
        <v>Efficient</v>
      </c>
      <c r="H1136" t="str">
        <f t="shared" si="52"/>
        <v>5</v>
      </c>
      <c r="I1136">
        <v>19</v>
      </c>
      <c r="J1136" t="str">
        <f t="shared" si="53"/>
        <v>Old</v>
      </c>
      <c r="K1136">
        <v>3689</v>
      </c>
      <c r="N1136">
        <v>93502</v>
      </c>
    </row>
    <row r="1137" spans="1:16" x14ac:dyDescent="0.25">
      <c r="A1137">
        <v>2023</v>
      </c>
      <c r="B1137">
        <v>643</v>
      </c>
      <c r="C1137" t="s">
        <v>38</v>
      </c>
      <c r="D1137">
        <v>0</v>
      </c>
      <c r="E1137" t="s">
        <v>14</v>
      </c>
      <c r="F1137">
        <v>1.5486</v>
      </c>
      <c r="G1137" t="str">
        <f t="shared" si="51"/>
        <v>Efficient</v>
      </c>
      <c r="H1137" t="str">
        <f t="shared" si="52"/>
        <v>5</v>
      </c>
      <c r="I1137">
        <v>26</v>
      </c>
      <c r="J1137" t="str">
        <f t="shared" si="53"/>
        <v>Old</v>
      </c>
      <c r="K1137">
        <v>12202</v>
      </c>
      <c r="L1137">
        <v>19068</v>
      </c>
      <c r="M1137">
        <v>1295</v>
      </c>
      <c r="N1137">
        <v>128975</v>
      </c>
      <c r="O1137">
        <v>206204</v>
      </c>
      <c r="P1137">
        <v>4843</v>
      </c>
    </row>
    <row r="1138" spans="1:16" x14ac:dyDescent="0.25">
      <c r="A1138">
        <v>2023</v>
      </c>
      <c r="B1138">
        <v>643</v>
      </c>
      <c r="C1138" t="s">
        <v>38</v>
      </c>
      <c r="D1138">
        <v>2</v>
      </c>
      <c r="E1138" t="s">
        <v>15</v>
      </c>
      <c r="F1138">
        <v>1.1677</v>
      </c>
      <c r="G1138" t="str">
        <f t="shared" si="51"/>
        <v>Efficient</v>
      </c>
      <c r="H1138" t="str">
        <f t="shared" si="52"/>
        <v>5</v>
      </c>
      <c r="I1138">
        <v>24</v>
      </c>
      <c r="J1138" t="str">
        <f t="shared" si="53"/>
        <v>Old</v>
      </c>
      <c r="K1138">
        <v>16254</v>
      </c>
      <c r="L1138">
        <v>28134</v>
      </c>
      <c r="N1138">
        <v>87146</v>
      </c>
      <c r="O1138">
        <v>166467</v>
      </c>
    </row>
    <row r="1139" spans="1:16" x14ac:dyDescent="0.25">
      <c r="A1139">
        <v>2023</v>
      </c>
      <c r="B1139">
        <v>643</v>
      </c>
      <c r="C1139" t="s">
        <v>38</v>
      </c>
      <c r="D1139">
        <v>7</v>
      </c>
      <c r="E1139" t="s">
        <v>16</v>
      </c>
      <c r="F1139">
        <v>2.1257000000000001</v>
      </c>
      <c r="G1139" t="str">
        <f t="shared" si="51"/>
        <v>Efficient</v>
      </c>
      <c r="H1139" t="str">
        <f t="shared" si="52"/>
        <v>4</v>
      </c>
      <c r="I1139">
        <v>20</v>
      </c>
      <c r="J1139" t="str">
        <f t="shared" si="53"/>
        <v>Old</v>
      </c>
      <c r="K1139">
        <v>12520</v>
      </c>
      <c r="L1139">
        <v>15075</v>
      </c>
      <c r="N1139">
        <v>26515</v>
      </c>
      <c r="O1139">
        <v>38427</v>
      </c>
    </row>
    <row r="1140" spans="1:16" x14ac:dyDescent="0.25">
      <c r="A1140">
        <v>2023</v>
      </c>
      <c r="B1140">
        <v>643</v>
      </c>
      <c r="C1140" t="s">
        <v>38</v>
      </c>
      <c r="D1140">
        <v>8</v>
      </c>
      <c r="E1140" t="s">
        <v>17</v>
      </c>
      <c r="F1140">
        <v>1.1264000000000001</v>
      </c>
      <c r="G1140" t="str">
        <f t="shared" si="51"/>
        <v>Efficient</v>
      </c>
      <c r="H1140" t="str">
        <f t="shared" si="52"/>
        <v>5</v>
      </c>
      <c r="I1140">
        <v>11</v>
      </c>
      <c r="J1140" t="str">
        <f t="shared" si="53"/>
        <v>Old</v>
      </c>
      <c r="K1140">
        <v>102420</v>
      </c>
      <c r="L1140">
        <v>74188</v>
      </c>
      <c r="N1140">
        <v>128975</v>
      </c>
      <c r="O1140">
        <v>97000</v>
      </c>
    </row>
    <row r="1141" spans="1:16" x14ac:dyDescent="0.25">
      <c r="A1141">
        <v>2023</v>
      </c>
      <c r="B1141">
        <v>643</v>
      </c>
      <c r="C1141" t="s">
        <v>38</v>
      </c>
      <c r="D1141">
        <v>5</v>
      </c>
      <c r="E1141" t="s">
        <v>18</v>
      </c>
      <c r="F1141">
        <v>2.8020999999999998</v>
      </c>
      <c r="G1141" t="str">
        <f t="shared" si="51"/>
        <v>Efficient</v>
      </c>
      <c r="H1141" t="str">
        <f t="shared" si="52"/>
        <v>4</v>
      </c>
      <c r="I1141">
        <v>18</v>
      </c>
      <c r="J1141" t="str">
        <f t="shared" si="53"/>
        <v>Old</v>
      </c>
      <c r="K1141">
        <v>27620</v>
      </c>
      <c r="L1141">
        <v>48524</v>
      </c>
      <c r="N1141">
        <v>104732</v>
      </c>
      <c r="O1141">
        <v>206204</v>
      </c>
    </row>
    <row r="1142" spans="1:16" x14ac:dyDescent="0.25">
      <c r="A1142">
        <v>2023</v>
      </c>
      <c r="B1142">
        <v>643</v>
      </c>
      <c r="C1142" t="s">
        <v>38</v>
      </c>
      <c r="D1142">
        <v>4</v>
      </c>
      <c r="E1142" t="s">
        <v>19</v>
      </c>
      <c r="F1142">
        <v>1.8167</v>
      </c>
      <c r="G1142" t="str">
        <f t="shared" si="51"/>
        <v>Efficient</v>
      </c>
      <c r="H1142" t="str">
        <f t="shared" si="52"/>
        <v>5</v>
      </c>
      <c r="I1142">
        <v>30</v>
      </c>
      <c r="J1142" t="str">
        <f t="shared" si="53"/>
        <v>Old</v>
      </c>
      <c r="K1142">
        <v>4569</v>
      </c>
      <c r="L1142">
        <v>6118</v>
      </c>
      <c r="N1142">
        <v>48292</v>
      </c>
      <c r="O1142">
        <v>72562</v>
      </c>
    </row>
    <row r="1143" spans="1:16" x14ac:dyDescent="0.25">
      <c r="A1143">
        <v>2023</v>
      </c>
      <c r="B1143">
        <v>643</v>
      </c>
      <c r="C1143" t="s">
        <v>38</v>
      </c>
      <c r="D1143">
        <v>6</v>
      </c>
      <c r="E1143" t="s">
        <v>20</v>
      </c>
      <c r="G1143" t="str">
        <f t="shared" si="51"/>
        <v>Efficient</v>
      </c>
      <c r="H1143" t="str">
        <f t="shared" si="52"/>
        <v>5</v>
      </c>
      <c r="I1143">
        <v>31</v>
      </c>
      <c r="J1143" t="str">
        <f t="shared" si="53"/>
        <v>Old</v>
      </c>
      <c r="K1143">
        <v>9730</v>
      </c>
      <c r="L1143">
        <v>5449</v>
      </c>
      <c r="N1143">
        <v>20729</v>
      </c>
      <c r="O1143">
        <v>14107</v>
      </c>
    </row>
    <row r="1144" spans="1:16" x14ac:dyDescent="0.25">
      <c r="A1144">
        <v>2023</v>
      </c>
      <c r="B1144">
        <v>643</v>
      </c>
      <c r="C1144" t="s">
        <v>38</v>
      </c>
      <c r="D1144">
        <v>3</v>
      </c>
      <c r="E1144" t="s">
        <v>21</v>
      </c>
      <c r="F1144">
        <v>1.5562</v>
      </c>
      <c r="G1144" t="str">
        <f t="shared" si="51"/>
        <v>Efficient</v>
      </c>
      <c r="H1144" t="str">
        <f t="shared" si="52"/>
        <v>5</v>
      </c>
      <c r="I1144">
        <v>19</v>
      </c>
      <c r="J1144" t="str">
        <f t="shared" si="53"/>
        <v>Old</v>
      </c>
      <c r="K1144">
        <v>13608</v>
      </c>
      <c r="M1144">
        <v>1295</v>
      </c>
      <c r="N1144">
        <v>54519</v>
      </c>
      <c r="P1144">
        <v>4843</v>
      </c>
    </row>
    <row r="1145" spans="1:16" x14ac:dyDescent="0.25">
      <c r="A1145">
        <v>2023</v>
      </c>
      <c r="B1145">
        <v>643</v>
      </c>
      <c r="C1145" t="s">
        <v>38</v>
      </c>
      <c r="D1145">
        <v>1</v>
      </c>
      <c r="E1145" t="s">
        <v>22</v>
      </c>
      <c r="G1145" t="str">
        <f t="shared" si="51"/>
        <v>Efficient</v>
      </c>
      <c r="H1145" t="str">
        <f t="shared" si="52"/>
        <v>5</v>
      </c>
      <c r="I1145">
        <v>26</v>
      </c>
      <c r="J1145" t="str">
        <f t="shared" si="53"/>
        <v>Old</v>
      </c>
      <c r="K1145">
        <v>7406</v>
      </c>
      <c r="N1145">
        <v>38557</v>
      </c>
    </row>
    <row r="1146" spans="1:16" x14ac:dyDescent="0.25">
      <c r="A1146">
        <v>2023</v>
      </c>
      <c r="B1146">
        <v>702</v>
      </c>
      <c r="C1146" t="s">
        <v>39</v>
      </c>
      <c r="D1146">
        <v>0</v>
      </c>
      <c r="E1146" t="s">
        <v>14</v>
      </c>
      <c r="F1146">
        <v>0.73119999999999996</v>
      </c>
      <c r="G1146" t="str">
        <f t="shared" si="51"/>
        <v>Efficient</v>
      </c>
      <c r="H1146" t="str">
        <f t="shared" si="52"/>
        <v>5</v>
      </c>
      <c r="I1146">
        <v>13</v>
      </c>
      <c r="J1146" t="str">
        <f t="shared" si="53"/>
        <v>Old</v>
      </c>
      <c r="K1146">
        <v>26306</v>
      </c>
      <c r="L1146">
        <v>17224</v>
      </c>
      <c r="M1146">
        <v>5345</v>
      </c>
      <c r="N1146">
        <v>237000</v>
      </c>
      <c r="O1146">
        <v>321300</v>
      </c>
      <c r="P1146">
        <v>24116</v>
      </c>
    </row>
    <row r="1147" spans="1:16" x14ac:dyDescent="0.25">
      <c r="A1147">
        <v>2023</v>
      </c>
      <c r="B1147">
        <v>702</v>
      </c>
      <c r="C1147" t="s">
        <v>39</v>
      </c>
      <c r="D1147">
        <v>2</v>
      </c>
      <c r="E1147" t="s">
        <v>15</v>
      </c>
      <c r="F1147">
        <v>0.63819999999999999</v>
      </c>
      <c r="G1147" t="str">
        <f t="shared" si="51"/>
        <v>Efficient</v>
      </c>
      <c r="H1147" t="str">
        <f t="shared" si="52"/>
        <v>5</v>
      </c>
      <c r="I1147">
        <v>11</v>
      </c>
      <c r="J1147" t="str">
        <f t="shared" si="53"/>
        <v>Old</v>
      </c>
      <c r="K1147">
        <v>10368</v>
      </c>
      <c r="L1147">
        <v>17210</v>
      </c>
      <c r="N1147">
        <v>170611</v>
      </c>
      <c r="O1147">
        <v>321300</v>
      </c>
    </row>
    <row r="1148" spans="1:16" x14ac:dyDescent="0.25">
      <c r="A1148">
        <v>2023</v>
      </c>
      <c r="B1148">
        <v>702</v>
      </c>
      <c r="C1148" t="s">
        <v>39</v>
      </c>
      <c r="D1148">
        <v>7</v>
      </c>
      <c r="E1148" t="s">
        <v>16</v>
      </c>
      <c r="F1148">
        <v>1.1000000000000001</v>
      </c>
      <c r="G1148" t="str">
        <f t="shared" si="51"/>
        <v>Efficient</v>
      </c>
      <c r="H1148" t="str">
        <f t="shared" si="52"/>
        <v>5</v>
      </c>
      <c r="I1148">
        <v>12</v>
      </c>
      <c r="J1148" t="str">
        <f t="shared" si="53"/>
        <v>Old</v>
      </c>
      <c r="K1148">
        <v>9263</v>
      </c>
      <c r="L1148">
        <v>10559</v>
      </c>
      <c r="N1148">
        <v>52666</v>
      </c>
      <c r="O1148">
        <v>58899</v>
      </c>
    </row>
    <row r="1149" spans="1:16" x14ac:dyDescent="0.25">
      <c r="A1149">
        <v>2023</v>
      </c>
      <c r="B1149">
        <v>702</v>
      </c>
      <c r="C1149" t="s">
        <v>39</v>
      </c>
      <c r="D1149">
        <v>8</v>
      </c>
      <c r="E1149" t="s">
        <v>17</v>
      </c>
      <c r="F1149">
        <v>1.1785000000000001</v>
      </c>
      <c r="G1149" t="str">
        <f t="shared" si="51"/>
        <v>Efficient</v>
      </c>
      <c r="H1149" t="str">
        <f t="shared" si="52"/>
        <v>5</v>
      </c>
      <c r="I1149">
        <v>12</v>
      </c>
      <c r="J1149" t="str">
        <f t="shared" si="53"/>
        <v>Old</v>
      </c>
      <c r="K1149">
        <v>102510</v>
      </c>
      <c r="L1149">
        <v>80705</v>
      </c>
      <c r="N1149">
        <v>163922</v>
      </c>
      <c r="O1149">
        <v>130211</v>
      </c>
    </row>
    <row r="1150" spans="1:16" x14ac:dyDescent="0.25">
      <c r="A1150">
        <v>2023</v>
      </c>
      <c r="B1150">
        <v>702</v>
      </c>
      <c r="C1150" t="s">
        <v>39</v>
      </c>
      <c r="D1150">
        <v>5</v>
      </c>
      <c r="E1150" t="s">
        <v>18</v>
      </c>
      <c r="F1150">
        <v>0.76490000000000002</v>
      </c>
      <c r="G1150" t="str">
        <f t="shared" si="51"/>
        <v>Efficient</v>
      </c>
      <c r="H1150" t="str">
        <f t="shared" si="52"/>
        <v>5</v>
      </c>
      <c r="I1150">
        <v>13</v>
      </c>
      <c r="J1150" t="str">
        <f t="shared" si="53"/>
        <v>Old</v>
      </c>
      <c r="K1150">
        <v>14854</v>
      </c>
      <c r="L1150">
        <v>24465</v>
      </c>
      <c r="N1150">
        <v>111454</v>
      </c>
      <c r="O1150">
        <v>210000</v>
      </c>
    </row>
    <row r="1151" spans="1:16" x14ac:dyDescent="0.25">
      <c r="A1151">
        <v>2023</v>
      </c>
      <c r="B1151">
        <v>702</v>
      </c>
      <c r="C1151" t="s">
        <v>39</v>
      </c>
      <c r="D1151">
        <v>4</v>
      </c>
      <c r="E1151" t="s">
        <v>19</v>
      </c>
      <c r="F1151">
        <v>0.73260000000000003</v>
      </c>
      <c r="G1151" t="str">
        <f t="shared" si="51"/>
        <v>Efficient</v>
      </c>
      <c r="H1151" t="str">
        <f t="shared" si="52"/>
        <v>5</v>
      </c>
      <c r="I1151">
        <v>16</v>
      </c>
      <c r="J1151" t="str">
        <f t="shared" si="53"/>
        <v>Old</v>
      </c>
      <c r="K1151">
        <v>7771</v>
      </c>
      <c r="L1151">
        <v>10411</v>
      </c>
      <c r="N1151">
        <v>149944</v>
      </c>
      <c r="O1151">
        <v>175897</v>
      </c>
    </row>
    <row r="1152" spans="1:16" x14ac:dyDescent="0.25">
      <c r="A1152">
        <v>2023</v>
      </c>
      <c r="B1152">
        <v>702</v>
      </c>
      <c r="C1152" t="s">
        <v>39</v>
      </c>
      <c r="D1152">
        <v>6</v>
      </c>
      <c r="E1152" t="s">
        <v>20</v>
      </c>
      <c r="G1152" t="str">
        <f t="shared" si="51"/>
        <v>Efficient</v>
      </c>
      <c r="H1152" t="str">
        <f t="shared" si="52"/>
        <v>5</v>
      </c>
      <c r="I1152">
        <v>16</v>
      </c>
      <c r="J1152" t="str">
        <f t="shared" si="53"/>
        <v>Old</v>
      </c>
      <c r="K1152">
        <v>53226</v>
      </c>
      <c r="L1152">
        <v>17523</v>
      </c>
      <c r="N1152">
        <v>76420</v>
      </c>
      <c r="O1152">
        <v>43878</v>
      </c>
    </row>
    <row r="1153" spans="1:16" x14ac:dyDescent="0.25">
      <c r="A1153">
        <v>2023</v>
      </c>
      <c r="B1153">
        <v>702</v>
      </c>
      <c r="C1153" t="s">
        <v>39</v>
      </c>
      <c r="D1153">
        <v>3</v>
      </c>
      <c r="E1153" t="s">
        <v>21</v>
      </c>
      <c r="F1153">
        <v>0.85209999999999997</v>
      </c>
      <c r="G1153" t="str">
        <f t="shared" si="51"/>
        <v>Efficient</v>
      </c>
      <c r="H1153" t="str">
        <f t="shared" si="52"/>
        <v>5</v>
      </c>
      <c r="I1153">
        <v>14</v>
      </c>
      <c r="J1153" t="str">
        <f t="shared" si="53"/>
        <v>Old</v>
      </c>
      <c r="K1153">
        <v>57460</v>
      </c>
      <c r="M1153">
        <v>5345</v>
      </c>
      <c r="N1153">
        <v>237000</v>
      </c>
      <c r="P1153">
        <v>24116</v>
      </c>
    </row>
    <row r="1154" spans="1:16" x14ac:dyDescent="0.25">
      <c r="A1154">
        <v>2023</v>
      </c>
      <c r="B1154">
        <v>702</v>
      </c>
      <c r="C1154" t="s">
        <v>39</v>
      </c>
      <c r="D1154">
        <v>1</v>
      </c>
      <c r="E1154" t="s">
        <v>22</v>
      </c>
      <c r="G1154" t="str">
        <f t="shared" si="51"/>
        <v>Efficient</v>
      </c>
      <c r="H1154" t="str">
        <f t="shared" si="52"/>
        <v>5</v>
      </c>
      <c r="I1154">
        <v>11</v>
      </c>
      <c r="J1154" t="str">
        <f t="shared" si="53"/>
        <v>Old</v>
      </c>
      <c r="K1154">
        <v>114518</v>
      </c>
      <c r="N1154">
        <v>171598</v>
      </c>
    </row>
    <row r="1155" spans="1:16" x14ac:dyDescent="0.25">
      <c r="A1155">
        <v>2023</v>
      </c>
      <c r="B1155">
        <v>724</v>
      </c>
      <c r="C1155" t="s">
        <v>40</v>
      </c>
      <c r="D1155">
        <v>0</v>
      </c>
      <c r="E1155" t="s">
        <v>14</v>
      </c>
      <c r="F1155">
        <v>0.8569</v>
      </c>
      <c r="G1155" t="str">
        <f t="shared" ref="G1155:G1198" si="54">IF(F1155&lt;3, "Efficient", "Inefficient")</f>
        <v>Efficient</v>
      </c>
      <c r="H1155" t="str">
        <f t="shared" ref="H1155:H1198" si="55">IF(F1155&lt;2,"5",IF(F1155&lt;3,"4",IF(F1155&lt;4,"3",IF(F1155&lt;5,"2","1"))))</f>
        <v>5</v>
      </c>
      <c r="I1155">
        <v>18</v>
      </c>
      <c r="J1155" t="str">
        <f t="shared" ref="J1155:J1198" si="56">IF(I1155&lt;10, "Modern", "Old")</f>
        <v>Old</v>
      </c>
      <c r="K1155">
        <v>17569</v>
      </c>
      <c r="L1155">
        <v>16489</v>
      </c>
      <c r="M1155">
        <v>3194</v>
      </c>
      <c r="N1155">
        <v>237000</v>
      </c>
      <c r="O1155">
        <v>318744</v>
      </c>
      <c r="P1155">
        <v>24116</v>
      </c>
    </row>
    <row r="1156" spans="1:16" x14ac:dyDescent="0.25">
      <c r="A1156">
        <v>2023</v>
      </c>
      <c r="B1156">
        <v>724</v>
      </c>
      <c r="C1156" t="s">
        <v>40</v>
      </c>
      <c r="D1156">
        <v>2</v>
      </c>
      <c r="E1156" t="s">
        <v>15</v>
      </c>
      <c r="F1156">
        <v>0.86250000000000004</v>
      </c>
      <c r="G1156" t="str">
        <f t="shared" si="54"/>
        <v>Efficient</v>
      </c>
      <c r="H1156" t="str">
        <f t="shared" si="55"/>
        <v>5</v>
      </c>
      <c r="I1156">
        <v>13</v>
      </c>
      <c r="J1156" t="str">
        <f t="shared" si="56"/>
        <v>Old</v>
      </c>
      <c r="K1156">
        <v>11632</v>
      </c>
      <c r="L1156">
        <v>19147</v>
      </c>
      <c r="N1156">
        <v>163209</v>
      </c>
      <c r="O1156">
        <v>318744</v>
      </c>
    </row>
    <row r="1157" spans="1:16" x14ac:dyDescent="0.25">
      <c r="A1157">
        <v>2023</v>
      </c>
      <c r="B1157">
        <v>724</v>
      </c>
      <c r="C1157" t="s">
        <v>40</v>
      </c>
      <c r="D1157">
        <v>7</v>
      </c>
      <c r="E1157" t="s">
        <v>16</v>
      </c>
      <c r="F1157">
        <v>1.0589999999999999</v>
      </c>
      <c r="G1157" t="str">
        <f t="shared" si="54"/>
        <v>Efficient</v>
      </c>
      <c r="H1157" t="str">
        <f t="shared" si="55"/>
        <v>5</v>
      </c>
      <c r="I1157">
        <v>13</v>
      </c>
      <c r="J1157" t="str">
        <f t="shared" si="56"/>
        <v>Old</v>
      </c>
      <c r="K1157">
        <v>7380</v>
      </c>
      <c r="L1157">
        <v>8316</v>
      </c>
      <c r="N1157">
        <v>57494</v>
      </c>
      <c r="O1157">
        <v>59138</v>
      </c>
    </row>
    <row r="1158" spans="1:16" x14ac:dyDescent="0.25">
      <c r="A1158">
        <v>2023</v>
      </c>
      <c r="B1158">
        <v>724</v>
      </c>
      <c r="C1158" t="s">
        <v>40</v>
      </c>
      <c r="D1158">
        <v>8</v>
      </c>
      <c r="E1158" t="s">
        <v>17</v>
      </c>
      <c r="F1158">
        <v>1.0465</v>
      </c>
      <c r="G1158" t="str">
        <f t="shared" si="54"/>
        <v>Efficient</v>
      </c>
      <c r="H1158" t="str">
        <f t="shared" si="55"/>
        <v>5</v>
      </c>
      <c r="I1158">
        <v>11</v>
      </c>
      <c r="J1158" t="str">
        <f t="shared" si="56"/>
        <v>Old</v>
      </c>
      <c r="K1158">
        <v>95463</v>
      </c>
      <c r="L1158">
        <v>74098</v>
      </c>
      <c r="N1158">
        <v>141671</v>
      </c>
      <c r="O1158">
        <v>107160</v>
      </c>
    </row>
    <row r="1159" spans="1:16" x14ac:dyDescent="0.25">
      <c r="A1159">
        <v>2023</v>
      </c>
      <c r="B1159">
        <v>724</v>
      </c>
      <c r="C1159" t="s">
        <v>40</v>
      </c>
      <c r="D1159">
        <v>5</v>
      </c>
      <c r="E1159" t="s">
        <v>18</v>
      </c>
      <c r="F1159">
        <v>2.0440999999999998</v>
      </c>
      <c r="G1159" t="str">
        <f t="shared" si="54"/>
        <v>Efficient</v>
      </c>
      <c r="H1159" t="str">
        <f t="shared" si="55"/>
        <v>4</v>
      </c>
      <c r="I1159">
        <v>16</v>
      </c>
      <c r="J1159" t="str">
        <f t="shared" si="56"/>
        <v>Old</v>
      </c>
      <c r="K1159">
        <v>24934</v>
      </c>
      <c r="L1159">
        <v>42981</v>
      </c>
      <c r="N1159">
        <v>107567</v>
      </c>
      <c r="O1159">
        <v>208263</v>
      </c>
    </row>
    <row r="1160" spans="1:16" x14ac:dyDescent="0.25">
      <c r="A1160">
        <v>2023</v>
      </c>
      <c r="B1160">
        <v>724</v>
      </c>
      <c r="C1160" t="s">
        <v>40</v>
      </c>
      <c r="D1160">
        <v>4</v>
      </c>
      <c r="E1160" t="s">
        <v>19</v>
      </c>
      <c r="F1160">
        <v>1.2701</v>
      </c>
      <c r="G1160" t="str">
        <f t="shared" si="54"/>
        <v>Efficient</v>
      </c>
      <c r="H1160" t="str">
        <f t="shared" si="55"/>
        <v>5</v>
      </c>
      <c r="I1160">
        <v>17</v>
      </c>
      <c r="J1160" t="str">
        <f t="shared" si="56"/>
        <v>Old</v>
      </c>
      <c r="K1160">
        <v>5325</v>
      </c>
      <c r="L1160">
        <v>7469</v>
      </c>
      <c r="N1160">
        <v>66870</v>
      </c>
      <c r="O1160">
        <v>73296</v>
      </c>
    </row>
    <row r="1161" spans="1:16" x14ac:dyDescent="0.25">
      <c r="A1161">
        <v>2023</v>
      </c>
      <c r="B1161">
        <v>724</v>
      </c>
      <c r="C1161" t="s">
        <v>40</v>
      </c>
      <c r="D1161">
        <v>6</v>
      </c>
      <c r="E1161" t="s">
        <v>20</v>
      </c>
      <c r="G1161" t="str">
        <f t="shared" si="54"/>
        <v>Efficient</v>
      </c>
      <c r="H1161" t="str">
        <f t="shared" si="55"/>
        <v>5</v>
      </c>
      <c r="I1161">
        <v>13</v>
      </c>
      <c r="J1161" t="str">
        <f t="shared" si="56"/>
        <v>Old</v>
      </c>
      <c r="K1161">
        <v>26277</v>
      </c>
      <c r="L1161">
        <v>9079</v>
      </c>
      <c r="N1161">
        <v>89797</v>
      </c>
      <c r="O1161">
        <v>48988</v>
      </c>
    </row>
    <row r="1162" spans="1:16" x14ac:dyDescent="0.25">
      <c r="A1162">
        <v>2023</v>
      </c>
      <c r="B1162">
        <v>724</v>
      </c>
      <c r="C1162" t="s">
        <v>40</v>
      </c>
      <c r="D1162">
        <v>3</v>
      </c>
      <c r="E1162" t="s">
        <v>21</v>
      </c>
      <c r="F1162">
        <v>0.60070000000000001</v>
      </c>
      <c r="G1162" t="str">
        <f t="shared" si="54"/>
        <v>Efficient</v>
      </c>
      <c r="H1162" t="str">
        <f t="shared" si="55"/>
        <v>5</v>
      </c>
      <c r="I1162">
        <v>17</v>
      </c>
      <c r="J1162" t="str">
        <f t="shared" si="56"/>
        <v>Old</v>
      </c>
      <c r="K1162">
        <v>34894</v>
      </c>
      <c r="M1162">
        <v>3194</v>
      </c>
      <c r="N1162">
        <v>237000</v>
      </c>
      <c r="P1162">
        <v>24116</v>
      </c>
    </row>
    <row r="1163" spans="1:16" x14ac:dyDescent="0.25">
      <c r="A1163">
        <v>2023</v>
      </c>
      <c r="B1163">
        <v>724</v>
      </c>
      <c r="C1163" t="s">
        <v>40</v>
      </c>
      <c r="D1163">
        <v>1</v>
      </c>
      <c r="E1163" t="s">
        <v>22</v>
      </c>
      <c r="G1163" t="str">
        <f t="shared" si="54"/>
        <v>Efficient</v>
      </c>
      <c r="H1163" t="str">
        <f t="shared" si="55"/>
        <v>5</v>
      </c>
      <c r="I1163">
        <v>19</v>
      </c>
      <c r="J1163" t="str">
        <f t="shared" si="56"/>
        <v>Old</v>
      </c>
      <c r="K1163">
        <v>15672</v>
      </c>
      <c r="N1163">
        <v>232000</v>
      </c>
    </row>
    <row r="1164" spans="1:16" x14ac:dyDescent="0.25">
      <c r="A1164">
        <v>2023</v>
      </c>
      <c r="B1164">
        <v>752</v>
      </c>
      <c r="C1164" t="s">
        <v>41</v>
      </c>
      <c r="D1164">
        <v>0</v>
      </c>
      <c r="E1164" t="s">
        <v>14</v>
      </c>
      <c r="F1164">
        <v>0.84099999999999997</v>
      </c>
      <c r="G1164" t="str">
        <f t="shared" si="54"/>
        <v>Efficient</v>
      </c>
      <c r="H1164" t="str">
        <f t="shared" si="55"/>
        <v>5</v>
      </c>
      <c r="I1164">
        <v>23</v>
      </c>
      <c r="J1164" t="str">
        <f t="shared" si="56"/>
        <v>Old</v>
      </c>
      <c r="K1164">
        <v>17666</v>
      </c>
      <c r="L1164">
        <v>9132</v>
      </c>
      <c r="M1164">
        <v>1709</v>
      </c>
      <c r="N1164">
        <v>214286</v>
      </c>
      <c r="O1164">
        <v>319319</v>
      </c>
      <c r="P1164">
        <v>19630</v>
      </c>
    </row>
    <row r="1165" spans="1:16" x14ac:dyDescent="0.25">
      <c r="A1165">
        <v>2023</v>
      </c>
      <c r="B1165">
        <v>752</v>
      </c>
      <c r="C1165" t="s">
        <v>41</v>
      </c>
      <c r="D1165">
        <v>2</v>
      </c>
      <c r="E1165" t="s">
        <v>15</v>
      </c>
      <c r="F1165">
        <v>0.6653</v>
      </c>
      <c r="G1165" t="str">
        <f t="shared" si="54"/>
        <v>Efficient</v>
      </c>
      <c r="H1165" t="str">
        <f t="shared" si="55"/>
        <v>5</v>
      </c>
      <c r="I1165">
        <v>15</v>
      </c>
      <c r="J1165" t="str">
        <f t="shared" si="56"/>
        <v>Old</v>
      </c>
      <c r="K1165">
        <v>8609</v>
      </c>
      <c r="L1165">
        <v>12870</v>
      </c>
      <c r="N1165">
        <v>164580</v>
      </c>
      <c r="O1165">
        <v>319319</v>
      </c>
    </row>
    <row r="1166" spans="1:16" x14ac:dyDescent="0.25">
      <c r="A1166">
        <v>2023</v>
      </c>
      <c r="B1166">
        <v>752</v>
      </c>
      <c r="C1166" t="s">
        <v>41</v>
      </c>
      <c r="D1166">
        <v>7</v>
      </c>
      <c r="E1166" t="s">
        <v>16</v>
      </c>
      <c r="F1166">
        <v>0.91320000000000001</v>
      </c>
      <c r="G1166" t="str">
        <f t="shared" si="54"/>
        <v>Efficient</v>
      </c>
      <c r="H1166" t="str">
        <f t="shared" si="55"/>
        <v>5</v>
      </c>
      <c r="I1166">
        <v>13</v>
      </c>
      <c r="J1166" t="str">
        <f t="shared" si="56"/>
        <v>Old</v>
      </c>
      <c r="K1166">
        <v>8548</v>
      </c>
      <c r="L1166">
        <v>9361</v>
      </c>
      <c r="N1166">
        <v>54000</v>
      </c>
      <c r="O1166">
        <v>62500</v>
      </c>
    </row>
    <row r="1167" spans="1:16" x14ac:dyDescent="0.25">
      <c r="A1167">
        <v>2023</v>
      </c>
      <c r="B1167">
        <v>752</v>
      </c>
      <c r="C1167" t="s">
        <v>41</v>
      </c>
      <c r="D1167">
        <v>5</v>
      </c>
      <c r="E1167" t="s">
        <v>18</v>
      </c>
      <c r="F1167">
        <v>0.58260000000000001</v>
      </c>
      <c r="G1167" t="str">
        <f t="shared" si="54"/>
        <v>Efficient</v>
      </c>
      <c r="H1167" t="str">
        <f t="shared" si="55"/>
        <v>5</v>
      </c>
      <c r="I1167">
        <v>20</v>
      </c>
      <c r="J1167" t="str">
        <f t="shared" si="56"/>
        <v>Old</v>
      </c>
      <c r="K1167">
        <v>7529</v>
      </c>
      <c r="L1167">
        <v>12008</v>
      </c>
      <c r="N1167">
        <v>44616</v>
      </c>
      <c r="O1167">
        <v>82219</v>
      </c>
    </row>
    <row r="1168" spans="1:16" x14ac:dyDescent="0.25">
      <c r="A1168">
        <v>2023</v>
      </c>
      <c r="B1168">
        <v>752</v>
      </c>
      <c r="C1168" t="s">
        <v>41</v>
      </c>
      <c r="D1168">
        <v>4</v>
      </c>
      <c r="E1168" t="s">
        <v>19</v>
      </c>
      <c r="F1168">
        <v>1.1271</v>
      </c>
      <c r="G1168" t="str">
        <f t="shared" si="54"/>
        <v>Efficient</v>
      </c>
      <c r="H1168" t="str">
        <f t="shared" si="55"/>
        <v>5</v>
      </c>
      <c r="I1168">
        <v>21</v>
      </c>
      <c r="J1168" t="str">
        <f t="shared" si="56"/>
        <v>Old</v>
      </c>
      <c r="K1168">
        <v>3827</v>
      </c>
      <c r="L1168">
        <v>5463</v>
      </c>
      <c r="N1168">
        <v>39433</v>
      </c>
      <c r="O1168">
        <v>61250</v>
      </c>
    </row>
    <row r="1169" spans="1:16" x14ac:dyDescent="0.25">
      <c r="A1169">
        <v>2023</v>
      </c>
      <c r="B1169">
        <v>752</v>
      </c>
      <c r="C1169" t="s">
        <v>41</v>
      </c>
      <c r="D1169">
        <v>6</v>
      </c>
      <c r="E1169" t="s">
        <v>20</v>
      </c>
      <c r="G1169" t="str">
        <f t="shared" si="54"/>
        <v>Efficient</v>
      </c>
      <c r="H1169" t="str">
        <f t="shared" si="55"/>
        <v>5</v>
      </c>
      <c r="I1169">
        <v>18</v>
      </c>
      <c r="J1169" t="str">
        <f t="shared" si="56"/>
        <v>Old</v>
      </c>
      <c r="K1169">
        <v>31850</v>
      </c>
      <c r="L1169">
        <v>12824</v>
      </c>
      <c r="N1169">
        <v>76420</v>
      </c>
      <c r="O1169">
        <v>38500</v>
      </c>
    </row>
    <row r="1170" spans="1:16" x14ac:dyDescent="0.25">
      <c r="A1170">
        <v>2023</v>
      </c>
      <c r="B1170">
        <v>752</v>
      </c>
      <c r="C1170" t="s">
        <v>41</v>
      </c>
      <c r="D1170">
        <v>3</v>
      </c>
      <c r="E1170" t="s">
        <v>21</v>
      </c>
      <c r="F1170">
        <v>0.66739999999999999</v>
      </c>
      <c r="G1170" t="str">
        <f t="shared" si="54"/>
        <v>Efficient</v>
      </c>
      <c r="H1170" t="str">
        <f t="shared" si="55"/>
        <v>5</v>
      </c>
      <c r="I1170">
        <v>18</v>
      </c>
      <c r="J1170" t="str">
        <f t="shared" si="56"/>
        <v>Old</v>
      </c>
      <c r="K1170">
        <v>18512</v>
      </c>
      <c r="M1170">
        <v>1709</v>
      </c>
      <c r="N1170">
        <v>214286</v>
      </c>
      <c r="P1170">
        <v>19630</v>
      </c>
    </row>
    <row r="1171" spans="1:16" x14ac:dyDescent="0.25">
      <c r="A1171">
        <v>2023</v>
      </c>
      <c r="B1171">
        <v>752</v>
      </c>
      <c r="C1171" t="s">
        <v>41</v>
      </c>
      <c r="D1171">
        <v>1</v>
      </c>
      <c r="E1171" t="s">
        <v>22</v>
      </c>
      <c r="G1171" t="str">
        <f t="shared" si="54"/>
        <v>Efficient</v>
      </c>
      <c r="H1171" t="str">
        <f t="shared" si="55"/>
        <v>5</v>
      </c>
      <c r="I1171">
        <v>25</v>
      </c>
      <c r="J1171" t="str">
        <f t="shared" si="56"/>
        <v>Old</v>
      </c>
      <c r="K1171">
        <v>21742</v>
      </c>
      <c r="N1171">
        <v>145000</v>
      </c>
    </row>
    <row r="1172" spans="1:16" x14ac:dyDescent="0.25">
      <c r="A1172">
        <v>2023</v>
      </c>
      <c r="B1172">
        <v>792</v>
      </c>
      <c r="C1172" t="s">
        <v>42</v>
      </c>
      <c r="D1172">
        <v>0</v>
      </c>
      <c r="E1172" t="s">
        <v>14</v>
      </c>
      <c r="F1172">
        <v>1.2625</v>
      </c>
      <c r="G1172" t="str">
        <f t="shared" si="54"/>
        <v>Efficient</v>
      </c>
      <c r="H1172" t="str">
        <f t="shared" si="55"/>
        <v>5</v>
      </c>
      <c r="I1172">
        <v>24</v>
      </c>
      <c r="J1172" t="str">
        <f t="shared" si="56"/>
        <v>Old</v>
      </c>
      <c r="K1172">
        <v>6351</v>
      </c>
      <c r="L1172">
        <v>17701</v>
      </c>
      <c r="M1172">
        <v>2815</v>
      </c>
      <c r="N1172">
        <v>236080</v>
      </c>
      <c r="O1172">
        <v>319471</v>
      </c>
      <c r="P1172">
        <v>19462</v>
      </c>
    </row>
    <row r="1173" spans="1:16" x14ac:dyDescent="0.25">
      <c r="A1173">
        <v>2023</v>
      </c>
      <c r="B1173">
        <v>792</v>
      </c>
      <c r="C1173" t="s">
        <v>42</v>
      </c>
      <c r="D1173">
        <v>2</v>
      </c>
      <c r="E1173" t="s">
        <v>15</v>
      </c>
      <c r="F1173">
        <v>1.3236000000000001</v>
      </c>
      <c r="G1173" t="str">
        <f t="shared" si="54"/>
        <v>Efficient</v>
      </c>
      <c r="H1173" t="str">
        <f t="shared" si="55"/>
        <v>5</v>
      </c>
      <c r="I1173">
        <v>15</v>
      </c>
      <c r="J1173" t="str">
        <f t="shared" si="56"/>
        <v>Old</v>
      </c>
      <c r="K1173">
        <v>18853</v>
      </c>
      <c r="L1173">
        <v>31913</v>
      </c>
      <c r="N1173">
        <v>169919</v>
      </c>
      <c r="O1173">
        <v>319471</v>
      </c>
    </row>
    <row r="1174" spans="1:16" x14ac:dyDescent="0.25">
      <c r="A1174">
        <v>2023</v>
      </c>
      <c r="B1174">
        <v>792</v>
      </c>
      <c r="C1174" t="s">
        <v>42</v>
      </c>
      <c r="D1174">
        <v>7</v>
      </c>
      <c r="E1174" t="s">
        <v>16</v>
      </c>
      <c r="F1174">
        <v>1.3462000000000001</v>
      </c>
      <c r="G1174" t="str">
        <f t="shared" si="54"/>
        <v>Efficient</v>
      </c>
      <c r="H1174" t="str">
        <f t="shared" si="55"/>
        <v>5</v>
      </c>
      <c r="I1174">
        <v>19</v>
      </c>
      <c r="J1174" t="str">
        <f t="shared" si="56"/>
        <v>Old</v>
      </c>
      <c r="K1174">
        <v>16825</v>
      </c>
      <c r="L1174">
        <v>19772</v>
      </c>
      <c r="N1174">
        <v>52506</v>
      </c>
      <c r="O1174">
        <v>59504</v>
      </c>
    </row>
    <row r="1175" spans="1:16" x14ac:dyDescent="0.25">
      <c r="A1175">
        <v>2023</v>
      </c>
      <c r="B1175">
        <v>792</v>
      </c>
      <c r="C1175" t="s">
        <v>42</v>
      </c>
      <c r="D1175">
        <v>8</v>
      </c>
      <c r="E1175" t="s">
        <v>17</v>
      </c>
      <c r="F1175">
        <v>1.2309000000000001</v>
      </c>
      <c r="G1175" t="str">
        <f t="shared" si="54"/>
        <v>Efficient</v>
      </c>
      <c r="H1175" t="str">
        <f t="shared" si="55"/>
        <v>5</v>
      </c>
      <c r="I1175">
        <v>9</v>
      </c>
      <c r="J1175" t="str">
        <f t="shared" si="56"/>
        <v>Modern</v>
      </c>
      <c r="K1175">
        <v>110239</v>
      </c>
      <c r="L1175">
        <v>88732</v>
      </c>
      <c r="N1175">
        <v>130200</v>
      </c>
      <c r="O1175">
        <v>107662</v>
      </c>
    </row>
    <row r="1176" spans="1:16" x14ac:dyDescent="0.25">
      <c r="A1176">
        <v>2023</v>
      </c>
      <c r="B1176">
        <v>792</v>
      </c>
      <c r="C1176" t="s">
        <v>42</v>
      </c>
      <c r="D1176">
        <v>5</v>
      </c>
      <c r="E1176" t="s">
        <v>18</v>
      </c>
      <c r="F1176">
        <v>3.6770999999999998</v>
      </c>
      <c r="G1176" t="str">
        <f t="shared" si="54"/>
        <v>Inefficient</v>
      </c>
      <c r="H1176" t="str">
        <f t="shared" si="55"/>
        <v>3</v>
      </c>
      <c r="I1176">
        <v>17</v>
      </c>
      <c r="J1176" t="str">
        <f t="shared" si="56"/>
        <v>Old</v>
      </c>
      <c r="K1176">
        <v>24363</v>
      </c>
      <c r="L1176">
        <v>42005</v>
      </c>
      <c r="N1176">
        <v>150918</v>
      </c>
      <c r="O1176">
        <v>297541</v>
      </c>
    </row>
    <row r="1177" spans="1:16" x14ac:dyDescent="0.25">
      <c r="A1177">
        <v>2023</v>
      </c>
      <c r="B1177">
        <v>792</v>
      </c>
      <c r="C1177" t="s">
        <v>42</v>
      </c>
      <c r="D1177">
        <v>4</v>
      </c>
      <c r="E1177" t="s">
        <v>19</v>
      </c>
      <c r="F1177">
        <v>1.4813000000000001</v>
      </c>
      <c r="G1177" t="str">
        <f t="shared" si="54"/>
        <v>Efficient</v>
      </c>
      <c r="H1177" t="str">
        <f t="shared" si="55"/>
        <v>5</v>
      </c>
      <c r="I1177">
        <v>28</v>
      </c>
      <c r="J1177" t="str">
        <f t="shared" si="56"/>
        <v>Old</v>
      </c>
      <c r="K1177">
        <v>4524</v>
      </c>
      <c r="L1177">
        <v>6361</v>
      </c>
      <c r="N1177">
        <v>66870</v>
      </c>
      <c r="O1177">
        <v>71954</v>
      </c>
    </row>
    <row r="1178" spans="1:16" x14ac:dyDescent="0.25">
      <c r="A1178">
        <v>2023</v>
      </c>
      <c r="B1178">
        <v>792</v>
      </c>
      <c r="C1178" t="s">
        <v>42</v>
      </c>
      <c r="D1178">
        <v>6</v>
      </c>
      <c r="E1178" t="s">
        <v>20</v>
      </c>
      <c r="G1178" t="str">
        <f t="shared" si="54"/>
        <v>Efficient</v>
      </c>
      <c r="H1178" t="str">
        <f t="shared" si="55"/>
        <v>5</v>
      </c>
      <c r="I1178">
        <v>26</v>
      </c>
      <c r="J1178" t="str">
        <f t="shared" si="56"/>
        <v>Old</v>
      </c>
      <c r="K1178">
        <v>25299</v>
      </c>
      <c r="L1178">
        <v>9893</v>
      </c>
      <c r="N1178">
        <v>76299</v>
      </c>
      <c r="O1178">
        <v>45200</v>
      </c>
    </row>
    <row r="1179" spans="1:16" x14ac:dyDescent="0.25">
      <c r="A1179">
        <v>2023</v>
      </c>
      <c r="B1179">
        <v>792</v>
      </c>
      <c r="C1179" t="s">
        <v>42</v>
      </c>
      <c r="D1179">
        <v>3</v>
      </c>
      <c r="E1179" t="s">
        <v>21</v>
      </c>
      <c r="F1179">
        <v>0.65280000000000005</v>
      </c>
      <c r="G1179" t="str">
        <f t="shared" si="54"/>
        <v>Efficient</v>
      </c>
      <c r="H1179" t="str">
        <f t="shared" si="55"/>
        <v>5</v>
      </c>
      <c r="I1179">
        <v>18</v>
      </c>
      <c r="J1179" t="str">
        <f t="shared" si="56"/>
        <v>Old</v>
      </c>
      <c r="K1179">
        <v>30488</v>
      </c>
      <c r="M1179">
        <v>2815</v>
      </c>
      <c r="N1179">
        <v>236080</v>
      </c>
      <c r="P1179">
        <v>19462</v>
      </c>
    </row>
    <row r="1180" spans="1:16" x14ac:dyDescent="0.25">
      <c r="A1180">
        <v>2023</v>
      </c>
      <c r="B1180">
        <v>792</v>
      </c>
      <c r="C1180" t="s">
        <v>42</v>
      </c>
      <c r="D1180">
        <v>1</v>
      </c>
      <c r="E1180" t="s">
        <v>22</v>
      </c>
      <c r="G1180" t="str">
        <f t="shared" si="54"/>
        <v>Efficient</v>
      </c>
      <c r="H1180" t="str">
        <f t="shared" si="55"/>
        <v>5</v>
      </c>
      <c r="I1180">
        <v>25</v>
      </c>
      <c r="J1180" t="str">
        <f t="shared" si="56"/>
        <v>Old</v>
      </c>
      <c r="K1180">
        <v>1931</v>
      </c>
      <c r="N1180">
        <v>167704</v>
      </c>
    </row>
    <row r="1181" spans="1:16" x14ac:dyDescent="0.25">
      <c r="A1181">
        <v>2023</v>
      </c>
      <c r="B1181">
        <v>926</v>
      </c>
      <c r="C1181" t="s">
        <v>43</v>
      </c>
      <c r="D1181">
        <v>0</v>
      </c>
      <c r="E1181" t="s">
        <v>14</v>
      </c>
      <c r="F1181">
        <v>1.1096999999999999</v>
      </c>
      <c r="G1181" t="str">
        <f t="shared" si="54"/>
        <v>Efficient</v>
      </c>
      <c r="H1181" t="str">
        <f t="shared" si="55"/>
        <v>5</v>
      </c>
      <c r="I1181">
        <v>19</v>
      </c>
      <c r="J1181" t="str">
        <f t="shared" si="56"/>
        <v>Old</v>
      </c>
      <c r="K1181">
        <v>14300</v>
      </c>
      <c r="L1181">
        <v>12752</v>
      </c>
      <c r="M1181">
        <v>3467</v>
      </c>
      <c r="N1181">
        <v>237000</v>
      </c>
      <c r="O1181">
        <v>320159</v>
      </c>
      <c r="P1181">
        <v>24116</v>
      </c>
    </row>
    <row r="1182" spans="1:16" x14ac:dyDescent="0.25">
      <c r="A1182">
        <v>2023</v>
      </c>
      <c r="B1182">
        <v>926</v>
      </c>
      <c r="C1182" t="s">
        <v>43</v>
      </c>
      <c r="D1182">
        <v>2</v>
      </c>
      <c r="E1182" t="s">
        <v>15</v>
      </c>
      <c r="F1182">
        <v>1.0874999999999999</v>
      </c>
      <c r="G1182" t="str">
        <f t="shared" si="54"/>
        <v>Efficient</v>
      </c>
      <c r="H1182" t="str">
        <f t="shared" si="55"/>
        <v>5</v>
      </c>
      <c r="I1182">
        <v>15</v>
      </c>
      <c r="J1182" t="str">
        <f t="shared" si="56"/>
        <v>Old</v>
      </c>
      <c r="K1182">
        <v>13077</v>
      </c>
      <c r="L1182">
        <v>21680</v>
      </c>
      <c r="N1182">
        <v>170611</v>
      </c>
      <c r="O1182">
        <v>320159</v>
      </c>
    </row>
    <row r="1183" spans="1:16" x14ac:dyDescent="0.25">
      <c r="A1183">
        <v>2023</v>
      </c>
      <c r="B1183">
        <v>926</v>
      </c>
      <c r="C1183" t="s">
        <v>43</v>
      </c>
      <c r="D1183">
        <v>7</v>
      </c>
      <c r="E1183" t="s">
        <v>16</v>
      </c>
      <c r="F1183">
        <v>1.0576000000000001</v>
      </c>
      <c r="G1183" t="str">
        <f t="shared" si="54"/>
        <v>Efficient</v>
      </c>
      <c r="H1183" t="str">
        <f t="shared" si="55"/>
        <v>5</v>
      </c>
      <c r="I1183">
        <v>11</v>
      </c>
      <c r="J1183" t="str">
        <f t="shared" si="56"/>
        <v>Old</v>
      </c>
      <c r="K1183">
        <v>6769</v>
      </c>
      <c r="L1183">
        <v>7266</v>
      </c>
      <c r="N1183">
        <v>56081</v>
      </c>
      <c r="O1183">
        <v>60138</v>
      </c>
    </row>
    <row r="1184" spans="1:16" x14ac:dyDescent="0.25">
      <c r="A1184">
        <v>2023</v>
      </c>
      <c r="B1184">
        <v>926</v>
      </c>
      <c r="C1184" t="s">
        <v>43</v>
      </c>
      <c r="D1184">
        <v>8</v>
      </c>
      <c r="E1184" t="s">
        <v>17</v>
      </c>
      <c r="F1184">
        <v>1.1910000000000001</v>
      </c>
      <c r="G1184" t="str">
        <f t="shared" si="54"/>
        <v>Efficient</v>
      </c>
      <c r="H1184" t="str">
        <f t="shared" si="55"/>
        <v>5</v>
      </c>
      <c r="I1184">
        <v>8</v>
      </c>
      <c r="J1184" t="str">
        <f t="shared" si="56"/>
        <v>Modern</v>
      </c>
      <c r="K1184">
        <v>89918</v>
      </c>
      <c r="L1184">
        <v>71749</v>
      </c>
      <c r="N1184">
        <v>168189</v>
      </c>
      <c r="O1184">
        <v>154900</v>
      </c>
    </row>
    <row r="1185" spans="1:16" x14ac:dyDescent="0.25">
      <c r="A1185">
        <v>2023</v>
      </c>
      <c r="B1185">
        <v>926</v>
      </c>
      <c r="C1185" t="s">
        <v>43</v>
      </c>
      <c r="D1185">
        <v>5</v>
      </c>
      <c r="E1185" t="s">
        <v>18</v>
      </c>
      <c r="F1185">
        <v>2.5962000000000001</v>
      </c>
      <c r="G1185" t="str">
        <f t="shared" si="54"/>
        <v>Efficient</v>
      </c>
      <c r="H1185" t="str">
        <f t="shared" si="55"/>
        <v>4</v>
      </c>
      <c r="I1185">
        <v>16</v>
      </c>
      <c r="J1185" t="str">
        <f t="shared" si="56"/>
        <v>Old</v>
      </c>
      <c r="K1185">
        <v>23988</v>
      </c>
      <c r="L1185">
        <v>40853</v>
      </c>
      <c r="N1185">
        <v>94879</v>
      </c>
      <c r="O1185">
        <v>182983</v>
      </c>
    </row>
    <row r="1186" spans="1:16" x14ac:dyDescent="0.25">
      <c r="A1186">
        <v>2023</v>
      </c>
      <c r="B1186">
        <v>926</v>
      </c>
      <c r="C1186" t="s">
        <v>43</v>
      </c>
      <c r="D1186">
        <v>4</v>
      </c>
      <c r="E1186" t="s">
        <v>19</v>
      </c>
      <c r="F1186">
        <v>1.5056</v>
      </c>
      <c r="G1186" t="str">
        <f t="shared" si="54"/>
        <v>Efficient</v>
      </c>
      <c r="H1186" t="str">
        <f t="shared" si="55"/>
        <v>5</v>
      </c>
      <c r="I1186">
        <v>19</v>
      </c>
      <c r="J1186" t="str">
        <f t="shared" si="56"/>
        <v>Old</v>
      </c>
      <c r="K1186">
        <v>3551</v>
      </c>
      <c r="L1186">
        <v>4950</v>
      </c>
      <c r="N1186">
        <v>149944</v>
      </c>
      <c r="O1186">
        <v>175897</v>
      </c>
    </row>
    <row r="1187" spans="1:16" x14ac:dyDescent="0.25">
      <c r="A1187">
        <v>2023</v>
      </c>
      <c r="B1187">
        <v>926</v>
      </c>
      <c r="C1187" t="s">
        <v>43</v>
      </c>
      <c r="D1187">
        <v>6</v>
      </c>
      <c r="E1187" t="s">
        <v>20</v>
      </c>
      <c r="G1187" t="str">
        <f t="shared" si="54"/>
        <v>Efficient</v>
      </c>
      <c r="H1187" t="str">
        <f t="shared" si="55"/>
        <v>5</v>
      </c>
      <c r="I1187">
        <v>16</v>
      </c>
      <c r="J1187" t="str">
        <f t="shared" si="56"/>
        <v>Old</v>
      </c>
      <c r="K1187">
        <v>24214</v>
      </c>
      <c r="L1187">
        <v>9862</v>
      </c>
      <c r="N1187">
        <v>100430</v>
      </c>
      <c r="O1187">
        <v>55828</v>
      </c>
    </row>
    <row r="1188" spans="1:16" x14ac:dyDescent="0.25">
      <c r="A1188">
        <v>2023</v>
      </c>
      <c r="B1188">
        <v>926</v>
      </c>
      <c r="C1188" t="s">
        <v>43</v>
      </c>
      <c r="D1188">
        <v>3</v>
      </c>
      <c r="E1188" t="s">
        <v>21</v>
      </c>
      <c r="F1188">
        <v>0.68120000000000003</v>
      </c>
      <c r="G1188" t="str">
        <f t="shared" si="54"/>
        <v>Efficient</v>
      </c>
      <c r="H1188" t="str">
        <f t="shared" si="55"/>
        <v>5</v>
      </c>
      <c r="I1188">
        <v>17</v>
      </c>
      <c r="J1188" t="str">
        <f t="shared" si="56"/>
        <v>Old</v>
      </c>
      <c r="K1188">
        <v>38169</v>
      </c>
      <c r="M1188">
        <v>3467</v>
      </c>
      <c r="N1188">
        <v>237000</v>
      </c>
      <c r="P1188">
        <v>24116</v>
      </c>
    </row>
    <row r="1189" spans="1:16" x14ac:dyDescent="0.25">
      <c r="A1189">
        <v>2023</v>
      </c>
      <c r="B1189">
        <v>926</v>
      </c>
      <c r="C1189" t="s">
        <v>43</v>
      </c>
      <c r="D1189">
        <v>1</v>
      </c>
      <c r="E1189" t="s">
        <v>22</v>
      </c>
      <c r="G1189" t="str">
        <f t="shared" si="54"/>
        <v>Efficient</v>
      </c>
      <c r="H1189" t="str">
        <f t="shared" si="55"/>
        <v>5</v>
      </c>
      <c r="I1189">
        <v>20</v>
      </c>
      <c r="J1189" t="str">
        <f t="shared" si="56"/>
        <v>Old</v>
      </c>
      <c r="K1189">
        <v>12890</v>
      </c>
      <c r="N1189">
        <v>185206</v>
      </c>
    </row>
    <row r="1190" spans="1:16" x14ac:dyDescent="0.25">
      <c r="A1190">
        <v>2023</v>
      </c>
      <c r="B1190">
        <v>842</v>
      </c>
      <c r="C1190" t="s">
        <v>44</v>
      </c>
      <c r="D1190">
        <v>0</v>
      </c>
      <c r="E1190" t="s">
        <v>14</v>
      </c>
      <c r="F1190">
        <v>1.5430999999999999</v>
      </c>
      <c r="G1190" t="str">
        <f t="shared" si="54"/>
        <v>Efficient</v>
      </c>
      <c r="H1190" t="str">
        <f t="shared" si="55"/>
        <v>5</v>
      </c>
      <c r="I1190">
        <v>27</v>
      </c>
      <c r="J1190" t="str">
        <f t="shared" si="56"/>
        <v>Old</v>
      </c>
      <c r="K1190">
        <v>18671</v>
      </c>
      <c r="L1190">
        <v>49816</v>
      </c>
      <c r="M1190">
        <v>5691</v>
      </c>
      <c r="N1190">
        <v>235600</v>
      </c>
      <c r="O1190">
        <v>323183</v>
      </c>
      <c r="P1190">
        <v>19224</v>
      </c>
    </row>
    <row r="1191" spans="1:16" x14ac:dyDescent="0.25">
      <c r="A1191">
        <v>2023</v>
      </c>
      <c r="B1191">
        <v>842</v>
      </c>
      <c r="C1191" t="s">
        <v>44</v>
      </c>
      <c r="D1191">
        <v>2</v>
      </c>
      <c r="E1191" t="s">
        <v>15</v>
      </c>
      <c r="F1191">
        <v>1.7061999999999999</v>
      </c>
      <c r="G1191" t="str">
        <f t="shared" si="54"/>
        <v>Efficient</v>
      </c>
      <c r="H1191" t="str">
        <f t="shared" si="55"/>
        <v>5</v>
      </c>
      <c r="I1191">
        <v>12</v>
      </c>
      <c r="J1191" t="str">
        <f t="shared" si="56"/>
        <v>Old</v>
      </c>
      <c r="K1191">
        <v>37291</v>
      </c>
      <c r="L1191">
        <v>64920</v>
      </c>
      <c r="N1191">
        <v>170611</v>
      </c>
      <c r="O1191">
        <v>323183</v>
      </c>
    </row>
    <row r="1192" spans="1:16" x14ac:dyDescent="0.25">
      <c r="A1192">
        <v>2023</v>
      </c>
      <c r="B1192">
        <v>842</v>
      </c>
      <c r="C1192" t="s">
        <v>44</v>
      </c>
      <c r="D1192">
        <v>7</v>
      </c>
      <c r="E1192" t="s">
        <v>16</v>
      </c>
      <c r="F1192">
        <v>1.8125</v>
      </c>
      <c r="G1192" t="str">
        <f t="shared" si="54"/>
        <v>Efficient</v>
      </c>
      <c r="H1192" t="str">
        <f t="shared" si="55"/>
        <v>5</v>
      </c>
      <c r="I1192">
        <v>9</v>
      </c>
      <c r="J1192" t="str">
        <f t="shared" si="56"/>
        <v>Modern</v>
      </c>
      <c r="K1192">
        <v>31394</v>
      </c>
      <c r="L1192">
        <v>35414</v>
      </c>
      <c r="N1192">
        <v>60784</v>
      </c>
      <c r="O1192">
        <v>63770</v>
      </c>
    </row>
    <row r="1193" spans="1:16" x14ac:dyDescent="0.25">
      <c r="A1193">
        <v>2023</v>
      </c>
      <c r="B1193">
        <v>842</v>
      </c>
      <c r="C1193" t="s">
        <v>44</v>
      </c>
      <c r="D1193">
        <v>8</v>
      </c>
      <c r="E1193" t="s">
        <v>17</v>
      </c>
      <c r="F1193">
        <v>1.3569</v>
      </c>
      <c r="G1193" t="str">
        <f t="shared" si="54"/>
        <v>Efficient</v>
      </c>
      <c r="H1193" t="str">
        <f t="shared" si="55"/>
        <v>5</v>
      </c>
      <c r="I1193">
        <v>6</v>
      </c>
      <c r="J1193" t="str">
        <f t="shared" si="56"/>
        <v>Modern</v>
      </c>
      <c r="K1193">
        <v>106815</v>
      </c>
      <c r="L1193">
        <v>85368</v>
      </c>
      <c r="N1193">
        <v>149367</v>
      </c>
      <c r="O1193">
        <v>121963</v>
      </c>
    </row>
    <row r="1194" spans="1:16" x14ac:dyDescent="0.25">
      <c r="A1194">
        <v>2023</v>
      </c>
      <c r="B1194">
        <v>842</v>
      </c>
      <c r="C1194" t="s">
        <v>44</v>
      </c>
      <c r="D1194">
        <v>5</v>
      </c>
      <c r="E1194" t="s">
        <v>18</v>
      </c>
      <c r="F1194">
        <v>2.2492999999999999</v>
      </c>
      <c r="G1194" t="str">
        <f t="shared" si="54"/>
        <v>Efficient</v>
      </c>
      <c r="H1194" t="str">
        <f t="shared" si="55"/>
        <v>4</v>
      </c>
      <c r="I1194">
        <v>19</v>
      </c>
      <c r="J1194" t="str">
        <f t="shared" si="56"/>
        <v>Old</v>
      </c>
      <c r="K1194">
        <v>29458</v>
      </c>
      <c r="L1194">
        <v>52746</v>
      </c>
      <c r="N1194">
        <v>108901</v>
      </c>
      <c r="O1194">
        <v>209854</v>
      </c>
    </row>
    <row r="1195" spans="1:16" x14ac:dyDescent="0.25">
      <c r="A1195">
        <v>2023</v>
      </c>
      <c r="B1195">
        <v>842</v>
      </c>
      <c r="C1195" t="s">
        <v>44</v>
      </c>
      <c r="D1195">
        <v>4</v>
      </c>
      <c r="E1195" t="s">
        <v>19</v>
      </c>
      <c r="F1195">
        <v>1.8798999999999999</v>
      </c>
      <c r="G1195" t="str">
        <f t="shared" si="54"/>
        <v>Efficient</v>
      </c>
      <c r="H1195" t="str">
        <f t="shared" si="55"/>
        <v>5</v>
      </c>
      <c r="I1195">
        <v>19</v>
      </c>
      <c r="J1195" t="str">
        <f t="shared" si="56"/>
        <v>Old</v>
      </c>
      <c r="K1195">
        <v>12994</v>
      </c>
      <c r="L1195">
        <v>17297</v>
      </c>
      <c r="N1195">
        <v>91784</v>
      </c>
      <c r="O1195">
        <v>116173</v>
      </c>
    </row>
    <row r="1196" spans="1:16" x14ac:dyDescent="0.25">
      <c r="A1196">
        <v>2023</v>
      </c>
      <c r="B1196">
        <v>842</v>
      </c>
      <c r="C1196" t="s">
        <v>44</v>
      </c>
      <c r="D1196">
        <v>6</v>
      </c>
      <c r="E1196" t="s">
        <v>20</v>
      </c>
      <c r="G1196" t="str">
        <f t="shared" si="54"/>
        <v>Efficient</v>
      </c>
      <c r="H1196" t="str">
        <f t="shared" si="55"/>
        <v>5</v>
      </c>
      <c r="I1196">
        <v>15</v>
      </c>
      <c r="J1196" t="str">
        <f t="shared" si="56"/>
        <v>Old</v>
      </c>
      <c r="K1196">
        <v>58946</v>
      </c>
      <c r="L1196">
        <v>21502</v>
      </c>
      <c r="N1196">
        <v>100430</v>
      </c>
      <c r="O1196">
        <v>55828</v>
      </c>
    </row>
    <row r="1197" spans="1:16" x14ac:dyDescent="0.25">
      <c r="A1197">
        <v>2023</v>
      </c>
      <c r="B1197">
        <v>842</v>
      </c>
      <c r="C1197" t="s">
        <v>44</v>
      </c>
      <c r="D1197">
        <v>3</v>
      </c>
      <c r="E1197" t="s">
        <v>21</v>
      </c>
      <c r="F1197">
        <v>1.0840000000000001</v>
      </c>
      <c r="G1197" t="str">
        <f t="shared" si="54"/>
        <v>Efficient</v>
      </c>
      <c r="H1197" t="str">
        <f t="shared" si="55"/>
        <v>5</v>
      </c>
      <c r="I1197">
        <v>15</v>
      </c>
      <c r="J1197" t="str">
        <f t="shared" si="56"/>
        <v>Old</v>
      </c>
      <c r="K1197">
        <v>63680</v>
      </c>
      <c r="M1197">
        <v>5691</v>
      </c>
      <c r="N1197">
        <v>194308</v>
      </c>
      <c r="P1197">
        <v>19224</v>
      </c>
    </row>
    <row r="1198" spans="1:16" x14ac:dyDescent="0.25">
      <c r="A1198">
        <v>2023</v>
      </c>
      <c r="B1198">
        <v>842</v>
      </c>
      <c r="C1198" t="s">
        <v>44</v>
      </c>
      <c r="D1198">
        <v>1</v>
      </c>
      <c r="E1198" t="s">
        <v>22</v>
      </c>
      <c r="G1198" t="str">
        <f t="shared" si="54"/>
        <v>Efficient</v>
      </c>
      <c r="H1198" t="str">
        <f t="shared" si="55"/>
        <v>5</v>
      </c>
      <c r="I1198">
        <v>31</v>
      </c>
      <c r="J1198" t="str">
        <f t="shared" si="56"/>
        <v>Old</v>
      </c>
      <c r="K1198">
        <v>9594</v>
      </c>
      <c r="N1198">
        <v>235600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3A52-E606-48BB-B4C1-64EEDBA6E005}">
  <dimension ref="B2:J3"/>
  <sheetViews>
    <sheetView showGridLines="0" tabSelected="1" zoomScale="55" zoomScaleNormal="55" workbookViewId="0">
      <selection activeCell="AC37" sqref="AC37"/>
    </sheetView>
  </sheetViews>
  <sheetFormatPr defaultRowHeight="15" x14ac:dyDescent="0.25"/>
  <cols>
    <col min="1" max="1" width="4.85546875" style="9" customWidth="1"/>
    <col min="2" max="2" width="30.42578125" style="9" customWidth="1"/>
    <col min="3" max="3" width="4.7109375" style="9" customWidth="1"/>
    <col min="4" max="4" width="30.7109375" style="9" customWidth="1"/>
    <col min="5" max="5" width="4.85546875" style="9" customWidth="1"/>
    <col min="6" max="6" width="30" style="9" customWidth="1"/>
    <col min="7" max="7" width="4.85546875" style="9" customWidth="1"/>
    <col min="8" max="8" width="30.140625" style="9" customWidth="1"/>
    <col min="9" max="9" width="4.7109375" style="9" customWidth="1"/>
    <col min="10" max="10" width="30.28515625" style="9" customWidth="1"/>
    <col min="11" max="16384" width="9.140625" style="9"/>
  </cols>
  <sheetData>
    <row r="2" spans="2:10" ht="22.5" x14ac:dyDescent="0.3">
      <c r="B2" s="5">
        <v>2022</v>
      </c>
      <c r="D2" s="6" t="s">
        <v>43</v>
      </c>
      <c r="F2" s="7">
        <f>AVERAGEIFS(US_PortCalls_Cleaned!F2:F1198, US_PortCalls_Cleaned!A2:A1198,B2, US_PortCalls_Cleaned!C2:C1198,D2)</f>
        <v>1.3910428571428572</v>
      </c>
      <c r="H2" s="8">
        <f>COUNTIFS(US_PortCalls_Cleaned!F2:F1198,"&lt;3", US_PortCalls_Cleaned!A2:A1198,Dashboard!B2, US_PortCalls_Cleaned!C2:C1198,Dashboard!D2)/COUNTIFS(US_PortCalls_Cleaned!A2:A1198,Dashboard!B2, US_PortCalls_Cleaned!C2:C1198,Dashboard!D2)</f>
        <v>0.77777777777777779</v>
      </c>
      <c r="J2" s="5">
        <f>_xlfn.MAXIFS(US_PortCalls_Cleaned!L2:L1198, US_PortCalls_Cleaned!A2:A1198,B2, US_PortCalls_Cleaned!C2:C1198, D2)</f>
        <v>78702</v>
      </c>
    </row>
    <row r="3" spans="2:10" ht="39" x14ac:dyDescent="0.25">
      <c r="B3" s="3" t="s">
        <v>0</v>
      </c>
      <c r="D3" s="3" t="s">
        <v>45</v>
      </c>
      <c r="F3" s="3" t="s">
        <v>55</v>
      </c>
      <c r="H3" s="4" t="s">
        <v>56</v>
      </c>
      <c r="J3" s="4" t="s">
        <v>57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260CABF-2285-4FAD-B752-AADB64C1A7ED}">
          <x14:formula1>
            <xm:f>Calculation!$A$2:$A$7</xm:f>
          </x14:formula1>
          <xm:sqref>B2</xm:sqref>
        </x14:dataValidation>
        <x14:dataValidation type="list" allowBlank="1" showInputMessage="1" showErrorMessage="1" xr:uid="{E01880E3-CC65-4A3F-BBC7-6D19BC307DB2}">
          <x14:formula1>
            <xm:f>Calculation!$B$2:$B$24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A4E6-1E48-4362-B5E2-1D3630E539C8}">
  <dimension ref="A1:P54"/>
  <sheetViews>
    <sheetView workbookViewId="0">
      <selection activeCell="I14" sqref="I14:I36"/>
    </sheetView>
  </sheetViews>
  <sheetFormatPr defaultRowHeight="15" x14ac:dyDescent="0.25"/>
  <cols>
    <col min="8" max="8" width="27.42578125" bestFit="1" customWidth="1"/>
    <col min="9" max="9" width="53.28515625" bestFit="1" customWidth="1"/>
    <col min="11" max="11" width="26.140625" bestFit="1" customWidth="1"/>
    <col min="12" max="12" width="33.5703125" bestFit="1" customWidth="1"/>
  </cols>
  <sheetData>
    <row r="1" spans="1:16" x14ac:dyDescent="0.25">
      <c r="N1" t="s">
        <v>0</v>
      </c>
      <c r="O1" t="s">
        <v>53</v>
      </c>
      <c r="P1" t="s">
        <v>54</v>
      </c>
    </row>
    <row r="2" spans="1:16" x14ac:dyDescent="0.25">
      <c r="A2" cm="1">
        <f t="array" ref="A2:A7">_xlfn.UNIQUE(US_PortCalls_Cleaned!A2:A1198)</f>
        <v>2018</v>
      </c>
      <c r="B2" t="str" cm="1">
        <f t="array" ref="B2:B24">_xlfn.UNIQUE(US_PortCalls_Cleaned!C2:C1198)</f>
        <v>World</v>
      </c>
      <c r="H2" s="1" t="s">
        <v>49</v>
      </c>
      <c r="I2" t="s">
        <v>51</v>
      </c>
      <c r="K2" s="1" t="s">
        <v>49</v>
      </c>
      <c r="L2" t="s">
        <v>51</v>
      </c>
      <c r="N2" cm="1">
        <f t="array" ref="N2:N7">_xlfn.UNIQUE(US_PortCalls_Cleaned!A2:A1198)</f>
        <v>2018</v>
      </c>
      <c r="O2">
        <f>AVERAGEIFS(US_PortCalls_Cleaned!K2:K1198, US_PortCalls_Cleaned!A2:A1198, N2)</f>
        <v>22631.597883597882</v>
      </c>
      <c r="P2">
        <f>AVERAGEIFS(US_PortCalls_Cleaned!F2:F1198, US_PortCalls_Cleaned!A2:A1198, N2)</f>
        <v>1.1531506849315074</v>
      </c>
    </row>
    <row r="3" spans="1:16" x14ac:dyDescent="0.25">
      <c r="A3">
        <v>2019</v>
      </c>
      <c r="B3" t="str">
        <v>Australia</v>
      </c>
      <c r="H3" s="2">
        <v>2018</v>
      </c>
      <c r="I3">
        <v>1.1531506849315074</v>
      </c>
      <c r="K3" s="2" t="s">
        <v>23</v>
      </c>
      <c r="L3">
        <v>1.4173476190476193</v>
      </c>
      <c r="N3">
        <v>2019</v>
      </c>
      <c r="O3">
        <f>AVERAGEIFS(US_PortCalls_Cleaned!K2:K1198, US_PortCalls_Cleaned!A2:A1198, N3)</f>
        <v>23190.343915343914</v>
      </c>
      <c r="P3">
        <f>AVERAGEIFS(US_PortCalls_Cleaned!F2:F1198, US_PortCalls_Cleaned!A2:A1198, N3)</f>
        <v>1.1395054794520543</v>
      </c>
    </row>
    <row r="4" spans="1:16" x14ac:dyDescent="0.25">
      <c r="A4">
        <v>2020</v>
      </c>
      <c r="B4" t="str">
        <v>Canada</v>
      </c>
      <c r="H4" s="2">
        <v>2019</v>
      </c>
      <c r="I4">
        <v>1.1395054794520543</v>
      </c>
      <c r="K4" s="2" t="s">
        <v>24</v>
      </c>
      <c r="L4">
        <v>0.93467428571428568</v>
      </c>
      <c r="N4">
        <v>2020</v>
      </c>
      <c r="O4">
        <f>AVERAGEIFS(US_PortCalls_Cleaned!K2:K1198, US_PortCalls_Cleaned!A2:A1198, N4)</f>
        <v>23091.215789473685</v>
      </c>
      <c r="P4">
        <f>AVERAGEIFS(US_PortCalls_Cleaned!F2:F1198, US_PortCalls_Cleaned!A2:A1198, N4)</f>
        <v>1.1710489795918373</v>
      </c>
    </row>
    <row r="5" spans="1:16" x14ac:dyDescent="0.25">
      <c r="A5">
        <v>2021</v>
      </c>
      <c r="B5" t="str">
        <v>China</v>
      </c>
      <c r="H5" s="2">
        <v>2020</v>
      </c>
      <c r="I5">
        <v>1.1710489795918373</v>
      </c>
      <c r="K5" s="2" t="s">
        <v>25</v>
      </c>
      <c r="L5">
        <v>1.2034047619047621</v>
      </c>
      <c r="N5">
        <v>2021</v>
      </c>
      <c r="O5">
        <f>AVERAGEIFS(US_PortCalls_Cleaned!K2:K1198, US_PortCalls_Cleaned!A2:A1198, N5)</f>
        <v>23362.795811518325</v>
      </c>
      <c r="P5">
        <f>AVERAGEIFS(US_PortCalls_Cleaned!F2:F1198, US_PortCalls_Cleaned!A2:A1198, N5)</f>
        <v>1.2011432432432423</v>
      </c>
    </row>
    <row r="6" spans="1:16" x14ac:dyDescent="0.25">
      <c r="A6">
        <v>2022</v>
      </c>
      <c r="B6" t="str">
        <v>Croatia</v>
      </c>
      <c r="H6" s="2">
        <v>2021</v>
      </c>
      <c r="I6">
        <v>1.2011432432432423</v>
      </c>
      <c r="K6" s="2" t="s">
        <v>26</v>
      </c>
      <c r="L6">
        <v>1.6125939393939395</v>
      </c>
      <c r="N6">
        <v>2022</v>
      </c>
      <c r="O6">
        <f>AVERAGEIFS(US_PortCalls_Cleaned!K2:K1198, US_PortCalls_Cleaned!A2:A1198, N6)</f>
        <v>24954.686567164179</v>
      </c>
      <c r="P6">
        <f>AVERAGEIFS(US_PortCalls_Cleaned!F2:F1198, US_PortCalls_Cleaned!A2:A1198, N6)</f>
        <v>1.223314743589744</v>
      </c>
    </row>
    <row r="7" spans="1:16" x14ac:dyDescent="0.25">
      <c r="A7">
        <v>2023</v>
      </c>
      <c r="B7" t="str">
        <v>Denmark</v>
      </c>
      <c r="H7" s="2">
        <v>2022</v>
      </c>
      <c r="I7">
        <v>1.223314743589744</v>
      </c>
      <c r="K7" s="2" t="s">
        <v>27</v>
      </c>
      <c r="L7">
        <v>0.79274444444444425</v>
      </c>
      <c r="N7">
        <v>2023</v>
      </c>
      <c r="O7">
        <f>AVERAGEIFS(US_PortCalls_Cleaned!K2:K1198, US_PortCalls_Cleaned!A2:A1198, N7)</f>
        <v>25408.333333333332</v>
      </c>
      <c r="P7">
        <f>AVERAGEIFS(US_PortCalls_Cleaned!F2:F1198, US_PortCalls_Cleaned!A2:A1198, N7)</f>
        <v>1.1922608974358975</v>
      </c>
    </row>
    <row r="8" spans="1:16" x14ac:dyDescent="0.25">
      <c r="B8" t="str">
        <v>France</v>
      </c>
      <c r="H8" s="2">
        <v>2023</v>
      </c>
      <c r="I8">
        <v>1.1922608974358975</v>
      </c>
      <c r="K8" s="2" t="s">
        <v>28</v>
      </c>
      <c r="L8">
        <v>1.4187785714285712</v>
      </c>
    </row>
    <row r="9" spans="1:16" x14ac:dyDescent="0.25">
      <c r="B9" t="str">
        <v>Germany</v>
      </c>
      <c r="H9" s="2" t="s">
        <v>50</v>
      </c>
      <c r="I9">
        <v>1.1807241379310338</v>
      </c>
      <c r="K9" s="2" t="s">
        <v>29</v>
      </c>
      <c r="L9">
        <v>1.0159567567567569</v>
      </c>
    </row>
    <row r="10" spans="1:16" x14ac:dyDescent="0.25">
      <c r="B10" t="str">
        <v>Greece</v>
      </c>
      <c r="K10" s="2" t="s">
        <v>30</v>
      </c>
      <c r="L10">
        <v>0.86928809523809514</v>
      </c>
    </row>
    <row r="11" spans="1:16" x14ac:dyDescent="0.25">
      <c r="B11" t="str">
        <v>Indonesia</v>
      </c>
      <c r="K11" s="2" t="s">
        <v>31</v>
      </c>
      <c r="L11">
        <v>1.4739190476190476</v>
      </c>
    </row>
    <row r="12" spans="1:16" x14ac:dyDescent="0.25">
      <c r="B12" t="str">
        <v>Italy</v>
      </c>
      <c r="K12" s="2" t="s">
        <v>32</v>
      </c>
      <c r="L12">
        <v>1.798428947368421</v>
      </c>
    </row>
    <row r="13" spans="1:16" x14ac:dyDescent="0.25">
      <c r="B13" t="str">
        <v>Japan</v>
      </c>
      <c r="H13" s="1" t="s">
        <v>49</v>
      </c>
      <c r="I13" t="s">
        <v>52</v>
      </c>
      <c r="K13" s="2" t="s">
        <v>33</v>
      </c>
      <c r="L13">
        <v>0.63187142857142853</v>
      </c>
    </row>
    <row r="14" spans="1:16" x14ac:dyDescent="0.25">
      <c r="B14" t="str">
        <v>Korea, Republic of</v>
      </c>
      <c r="H14" s="2" t="s">
        <v>39</v>
      </c>
      <c r="I14" s="10">
        <v>2569038</v>
      </c>
      <c r="K14" s="2" t="s">
        <v>34</v>
      </c>
      <c r="L14">
        <v>1.079390476190476</v>
      </c>
    </row>
    <row r="15" spans="1:16" x14ac:dyDescent="0.25">
      <c r="B15" t="str">
        <v>Netherlands (Kingdom of the)</v>
      </c>
      <c r="H15" s="2" t="s">
        <v>27</v>
      </c>
      <c r="I15" s="10">
        <v>3695884</v>
      </c>
      <c r="K15" s="2" t="s">
        <v>35</v>
      </c>
      <c r="L15">
        <v>0.76746666666666652</v>
      </c>
    </row>
    <row r="16" spans="1:16" x14ac:dyDescent="0.25">
      <c r="B16" t="str">
        <v>Norway</v>
      </c>
      <c r="H16" s="2" t="s">
        <v>26</v>
      </c>
      <c r="I16" s="10">
        <v>4487977</v>
      </c>
      <c r="K16" s="2" t="s">
        <v>36</v>
      </c>
      <c r="L16">
        <v>0.52341666666666653</v>
      </c>
    </row>
    <row r="17" spans="2:12" x14ac:dyDescent="0.25">
      <c r="B17" t="str">
        <v>Philippines</v>
      </c>
      <c r="H17" s="2" t="s">
        <v>41</v>
      </c>
      <c r="I17" s="10">
        <v>4708136</v>
      </c>
      <c r="K17" s="2" t="s">
        <v>37</v>
      </c>
      <c r="L17">
        <v>1.4986888888888887</v>
      </c>
    </row>
    <row r="18" spans="2:12" x14ac:dyDescent="0.25">
      <c r="B18" t="str">
        <v>Russian Federation</v>
      </c>
      <c r="H18" s="2" t="s">
        <v>38</v>
      </c>
      <c r="I18" s="10">
        <v>5007487</v>
      </c>
      <c r="K18" s="2" t="s">
        <v>38</v>
      </c>
      <c r="L18">
        <v>1.5545619047619048</v>
      </c>
    </row>
    <row r="19" spans="2:12" x14ac:dyDescent="0.25">
      <c r="B19" t="str">
        <v>Singapore</v>
      </c>
      <c r="H19" s="2" t="s">
        <v>30</v>
      </c>
      <c r="I19" s="10">
        <v>5557068</v>
      </c>
      <c r="K19" s="2" t="s">
        <v>39</v>
      </c>
      <c r="L19">
        <v>0.85658571428571428</v>
      </c>
    </row>
    <row r="20" spans="2:12" x14ac:dyDescent="0.25">
      <c r="B20" t="str">
        <v>Spain</v>
      </c>
      <c r="H20" s="2" t="s">
        <v>24</v>
      </c>
      <c r="I20" s="10">
        <v>6115494</v>
      </c>
      <c r="K20" s="2" t="s">
        <v>40</v>
      </c>
      <c r="L20">
        <v>1.091764285714286</v>
      </c>
    </row>
    <row r="21" spans="2:12" x14ac:dyDescent="0.25">
      <c r="B21" t="str">
        <v>Sweden</v>
      </c>
      <c r="H21" s="2" t="s">
        <v>37</v>
      </c>
      <c r="I21" s="10">
        <v>6151269</v>
      </c>
      <c r="K21" s="2" t="s">
        <v>41</v>
      </c>
      <c r="L21">
        <v>0.75646499999999983</v>
      </c>
    </row>
    <row r="22" spans="2:12" x14ac:dyDescent="0.25">
      <c r="B22" t="str">
        <v>TÃ¼rkiye</v>
      </c>
      <c r="H22" s="2" t="s">
        <v>32</v>
      </c>
      <c r="I22" s="10">
        <v>6269841</v>
      </c>
      <c r="K22" s="2" t="s">
        <v>42</v>
      </c>
      <c r="L22">
        <v>1.5606023809523812</v>
      </c>
    </row>
    <row r="23" spans="2:12" x14ac:dyDescent="0.25">
      <c r="B23" t="str">
        <v>United Kingdom</v>
      </c>
      <c r="H23" s="2" t="s">
        <v>29</v>
      </c>
      <c r="I23" s="10">
        <v>6279517</v>
      </c>
      <c r="K23" s="2" t="s">
        <v>43</v>
      </c>
      <c r="L23">
        <v>1.3479142857142858</v>
      </c>
    </row>
    <row r="24" spans="2:12" x14ac:dyDescent="0.25">
      <c r="B24" t="str">
        <v>United States of America</v>
      </c>
      <c r="H24" s="2" t="s">
        <v>31</v>
      </c>
      <c r="I24" s="10">
        <v>6381244</v>
      </c>
      <c r="K24" s="2" t="s">
        <v>44</v>
      </c>
      <c r="L24">
        <v>1.642611904761905</v>
      </c>
    </row>
    <row r="25" spans="2:12" x14ac:dyDescent="0.25">
      <c r="H25" s="2" t="s">
        <v>40</v>
      </c>
      <c r="I25" s="10">
        <v>6565913</v>
      </c>
      <c r="K25" s="2" t="s">
        <v>13</v>
      </c>
      <c r="L25">
        <v>1.1526309523809519</v>
      </c>
    </row>
    <row r="26" spans="2:12" x14ac:dyDescent="0.25">
      <c r="H26" s="2" t="s">
        <v>36</v>
      </c>
      <c r="I26" s="10">
        <v>6614819</v>
      </c>
      <c r="K26" s="2" t="s">
        <v>50</v>
      </c>
      <c r="L26">
        <v>1.1807241379310338</v>
      </c>
    </row>
    <row r="27" spans="2:12" x14ac:dyDescent="0.25">
      <c r="H27" s="2" t="s">
        <v>23</v>
      </c>
      <c r="I27" s="10">
        <v>6615279</v>
      </c>
    </row>
    <row r="28" spans="2:12" x14ac:dyDescent="0.25">
      <c r="H28" s="2" t="s">
        <v>42</v>
      </c>
      <c r="I28" s="10">
        <v>6905469</v>
      </c>
    </row>
    <row r="29" spans="2:12" x14ac:dyDescent="0.25">
      <c r="H29" s="2" t="s">
        <v>43</v>
      </c>
      <c r="I29" s="10">
        <v>7118860</v>
      </c>
    </row>
    <row r="30" spans="2:12" x14ac:dyDescent="0.25">
      <c r="H30" s="2" t="s">
        <v>28</v>
      </c>
      <c r="I30" s="10">
        <v>7159613</v>
      </c>
    </row>
    <row r="31" spans="2:12" x14ac:dyDescent="0.25">
      <c r="H31" s="2" t="s">
        <v>44</v>
      </c>
      <c r="I31" s="10">
        <v>7207304</v>
      </c>
    </row>
    <row r="32" spans="2:12" x14ac:dyDescent="0.25">
      <c r="H32" s="2" t="s">
        <v>35</v>
      </c>
      <c r="I32" s="10">
        <v>7879426</v>
      </c>
      <c r="K32" s="2" t="s">
        <v>23</v>
      </c>
      <c r="L32">
        <v>1.4173476190476193</v>
      </c>
    </row>
    <row r="33" spans="8:12" x14ac:dyDescent="0.25">
      <c r="H33" s="2" t="s">
        <v>34</v>
      </c>
      <c r="I33" s="10">
        <v>8241691</v>
      </c>
      <c r="K33" s="2" t="s">
        <v>24</v>
      </c>
      <c r="L33">
        <v>0.93467428571428568</v>
      </c>
    </row>
    <row r="34" spans="8:12" x14ac:dyDescent="0.25">
      <c r="H34" s="2" t="s">
        <v>33</v>
      </c>
      <c r="I34" s="10">
        <v>8330444</v>
      </c>
      <c r="K34" s="2" t="s">
        <v>25</v>
      </c>
      <c r="L34">
        <v>1.2034047619047621</v>
      </c>
    </row>
    <row r="35" spans="8:12" x14ac:dyDescent="0.25">
      <c r="H35" s="2" t="s">
        <v>25</v>
      </c>
      <c r="I35" s="10">
        <v>9153665</v>
      </c>
      <c r="K35" s="2" t="s">
        <v>26</v>
      </c>
      <c r="L35">
        <v>1.6125939393939395</v>
      </c>
    </row>
    <row r="36" spans="8:12" x14ac:dyDescent="0.25">
      <c r="H36" s="2" t="s">
        <v>13</v>
      </c>
      <c r="I36" s="10">
        <v>9736522</v>
      </c>
      <c r="K36" s="2" t="s">
        <v>27</v>
      </c>
      <c r="L36">
        <v>0.79274444444444425</v>
      </c>
    </row>
    <row r="37" spans="8:12" x14ac:dyDescent="0.25">
      <c r="H37" s="2" t="s">
        <v>50</v>
      </c>
      <c r="I37" s="10">
        <v>148751960</v>
      </c>
      <c r="K37" s="2" t="s">
        <v>28</v>
      </c>
      <c r="L37">
        <v>1.4187785714285712</v>
      </c>
    </row>
    <row r="38" spans="8:12" x14ac:dyDescent="0.25">
      <c r="K38" s="2" t="s">
        <v>29</v>
      </c>
      <c r="L38">
        <v>1.0159567567567569</v>
      </c>
    </row>
    <row r="39" spans="8:12" x14ac:dyDescent="0.25">
      <c r="K39" s="2" t="s">
        <v>30</v>
      </c>
      <c r="L39">
        <v>0.86928809523809514</v>
      </c>
    </row>
    <row r="40" spans="8:12" x14ac:dyDescent="0.25">
      <c r="K40" s="2" t="s">
        <v>31</v>
      </c>
      <c r="L40">
        <v>1.4739190476190476</v>
      </c>
    </row>
    <row r="41" spans="8:12" x14ac:dyDescent="0.25">
      <c r="K41" s="2" t="s">
        <v>32</v>
      </c>
      <c r="L41">
        <v>1.798428947368421</v>
      </c>
    </row>
    <row r="42" spans="8:12" x14ac:dyDescent="0.25">
      <c r="K42" s="2" t="s">
        <v>33</v>
      </c>
      <c r="L42">
        <v>0.63187142857142853</v>
      </c>
    </row>
    <row r="43" spans="8:12" x14ac:dyDescent="0.25">
      <c r="K43" s="2" t="s">
        <v>34</v>
      </c>
      <c r="L43">
        <v>1.079390476190476</v>
      </c>
    </row>
    <row r="44" spans="8:12" x14ac:dyDescent="0.25">
      <c r="K44" s="2" t="s">
        <v>35</v>
      </c>
      <c r="L44">
        <v>0.76746666666666652</v>
      </c>
    </row>
    <row r="45" spans="8:12" x14ac:dyDescent="0.25">
      <c r="K45" s="2" t="s">
        <v>36</v>
      </c>
      <c r="L45">
        <v>0.52341666666666653</v>
      </c>
    </row>
    <row r="46" spans="8:12" x14ac:dyDescent="0.25">
      <c r="K46" s="2" t="s">
        <v>37</v>
      </c>
      <c r="L46">
        <v>1.4986888888888887</v>
      </c>
    </row>
    <row r="47" spans="8:12" x14ac:dyDescent="0.25">
      <c r="K47" s="2" t="s">
        <v>38</v>
      </c>
      <c r="L47">
        <v>1.5545619047619048</v>
      </c>
    </row>
    <row r="48" spans="8:12" x14ac:dyDescent="0.25">
      <c r="K48" s="2" t="s">
        <v>39</v>
      </c>
      <c r="L48">
        <v>0.85658571428571428</v>
      </c>
    </row>
    <row r="49" spans="11:12" x14ac:dyDescent="0.25">
      <c r="K49" s="2" t="s">
        <v>40</v>
      </c>
      <c r="L49">
        <v>1.091764285714286</v>
      </c>
    </row>
    <row r="50" spans="11:12" x14ac:dyDescent="0.25">
      <c r="K50" s="2" t="s">
        <v>41</v>
      </c>
      <c r="L50">
        <v>0.75646499999999983</v>
      </c>
    </row>
    <row r="51" spans="11:12" x14ac:dyDescent="0.25">
      <c r="K51" s="2" t="s">
        <v>42</v>
      </c>
      <c r="L51">
        <v>1.5606023809523812</v>
      </c>
    </row>
    <row r="52" spans="11:12" x14ac:dyDescent="0.25">
      <c r="K52" s="2" t="s">
        <v>43</v>
      </c>
      <c r="L52">
        <v>1.3479142857142858</v>
      </c>
    </row>
    <row r="53" spans="11:12" x14ac:dyDescent="0.25">
      <c r="K53" s="2" t="s">
        <v>44</v>
      </c>
      <c r="L53">
        <v>1.642611904761905</v>
      </c>
    </row>
    <row r="54" spans="11:12" x14ac:dyDescent="0.25">
      <c r="K54" s="2" t="s">
        <v>13</v>
      </c>
      <c r="L54">
        <v>1.1526309523809519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887425-9fdd-4bff-8189-b3a57629010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0ABDFDC0DA8C4E8B5748260262DD36" ma:contentTypeVersion="14" ma:contentTypeDescription="Create a new document." ma:contentTypeScope="" ma:versionID="9558040ba0e99433003317df407762fa">
  <xsd:schema xmlns:xsd="http://www.w3.org/2001/XMLSchema" xmlns:xs="http://www.w3.org/2001/XMLSchema" xmlns:p="http://schemas.microsoft.com/office/2006/metadata/properties" xmlns:ns3="5a887425-9fdd-4bff-8189-b3a576290108" xmlns:ns4="3edca595-bd4e-4132-ab8d-df019b489acd" targetNamespace="http://schemas.microsoft.com/office/2006/metadata/properties" ma:root="true" ma:fieldsID="e5a5caa4487bb2f99925ce0fb635abb9" ns3:_="" ns4:_="">
    <xsd:import namespace="5a887425-9fdd-4bff-8189-b3a576290108"/>
    <xsd:import namespace="3edca595-bd4e-4132-ab8d-df019b489a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SearchPropertie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87425-9fdd-4bff-8189-b3a5762901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ca595-bd4e-4132-ab8d-df019b489ac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9F246F-D06A-4E70-AC11-7C5E79057957}">
  <ds:schemaRefs>
    <ds:schemaRef ds:uri="http://schemas.microsoft.com/office/infopath/2007/PartnerControls"/>
    <ds:schemaRef ds:uri="http://schemas.microsoft.com/office/2006/metadata/properties"/>
    <ds:schemaRef ds:uri="3edca595-bd4e-4132-ab8d-df019b489acd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5a887425-9fdd-4bff-8189-b3a576290108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2175CDD-54D5-485B-8488-8A95B3A019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BAFDB4-FC31-417A-B33B-DB8A2DD9B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87425-9fdd-4bff-8189-b3a576290108"/>
    <ds:schemaRef ds:uri="3edca595-bd4e-4132-ab8d-df019b489a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US_PortCalls_Cleaned</vt:lpstr>
      <vt:lpstr>Dashboard</vt:lpstr>
      <vt:lpstr>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Deeraj Nair</dc:creator>
  <cp:lastModifiedBy>Nair, Deeraj</cp:lastModifiedBy>
  <dcterms:created xsi:type="dcterms:W3CDTF">2025-05-25T03:33:13Z</dcterms:created>
  <dcterms:modified xsi:type="dcterms:W3CDTF">2025-05-25T21:12:12Z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0x010100900ABDFDC0DA8C4E8B5748260262DD36</vt:lpwstr>
  </property>
</Properties>
</file>