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4984\Desktop\new\"/>
    </mc:Choice>
  </mc:AlternateContent>
  <bookViews>
    <workbookView xWindow="0" yWindow="0" windowWidth="20490" windowHeight="7620"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l="1"/>
  <c r="Q4" i="13"/>
  <c r="R4" i="13"/>
  <c r="N6" i="13"/>
  <c r="P6" i="13"/>
  <c r="Q6" i="13"/>
  <c r="R6" i="13"/>
  <c r="N7" i="13"/>
  <c r="P7" i="13" s="1"/>
  <c r="Q7" i="13"/>
  <c r="R7" i="13"/>
  <c r="N8" i="13"/>
  <c r="R8" i="13" s="1"/>
  <c r="P8" i="13"/>
  <c r="Q8" i="13"/>
  <c r="N9" i="13"/>
  <c r="P9" i="13"/>
  <c r="Q9" i="13"/>
  <c r="R9" i="13"/>
  <c r="N10" i="13"/>
  <c r="P10" i="13"/>
  <c r="Q10" i="13"/>
  <c r="F5" i="14" s="1"/>
  <c r="R10" i="13"/>
  <c r="G5" i="14" s="1"/>
  <c r="A4" i="14"/>
  <c r="A5" i="14"/>
  <c r="C5" i="14"/>
  <c r="E5" i="14"/>
  <c r="B7" i="14"/>
  <c r="F7" i="14" s="1"/>
  <c r="G7" i="14"/>
  <c r="H6" i="17"/>
  <c r="H7" i="17"/>
  <c r="H8" i="17"/>
  <c r="C4" i="14" l="1"/>
  <c r="F4" i="14"/>
  <c r="E4" i="14"/>
  <c r="G4" i="14"/>
  <c r="E7" i="14"/>
  <c r="D7" i="14" s="1"/>
  <c r="A7" i="14"/>
  <c r="C7" i="14"/>
  <c r="N11" i="13"/>
  <c r="D4" i="14"/>
  <c r="D5"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<sst xmlns="http://schemas.openxmlformats.org/spreadsheetml/2006/main" count="235" uniqueCount="170">
  <si>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</si>
  <si>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</si>
  <si>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</si>
  <si>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</si>
  <si>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</si>
  <si>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</si>
  <si>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</si>
  <si>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</si>
  <si>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</si>
  <si>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</si>
  <si>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</si>
  <si>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</si>
  <si>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</si>
  <si>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</si>
  <si>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</si>
  <si>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</si>
  <si>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</si>
  <si>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</si>
  <si>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</si>
  <si>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</si>
  <si>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</si>
  <si>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</si>
  <si>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</si>
  <si>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</si>
  <si>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</si>
  <si>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</si>
  <si>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</si>
  <si>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</si>
  <si>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</si>
  <si>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</si>
  <si>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</si>
  <si>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</si>
  <si>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</si>
  <si>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</si>
  <si>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</si>
  <si>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</si>
  <si>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</si>
  <si>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</si>
  <si>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</si>
  <si>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</si>
  <si>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</si>
  <si>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</si>
  <si>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</si>
  <si>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</si>
  <si>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</si>
  <si>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</si>
  <si>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</si>
  <si>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</si>
  <si>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</si>
  <si>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</si>
  <si>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</si>
  <si>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</si>
  <si>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</si>
  <si>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</si>
  <si>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</si>
  <si>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</si>
  <si>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</si>
  <si>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</si>
  <si>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</si>
  <si>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</si>
  <si>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</si>
  <si>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</si>
  <si>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</si>
  <si>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</si>
  <si>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</si>
  <si>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</si>
  <si>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</si>
  <si>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</si>
  <si>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</si>
  <si>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</si>
  <si>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</si>
  <si>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</si>
  <si>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</si>
  <si>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</si>
  <si>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</si>
  <si>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</si>
  <si>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</si>
  <si>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</si>
  <si>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</si>
  <si>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</si>
  <si>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</si>
  <si>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</si>
  <si>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</si>
  <si>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</si>
  <si>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</si>
  <si>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</si>
  <si>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</si>
  <si>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</si>
  <si>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</si>
  <si>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</si>
  <si>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</si>
  <si>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</si>
  <si>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</si>
  <si>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</si>
  <si>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</si>
  <si>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</si>
  <si>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</si>
  <si>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</si>
  <si>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</si>
  <si>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</si>
  <si>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</si>
  <si>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</si>
  <si>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Sprint 4</t>
  </si>
  <si>
    <t>Sprint 5</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</si>
  <si>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</si>
  <si>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</si>
  <si>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</si>
  <si>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</si>
  <si>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</si>
  <si>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</si>
  <si>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</si>
  <si>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</si>
  <si>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</si>
  <si>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</si>
  <si>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</si>
  <si>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</si>
  <si>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</si>
  <si>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</si>
  <si>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</si>
  <si>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</si>
  <si>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</si>
  <si>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</si>
  <si>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</si>
  <si>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</si>
  <si>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</si>
  <si>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</si>
  <si>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</si>
  <si>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</si>
  <si>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</si>
  <si>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</si>
  <si>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</si>
  <si>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</si>
  <si>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</si>
  <si>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UC 1.4</t>
  </si>
  <si>
    <t>The objective of this requirement is to authenticate the admin credentials</t>
  </si>
  <si>
    <t>The objective of this requirement is to authenticate the admin credentials.</t>
  </si>
  <si>
    <t>UC 2.4</t>
  </si>
  <si>
    <t>Low</t>
  </si>
  <si>
    <t>System</t>
  </si>
  <si>
    <t>18/03/2019</t>
  </si>
  <si>
    <t>31/03/2019</t>
  </si>
  <si>
    <t>The objective of this requirement is to capture the personal details of the admin.</t>
  </si>
  <si>
    <t>Admin being able to access the homepage &amp; get redirected to the ‘Sign-up’ page upon click of ‘Join us’ link.</t>
  </si>
  <si>
    <t>A registered admin – is able click ‘Sign in’ link, after keying in ‘Your User Id’ &amp; ‘Your Password’ field and get his credentials authenticated with the existing database entry.</t>
  </si>
  <si>
    <t>The objective of this requirement is to add the inventory details and get redirected to "viewInventory" page.</t>
  </si>
  <si>
    <t>Admin being able to access the homepage &amp; get redirected to the ‘addInventory’ page upon click of ‘Sign in’ link.</t>
  </si>
  <si>
    <t>The objective of this requirement is to add the staff details and get redirected to "viewStaff" page.</t>
  </si>
  <si>
    <t>Admin being able to access the homepage after log-in &amp; get redirected to the ‘addStaff’ page upon click of ‘Add Staff’ link.</t>
  </si>
  <si>
    <t>The objective of this requirement is to display the inventory list and edit the detail also.</t>
  </si>
  <si>
    <t>Admin being able to access the homepage after log-in &amp; get redirected to the ‘viewInventory’ page upon click of ‘View Inventory’ link.</t>
  </si>
  <si>
    <t>The objective of this requirement is to display the details of staff and also edit the detail.
the staff detail and also let to
edit the detail.</t>
  </si>
  <si>
    <t>Admin being able to access the homepage after log-in &amp; get redirected to the ‘viewStaff’ page upon click of ‘View Staff’ link.</t>
  </si>
  <si>
    <r>
      <t xml:space="preserve">Product Backlog - Instructions        Restaurant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</si>
  <si>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Restaurant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</si>
  <si>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Restaurant Management</t>
  </si>
  <si>
    <r>
      <t xml:space="preserve">Product Backlog - Report Data          Restaurant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</si>
  <si>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Admin Registration</t>
  </si>
  <si>
    <t>As a user, I want to open admin registration page and save the entered admin details.</t>
  </si>
  <si>
    <t>Shrey Agarwal, Deepankar Ratra, Punit Jain</t>
  </si>
  <si>
    <t>,Mr. Abhinandan</t>
  </si>
  <si>
    <t>Mrs. Shilpa Mahajan</t>
  </si>
  <si>
    <t>Mentor</t>
  </si>
  <si>
    <t>Academy Head</t>
  </si>
  <si>
    <r>
      <t xml:space="preserve">Product Backlog - Product Backlog          Restaurant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</si>
  <si>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</si>
  <si>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1.7</t>
  </si>
  <si>
    <t>UC 1.8</t>
  </si>
  <si>
    <t>UC 1.6</t>
  </si>
  <si>
    <r>
      <t xml:space="preserve">Product Backlog - WSJF Technique          Restaurant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</si>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</sst>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 fillId="6" borderId="5"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1" fillId="0" borderId="17"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15</c:v>
                </c:pt>
                <c:pt idx="1">
                  <c:v>12</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11</c:v>
                </c:pt>
                <c:pt idx="1">
                  <c:v>5</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18</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37</c:v>
                </c:pt>
                <c:pt idx="1">
                  <c:v>5</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6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6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5077" cy="63011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5077" cy="63011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22" zoomScaleNormal="100" workbookViewId="0">
      <selection activeCell="K25" sqref="K25"/>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t="s">
        <v>154</v>
      </c>
      <c r="C6" s="139"/>
      <c r="D6" s="139"/>
      <c r="E6" s="139"/>
      <c r="F6" s="139"/>
      <c r="G6" s="140"/>
    </row>
    <row r="7" spans="2:7" ht="21" customHeight="1" x14ac:dyDescent="0.2">
      <c r="B7" s="138"/>
      <c r="C7" s="139"/>
      <c r="D7" s="139"/>
      <c r="E7" s="139"/>
      <c r="F7" s="139"/>
      <c r="G7" s="140"/>
    </row>
    <row r="8" spans="2:7" ht="29.25" customHeight="1" x14ac:dyDescent="0.2">
      <c r="B8" s="138" t="s">
        <v>138</v>
      </c>
      <c r="C8" s="139"/>
      <c r="D8" s="139"/>
      <c r="E8" s="139"/>
      <c r="F8" s="139"/>
      <c r="G8" s="140"/>
    </row>
    <row r="9" spans="2:7" ht="23.25" x14ac:dyDescent="0.2">
      <c r="B9" s="141"/>
      <c r="C9" s="142"/>
      <c r="D9" s="142"/>
      <c r="E9" s="142"/>
      <c r="F9" s="142"/>
      <c r="G9" s="143"/>
    </row>
    <row r="10" spans="2:7" ht="55.5" customHeight="1" x14ac:dyDescent="0.2">
      <c r="B10" s="138" t="s">
        <v>126</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63.75" x14ac:dyDescent="0.2">
      <c r="B26" s="11"/>
      <c r="C26" s="42" t="s">
        <v>3</v>
      </c>
      <c r="D26" s="123" t="s">
        <v>158</v>
      </c>
      <c r="E26" s="123" t="s">
        <v>159</v>
      </c>
      <c r="F26" s="123" t="s">
        <v>160</v>
      </c>
      <c r="G26" s="51"/>
      <c r="H26" s="1"/>
    </row>
    <row r="27" spans="1:8" ht="25.5" x14ac:dyDescent="0.2">
      <c r="B27" s="11"/>
      <c r="C27" s="42" t="s">
        <v>4</v>
      </c>
      <c r="D27" s="123" t="s">
        <v>169</v>
      </c>
      <c r="E27" s="123" t="s">
        <v>161</v>
      </c>
      <c r="F27" s="123" t="s">
        <v>162</v>
      </c>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125</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67"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152</v>
      </c>
      <c r="C1" s="152"/>
      <c r="D1" s="152"/>
      <c r="E1" s="152"/>
      <c r="F1" s="152"/>
      <c r="G1" s="152"/>
      <c r="H1" s="152"/>
      <c r="N1" s="56"/>
      <c r="O1" s="56"/>
    </row>
    <row r="2" spans="2:15" ht="13.5" thickTop="1" x14ac:dyDescent="0.2"/>
    <row r="3" spans="2:15" ht="3" customHeight="1" x14ac:dyDescent="0.2"/>
    <row r="4" spans="2:15" ht="28.5" customHeight="1" x14ac:dyDescent="0.2">
      <c r="C4" s="153" t="s">
        <v>22</v>
      </c>
      <c r="D4" s="154"/>
    </row>
    <row r="5" spans="2:15" x14ac:dyDescent="0.2">
      <c r="C5" s="59" t="s">
        <v>23</v>
      </c>
      <c r="D5" s="59"/>
    </row>
    <row r="6" spans="2:15" x14ac:dyDescent="0.2">
      <c r="C6" s="155" t="s">
        <v>24</v>
      </c>
      <c r="D6" s="156"/>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3" t="s">
        <v>43</v>
      </c>
      <c r="D18" s="154"/>
    </row>
    <row r="19" spans="3:4" ht="107.25" customHeight="1" x14ac:dyDescent="0.2">
      <c r="C19" s="149" t="s">
        <v>44</v>
      </c>
      <c r="D19" s="157"/>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111</v>
      </c>
      <c r="D25" s="62" t="s">
        <v>112</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64" t="s">
        <v>123</v>
      </c>
      <c r="D50" s="148"/>
    </row>
    <row r="51" spans="3:4" ht="33" customHeight="1" x14ac:dyDescent="0.2">
      <c r="C51" s="158" t="s">
        <v>124</v>
      </c>
      <c r="D51" s="159"/>
    </row>
    <row r="52" spans="3:4" ht="25.5" customHeight="1" x14ac:dyDescent="0.2">
      <c r="C52" s="160"/>
      <c r="D52" s="161"/>
    </row>
    <row r="53" spans="3:4" ht="25.5" customHeight="1" x14ac:dyDescent="0.2">
      <c r="C53" s="160"/>
      <c r="D53" s="161"/>
    </row>
    <row r="54" spans="3:4" ht="18" customHeight="1" x14ac:dyDescent="0.2">
      <c r="C54" s="160"/>
      <c r="D54" s="161"/>
    </row>
    <row r="55" spans="3:4" ht="25.5" customHeight="1" x14ac:dyDescent="0.2">
      <c r="C55" s="160"/>
      <c r="D55" s="161"/>
    </row>
    <row r="56" spans="3:4" ht="25.5" customHeight="1" x14ac:dyDescent="0.2">
      <c r="C56" s="162"/>
      <c r="D56" s="163"/>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0"/>
  <sheetViews>
    <sheetView topLeftCell="A7" workbookViewId="0">
      <selection activeCell="B9" sqref="B9"/>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1" t="s">
        <v>163</v>
      </c>
      <c r="C1" s="152"/>
      <c r="D1" s="152"/>
      <c r="E1" s="152"/>
      <c r="F1" s="152"/>
      <c r="G1" s="152"/>
      <c r="H1" s="152"/>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22" t="s">
        <v>164</v>
      </c>
      <c r="C3" s="122" t="s">
        <v>141</v>
      </c>
      <c r="D3" s="122" t="s">
        <v>142</v>
      </c>
      <c r="E3" s="71" t="s">
        <v>129</v>
      </c>
      <c r="F3" s="71" t="s">
        <v>130</v>
      </c>
      <c r="G3" s="71" t="s">
        <v>127</v>
      </c>
      <c r="H3" s="71" t="s">
        <v>128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133</v>
      </c>
      <c r="C4" s="122" t="s">
        <v>135</v>
      </c>
      <c r="D4" s="122" t="s">
        <v>143</v>
      </c>
      <c r="E4" s="71" t="s">
        <v>129</v>
      </c>
      <c r="F4" s="71" t="s">
        <v>130</v>
      </c>
      <c r="G4" s="71" t="s">
        <v>127</v>
      </c>
      <c r="H4" s="71" t="s">
        <v>128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51" x14ac:dyDescent="0.2">
      <c r="A5" s="74">
        <v>3</v>
      </c>
      <c r="B5" s="122" t="s">
        <v>167</v>
      </c>
      <c r="C5" s="122" t="s">
        <v>144</v>
      </c>
      <c r="D5" s="122" t="s">
        <v>145</v>
      </c>
      <c r="E5" s="71" t="s">
        <v>129</v>
      </c>
      <c r="F5" s="71" t="s">
        <v>130</v>
      </c>
      <c r="G5" s="71" t="s">
        <v>127</v>
      </c>
      <c r="H5" s="71" t="s">
        <v>128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22" t="s">
        <v>133</v>
      </c>
      <c r="C6" s="122" t="s">
        <v>134</v>
      </c>
      <c r="D6" s="74"/>
      <c r="E6" s="71" t="s">
        <v>129</v>
      </c>
      <c r="F6" s="71" t="s">
        <v>130</v>
      </c>
      <c r="G6" s="71" t="s">
        <v>127</v>
      </c>
      <c r="H6" s="71" t="s">
        <v>128</v>
      </c>
      <c r="I6" s="71" t="s">
        <v>88</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63.75" x14ac:dyDescent="0.2">
      <c r="A7" s="74">
        <v>4</v>
      </c>
      <c r="B7" s="122" t="s">
        <v>166</v>
      </c>
      <c r="C7" s="122" t="s">
        <v>146</v>
      </c>
      <c r="D7" s="122" t="s">
        <v>147</v>
      </c>
      <c r="E7" s="71" t="s">
        <v>129</v>
      </c>
      <c r="F7" s="71" t="s">
        <v>130</v>
      </c>
      <c r="G7" s="71" t="s">
        <v>127</v>
      </c>
      <c r="H7" s="71" t="s">
        <v>128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22" t="s">
        <v>165</v>
      </c>
      <c r="C8" s="122" t="s">
        <v>148</v>
      </c>
      <c r="D8" s="122" t="s">
        <v>149</v>
      </c>
      <c r="E8" s="71" t="s">
        <v>129</v>
      </c>
      <c r="F8" s="71" t="s">
        <v>130</v>
      </c>
      <c r="G8" s="71" t="s">
        <v>127</v>
      </c>
      <c r="H8" s="71" t="s">
        <v>128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63.75" x14ac:dyDescent="0.2">
      <c r="A9" s="76">
        <v>6</v>
      </c>
      <c r="B9" s="122" t="s">
        <v>166</v>
      </c>
      <c r="C9" s="122" t="s">
        <v>150</v>
      </c>
      <c r="D9" s="122" t="s">
        <v>151</v>
      </c>
      <c r="E9" s="71" t="s">
        <v>129</v>
      </c>
      <c r="F9" s="122" t="s">
        <v>130</v>
      </c>
      <c r="G9" s="122" t="s">
        <v>137</v>
      </c>
      <c r="H9" s="71" t="s">
        <v>128</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5" customFormat="1" x14ac:dyDescent="0.2">
      <c r="A11" s="74"/>
      <c r="B11" s="74"/>
      <c r="C11" s="74"/>
      <c r="D11" s="74"/>
      <c r="E11" s="74"/>
      <c r="F11" s="71"/>
      <c r="G11" s="74"/>
      <c r="H11" s="71"/>
      <c r="I11" s="80"/>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5" customFormat="1" x14ac:dyDescent="0.2">
      <c r="A12" s="74"/>
      <c r="B12" s="74"/>
      <c r="C12" s="74"/>
      <c r="D12" s="74"/>
      <c r="E12" s="74"/>
      <c r="F12" s="71"/>
      <c r="G12" s="74"/>
      <c r="H12" s="71"/>
      <c r="I12" s="71"/>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s="75"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5"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9" customFormat="1" x14ac:dyDescent="0.2">
      <c r="A15" s="74"/>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5" customFormat="1" x14ac:dyDescent="0.2">
      <c r="A16" s="74"/>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83" customFormat="1" x14ac:dyDescent="0.2">
      <c r="A17" s="81"/>
      <c r="B17" s="74"/>
      <c r="C17" s="74"/>
      <c r="D17" s="74"/>
      <c r="E17" s="74"/>
      <c r="F17" s="71"/>
      <c r="G17" s="74"/>
      <c r="H17" s="71"/>
      <c r="I17" s="8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83" customFormat="1" x14ac:dyDescent="0.2">
      <c r="A18" s="81"/>
      <c r="B18" s="74"/>
      <c r="C18" s="74"/>
      <c r="D18" s="74"/>
      <c r="E18" s="74"/>
      <c r="F18" s="71"/>
      <c r="G18" s="74"/>
      <c r="H18" s="71"/>
      <c r="I18" s="8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83" customFormat="1" x14ac:dyDescent="0.2">
      <c r="A19" s="81"/>
      <c r="B19" s="74"/>
      <c r="C19" s="74"/>
      <c r="D19" s="74"/>
      <c r="E19" s="74"/>
      <c r="F19" s="71"/>
      <c r="G19" s="74"/>
      <c r="H19" s="71"/>
      <c r="I19" s="8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83" customFormat="1" x14ac:dyDescent="0.2">
      <c r="A20" s="81"/>
      <c r="B20" s="74"/>
      <c r="C20" s="74"/>
      <c r="D20" s="74"/>
      <c r="E20" s="74"/>
      <c r="F20" s="71"/>
      <c r="G20" s="74"/>
      <c r="H20" s="71"/>
      <c r="I20" s="8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83" customFormat="1" x14ac:dyDescent="0.2">
      <c r="A21" s="81"/>
      <c r="B21" s="74"/>
      <c r="C21" s="74"/>
      <c r="D21" s="74"/>
      <c r="E21" s="74"/>
      <c r="F21" s="71"/>
      <c r="G21" s="74"/>
      <c r="H21" s="71"/>
      <c r="I21" s="8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83" customFormat="1" x14ac:dyDescent="0.2">
      <c r="A22" s="81"/>
      <c r="B22" s="74"/>
      <c r="C22" s="74"/>
      <c r="D22" s="74"/>
      <c r="E22" s="74"/>
      <c r="F22" s="71"/>
      <c r="G22" s="74"/>
      <c r="H22" s="71"/>
      <c r="I22" s="8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83" customFormat="1" x14ac:dyDescent="0.2">
      <c r="A23" s="81"/>
      <c r="B23" s="74"/>
      <c r="C23" s="74"/>
      <c r="D23" s="74"/>
      <c r="E23" s="74"/>
      <c r="F23" s="71"/>
      <c r="G23" s="74"/>
      <c r="H23" s="71"/>
      <c r="I23" s="8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81"/>
      <c r="C25" s="81"/>
      <c r="D25" s="81"/>
      <c r="E25" s="81"/>
      <c r="F25" s="71"/>
      <c r="G25" s="81"/>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81"/>
      <c r="C26" s="81"/>
      <c r="D26" s="81"/>
      <c r="E26" s="81"/>
      <c r="F26" s="71"/>
      <c r="G26" s="81"/>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81"/>
      <c r="C27" s="81"/>
      <c r="D27" s="81"/>
      <c r="E27" s="81"/>
      <c r="F27" s="71"/>
      <c r="G27" s="81"/>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81"/>
      <c r="C28" s="81"/>
      <c r="D28" s="81"/>
      <c r="E28" s="81"/>
      <c r="F28" s="71"/>
      <c r="G28" s="81"/>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78"/>
      <c r="B29" s="78"/>
      <c r="C29" s="78"/>
      <c r="D29" s="78"/>
      <c r="E29" s="78"/>
      <c r="F29" s="78"/>
      <c r="G29" s="78"/>
      <c r="H29" s="78"/>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78"/>
      <c r="B30" s="78"/>
      <c r="C30" s="78"/>
      <c r="D30" s="78"/>
      <c r="E30" s="78"/>
      <c r="F30" s="78"/>
      <c r="G30" s="78"/>
      <c r="H30" s="78"/>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78"/>
      <c r="B31" s="78"/>
      <c r="C31" s="78"/>
      <c r="D31" s="78"/>
      <c r="E31" s="78"/>
      <c r="F31" s="78"/>
      <c r="G31" s="78"/>
      <c r="H31" s="78"/>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78"/>
      <c r="B32" s="78"/>
      <c r="C32" s="78"/>
      <c r="D32" s="78"/>
      <c r="E32" s="78"/>
      <c r="F32" s="78"/>
      <c r="G32" s="78"/>
      <c r="H32" s="78"/>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78"/>
      <c r="B33" s="78"/>
      <c r="C33" s="78"/>
      <c r="D33" s="78"/>
      <c r="E33" s="78"/>
      <c r="F33" s="78"/>
      <c r="G33" s="78"/>
      <c r="H33" s="78"/>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78"/>
      <c r="B34" s="78"/>
      <c r="C34" s="78"/>
      <c r="D34" s="78"/>
      <c r="E34" s="78"/>
      <c r="F34" s="78"/>
      <c r="G34" s="78"/>
      <c r="H34" s="78"/>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78"/>
      <c r="B35" s="78"/>
      <c r="C35" s="78"/>
      <c r="D35" s="78"/>
      <c r="E35" s="78"/>
      <c r="F35" s="78"/>
      <c r="G35" s="78"/>
      <c r="H35" s="78"/>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x14ac:dyDescent="0.2">
      <c r="A38" s="84"/>
      <c r="B38" s="84"/>
      <c r="C38" s="84"/>
      <c r="D38" s="84"/>
      <c r="E38" s="84"/>
      <c r="F38" s="84"/>
      <c r="G38" s="84"/>
      <c r="H38" s="84"/>
      <c r="I38" s="69"/>
    </row>
    <row r="39" spans="1:34" x14ac:dyDescent="0.2">
      <c r="A39" s="84"/>
      <c r="B39" s="84"/>
      <c r="C39" s="84"/>
      <c r="D39" s="84"/>
      <c r="E39" s="84"/>
      <c r="F39" s="84"/>
      <c r="G39" s="84"/>
      <c r="H39" s="84"/>
      <c r="I39" s="69"/>
    </row>
    <row r="40" spans="1:34" x14ac:dyDescent="0.2">
      <c r="A40" s="84"/>
      <c r="B40" s="84"/>
      <c r="C40" s="84"/>
      <c r="D40" s="84"/>
      <c r="E40" s="84"/>
      <c r="F40" s="84"/>
      <c r="G40" s="84"/>
      <c r="H40" s="84"/>
      <c r="I40" s="69"/>
    </row>
    <row r="41" spans="1:34" x14ac:dyDescent="0.2">
      <c r="A41" s="84"/>
      <c r="B41" s="84"/>
      <c r="C41" s="84"/>
      <c r="D41" s="84"/>
      <c r="E41" s="84"/>
      <c r="F41" s="84"/>
      <c r="G41" s="84"/>
      <c r="H41" s="84"/>
      <c r="I41" s="69"/>
    </row>
    <row r="42" spans="1:34" x14ac:dyDescent="0.2">
      <c r="A42" s="84"/>
      <c r="B42" s="84"/>
      <c r="C42" s="84"/>
      <c r="D42" s="84"/>
      <c r="E42" s="84"/>
      <c r="F42" s="84"/>
      <c r="G42" s="84"/>
      <c r="H42" s="84"/>
      <c r="I42" s="69"/>
    </row>
    <row r="43" spans="1:34" s="69" customFormat="1" x14ac:dyDescent="0.2">
      <c r="A43" s="84"/>
      <c r="B43" s="84"/>
      <c r="C43" s="84"/>
      <c r="D43" s="84"/>
      <c r="E43" s="84"/>
      <c r="F43" s="84"/>
      <c r="G43" s="84"/>
      <c r="H43" s="84"/>
    </row>
    <row r="44" spans="1:34" s="69" customFormat="1" x14ac:dyDescent="0.2">
      <c r="A44" s="84"/>
      <c r="B44" s="84"/>
      <c r="C44" s="84"/>
      <c r="D44" s="84"/>
      <c r="E44" s="84"/>
      <c r="F44" s="84"/>
      <c r="G44" s="84"/>
      <c r="H44" s="84"/>
    </row>
    <row r="45" spans="1:34" s="69" customFormat="1" x14ac:dyDescent="0.2">
      <c r="A45" s="84"/>
      <c r="B45" s="84"/>
      <c r="C45" s="84"/>
      <c r="D45" s="84"/>
      <c r="E45" s="84"/>
      <c r="F45" s="84"/>
      <c r="G45" s="84"/>
      <c r="H45" s="84"/>
    </row>
    <row r="46" spans="1:34" s="69" customFormat="1" x14ac:dyDescent="0.2">
      <c r="A46" s="84"/>
      <c r="B46" s="84"/>
      <c r="C46" s="84"/>
      <c r="D46" s="84"/>
      <c r="E46" s="84"/>
      <c r="F46" s="84"/>
      <c r="G46" s="84"/>
      <c r="H46" s="84"/>
    </row>
    <row r="47" spans="1:34" s="69" customFormat="1" x14ac:dyDescent="0.2">
      <c r="A47" s="84"/>
      <c r="B47" s="84"/>
      <c r="C47" s="84"/>
      <c r="D47" s="84"/>
      <c r="E47" s="84"/>
      <c r="F47" s="84"/>
      <c r="G47" s="84"/>
      <c r="H47" s="84"/>
    </row>
    <row r="48" spans="1:34" s="69" customFormat="1" x14ac:dyDescent="0.2">
      <c r="A48" s="84"/>
      <c r="B48" s="84"/>
      <c r="C48" s="84"/>
      <c r="D48" s="84"/>
      <c r="E48" s="84"/>
      <c r="F48" s="84"/>
      <c r="G48" s="84"/>
      <c r="H48" s="84"/>
    </row>
    <row r="49" spans="1:8" s="69" customFormat="1" x14ac:dyDescent="0.2">
      <c r="A49" s="84"/>
      <c r="B49" s="84"/>
      <c r="C49" s="84"/>
      <c r="D49" s="84"/>
      <c r="E49" s="84"/>
      <c r="F49" s="84"/>
      <c r="G49" s="84"/>
      <c r="H49" s="84"/>
    </row>
    <row r="50" spans="1:8" s="69" customFormat="1" x14ac:dyDescent="0.2">
      <c r="A50" s="84"/>
      <c r="B50" s="84"/>
      <c r="C50" s="84"/>
      <c r="D50" s="84"/>
      <c r="E50" s="84"/>
      <c r="F50" s="84"/>
      <c r="G50" s="84"/>
      <c r="H50" s="84"/>
    </row>
    <row r="51" spans="1:8" s="69" customFormat="1" x14ac:dyDescent="0.2">
      <c r="A51" s="84"/>
      <c r="B51" s="84"/>
      <c r="C51" s="84"/>
      <c r="D51" s="84"/>
      <c r="E51" s="84"/>
      <c r="F51" s="84"/>
      <c r="G51" s="84"/>
      <c r="H51" s="84"/>
    </row>
    <row r="52" spans="1:8" s="69" customFormat="1" x14ac:dyDescent="0.2">
      <c r="A52" s="84"/>
      <c r="B52" s="84"/>
      <c r="C52" s="84"/>
      <c r="D52" s="84"/>
      <c r="E52" s="84"/>
      <c r="F52" s="84"/>
      <c r="G52" s="84"/>
      <c r="H52" s="84"/>
    </row>
    <row r="53" spans="1:8" s="69" customFormat="1" x14ac:dyDescent="0.2">
      <c r="A53" s="84"/>
      <c r="B53" s="84"/>
      <c r="C53" s="84"/>
      <c r="D53" s="84"/>
      <c r="E53" s="84"/>
      <c r="F53" s="84"/>
      <c r="G53" s="84"/>
      <c r="H53" s="84"/>
    </row>
    <row r="54" spans="1:8" s="69" customFormat="1" x14ac:dyDescent="0.2">
      <c r="A54" s="84"/>
      <c r="B54" s="84"/>
      <c r="C54" s="84"/>
      <c r="D54" s="84"/>
      <c r="E54" s="84"/>
      <c r="F54" s="84"/>
      <c r="G54" s="84"/>
      <c r="H54" s="84"/>
    </row>
    <row r="55" spans="1:8" s="69" customFormat="1" x14ac:dyDescent="0.2">
      <c r="A55" s="84"/>
      <c r="B55" s="84"/>
      <c r="C55" s="84"/>
      <c r="D55" s="84"/>
      <c r="E55" s="84"/>
      <c r="F55" s="84"/>
      <c r="G55" s="84"/>
      <c r="H55" s="84"/>
    </row>
    <row r="56" spans="1:8" s="69" customFormat="1" x14ac:dyDescent="0.2">
      <c r="A56" s="84"/>
      <c r="B56" s="84"/>
      <c r="C56" s="84"/>
      <c r="D56" s="84"/>
      <c r="E56" s="84"/>
      <c r="F56" s="84"/>
      <c r="G56" s="84"/>
      <c r="H56" s="84"/>
    </row>
    <row r="57" spans="1:8" s="69" customFormat="1" x14ac:dyDescent="0.2">
      <c r="A57" s="84"/>
      <c r="B57" s="84"/>
      <c r="C57" s="84"/>
      <c r="D57" s="84"/>
      <c r="E57" s="84"/>
      <c r="F57" s="84"/>
      <c r="G57" s="84"/>
      <c r="H57" s="84"/>
    </row>
    <row r="58" spans="1:8" s="69" customFormat="1" x14ac:dyDescent="0.2">
      <c r="A58" s="84"/>
      <c r="B58" s="84"/>
      <c r="C58" s="84"/>
      <c r="D58" s="84"/>
      <c r="E58" s="84"/>
      <c r="F58" s="84"/>
      <c r="G58" s="84"/>
      <c r="H58" s="84"/>
    </row>
    <row r="59" spans="1:8" s="69" customFormat="1" x14ac:dyDescent="0.2">
      <c r="A59" s="84"/>
      <c r="B59" s="84"/>
      <c r="C59" s="84"/>
      <c r="D59" s="84"/>
      <c r="E59" s="84"/>
      <c r="F59" s="84"/>
      <c r="G59" s="84"/>
      <c r="H59" s="84"/>
    </row>
    <row r="60" spans="1:8" s="69" customFormat="1" x14ac:dyDescent="0.2">
      <c r="A60" s="84"/>
      <c r="B60" s="84"/>
      <c r="C60" s="84"/>
      <c r="D60" s="84"/>
      <c r="E60" s="84"/>
      <c r="F60" s="84"/>
      <c r="G60" s="84"/>
      <c r="H60" s="84"/>
    </row>
    <row r="61" spans="1:8" s="69" customFormat="1" x14ac:dyDescent="0.2">
      <c r="A61" s="84"/>
      <c r="B61" s="84"/>
      <c r="C61" s="84"/>
      <c r="D61" s="84"/>
      <c r="E61" s="84"/>
      <c r="F61" s="84"/>
      <c r="G61" s="84"/>
      <c r="H61" s="84"/>
    </row>
    <row r="62" spans="1:8" s="69" customFormat="1" x14ac:dyDescent="0.2">
      <c r="A62" s="84"/>
      <c r="B62" s="84"/>
      <c r="C62" s="84"/>
      <c r="D62" s="84"/>
      <c r="E62" s="84"/>
      <c r="F62" s="84"/>
      <c r="G62" s="84"/>
      <c r="H62" s="84"/>
    </row>
    <row r="63" spans="1:8" s="69" customFormat="1" x14ac:dyDescent="0.2">
      <c r="A63" s="84"/>
      <c r="B63" s="84"/>
      <c r="C63" s="84"/>
      <c r="D63" s="84"/>
      <c r="E63" s="84"/>
      <c r="F63" s="84"/>
      <c r="G63" s="84"/>
      <c r="H63" s="84"/>
    </row>
    <row r="64" spans="1:8"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sheetData>
  <mergeCells count="1">
    <mergeCell ref="B1:H1"/>
  </mergeCells>
  <dataValidations count="6">
    <dataValidation type="list" allowBlank="1" showInputMessage="1" showErrorMessage="1" sqref="C25:D65529 C1:D1">
      <formula1>"High,Medium,Low"</formula1>
    </dataValidation>
    <dataValidation type="list" allowBlank="1" showInputMessage="1" showErrorMessage="1" sqref="F1:G1 F29:F65529 G25:G65529">
      <formula1>"Functional, External Interface, User Interface,System Interface, Non functional"</formula1>
    </dataValidation>
    <dataValidation type="list" allowBlank="1" showInputMessage="1" showErrorMessage="1" sqref="E1 E25:E65529">
      <formula1>"Simple,Average,Complex"</formula1>
    </dataValidation>
    <dataValidation type="list" allowBlank="1" showInputMessage="1" showErrorMessage="1" sqref="G3:G24">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opLeftCell="A10" workbookViewId="0">
      <selection activeCell="N11" sqref="N1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1" t="s">
        <v>153</v>
      </c>
      <c r="C1" s="151"/>
      <c r="D1" s="151"/>
      <c r="E1" s="151"/>
      <c r="F1" s="151"/>
      <c r="G1" s="151"/>
      <c r="H1" s="151"/>
      <c r="I1" s="151"/>
      <c r="N1" s="56"/>
      <c r="O1" s="56"/>
    </row>
    <row r="2" spans="1:41" s="117" customFormat="1" ht="64.5" thickTop="1" x14ac:dyDescent="0.2">
      <c r="A2" s="118" t="s">
        <v>45</v>
      </c>
      <c r="B2" s="118" t="s">
        <v>47</v>
      </c>
      <c r="C2" s="118" t="s">
        <v>49</v>
      </c>
      <c r="D2" s="118" t="s">
        <v>51</v>
      </c>
      <c r="E2" s="118" t="s">
        <v>53</v>
      </c>
      <c r="F2" s="118" t="s">
        <v>113</v>
      </c>
      <c r="G2" s="118" t="s">
        <v>55</v>
      </c>
      <c r="H2" s="118" t="s">
        <v>57</v>
      </c>
      <c r="I2" s="118" t="s">
        <v>59</v>
      </c>
      <c r="J2" s="118" t="s">
        <v>61</v>
      </c>
      <c r="K2" s="118" t="s">
        <v>63</v>
      </c>
      <c r="L2" s="118" t="s">
        <v>65</v>
      </c>
      <c r="M2" s="118" t="s">
        <v>67</v>
      </c>
      <c r="N2" s="118" t="s">
        <v>69</v>
      </c>
      <c r="O2" s="118" t="s">
        <v>71</v>
      </c>
      <c r="P2" s="165" t="s">
        <v>73</v>
      </c>
      <c r="Q2" s="165"/>
      <c r="R2" s="165"/>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89</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38.25" x14ac:dyDescent="0.2">
      <c r="A4" s="125">
        <v>1</v>
      </c>
      <c r="B4" s="121" t="s">
        <v>139</v>
      </c>
      <c r="C4" s="121" t="s">
        <v>140</v>
      </c>
      <c r="D4" s="124" t="s">
        <v>131</v>
      </c>
      <c r="E4" s="124">
        <v>3</v>
      </c>
      <c r="F4" s="124" t="s">
        <v>131</v>
      </c>
      <c r="G4" s="124" t="s">
        <v>136</v>
      </c>
      <c r="H4" s="126" t="s">
        <v>90</v>
      </c>
      <c r="I4" s="126" t="s">
        <v>156</v>
      </c>
      <c r="J4" s="130" t="s">
        <v>157</v>
      </c>
      <c r="K4" s="125" t="s">
        <v>91</v>
      </c>
      <c r="L4" s="126" t="s">
        <v>92</v>
      </c>
      <c r="M4" s="125">
        <v>8</v>
      </c>
      <c r="N4" s="125">
        <f>M4</f>
        <v>8</v>
      </c>
      <c r="O4" s="125" t="s">
        <v>132</v>
      </c>
      <c r="P4" s="127">
        <f t="shared" ref="P4:P10" si="0">IF(K4="X",IF(O4="Complete",N4,0),0)</f>
        <v>0</v>
      </c>
      <c r="Q4" s="128">
        <f t="shared" ref="Q4:Q10" si="1">IF(K4&lt;&gt;"X",IF(O4&lt;&gt;"Complete",N4,0),0)</f>
        <v>0</v>
      </c>
      <c r="R4" s="128">
        <f t="shared" ref="R4:R10" si="2">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x14ac:dyDescent="0.2">
      <c r="A5" s="125"/>
      <c r="B5" s="121"/>
      <c r="C5" s="121"/>
      <c r="D5" s="124"/>
      <c r="E5" s="124"/>
      <c r="F5" s="124"/>
      <c r="G5" s="124"/>
      <c r="H5" s="126"/>
      <c r="I5" s="126"/>
      <c r="J5" s="130"/>
      <c r="K5" s="125"/>
      <c r="L5" s="126"/>
      <c r="M5" s="125"/>
      <c r="N5" s="125"/>
      <c r="O5" s="125"/>
      <c r="P5" s="127"/>
      <c r="Q5" s="128"/>
      <c r="R5" s="128"/>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95</v>
      </c>
      <c r="I6" s="88"/>
      <c r="J6" s="88"/>
      <c r="K6" s="88" t="s">
        <v>91</v>
      </c>
      <c r="L6" s="88" t="s">
        <v>92</v>
      </c>
      <c r="M6" s="88">
        <v>9</v>
      </c>
      <c r="N6" s="88">
        <f t="shared" ref="N6:N10" si="3">M6</f>
        <v>9</v>
      </c>
      <c r="O6" s="88" t="s">
        <v>94</v>
      </c>
      <c r="P6" s="90">
        <f t="shared" si="0"/>
        <v>9</v>
      </c>
      <c r="Q6" s="91">
        <f t="shared" si="1"/>
        <v>0</v>
      </c>
      <c r="R6" s="9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96</v>
      </c>
      <c r="I7" s="88"/>
      <c r="J7" s="88" t="s">
        <v>90</v>
      </c>
      <c r="K7" s="88" t="s">
        <v>91</v>
      </c>
      <c r="L7" s="88" t="s">
        <v>97</v>
      </c>
      <c r="M7" s="88">
        <v>2</v>
      </c>
      <c r="N7" s="88">
        <f t="shared" si="3"/>
        <v>2</v>
      </c>
      <c r="O7" s="88" t="s">
        <v>94</v>
      </c>
      <c r="P7" s="90">
        <f t="shared" si="0"/>
        <v>2</v>
      </c>
      <c r="Q7" s="91">
        <f t="shared" si="1"/>
        <v>0</v>
      </c>
      <c r="R7" s="9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98</v>
      </c>
      <c r="I8" s="88"/>
      <c r="J8" s="88"/>
      <c r="K8" s="88"/>
      <c r="L8" s="131" t="s">
        <v>101</v>
      </c>
      <c r="M8" s="88">
        <v>7</v>
      </c>
      <c r="N8" s="88">
        <f t="shared" si="3"/>
        <v>7</v>
      </c>
      <c r="O8" s="88" t="s">
        <v>94</v>
      </c>
      <c r="P8" s="90">
        <f t="shared" si="0"/>
        <v>0</v>
      </c>
      <c r="Q8" s="91">
        <f t="shared" si="1"/>
        <v>0</v>
      </c>
      <c r="R8" s="91">
        <f t="shared" si="2"/>
        <v>7</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99</v>
      </c>
      <c r="I9" s="88"/>
      <c r="J9" s="88"/>
      <c r="K9" s="88"/>
      <c r="L9" s="131" t="s">
        <v>102</v>
      </c>
      <c r="M9" s="88">
        <v>11</v>
      </c>
      <c r="N9" s="88">
        <f t="shared" si="3"/>
        <v>11</v>
      </c>
      <c r="O9" s="88" t="s">
        <v>94</v>
      </c>
      <c r="P9" s="90">
        <f t="shared" si="0"/>
        <v>0</v>
      </c>
      <c r="Q9" s="91">
        <f t="shared" si="1"/>
        <v>0</v>
      </c>
      <c r="R9" s="91">
        <f t="shared" si="2"/>
        <v>11</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131" t="s">
        <v>100</v>
      </c>
      <c r="I10" s="88"/>
      <c r="J10" s="88"/>
      <c r="K10" s="88" t="s">
        <v>91</v>
      </c>
      <c r="L10" s="131" t="s">
        <v>103</v>
      </c>
      <c r="M10" s="88">
        <v>5</v>
      </c>
      <c r="N10" s="88">
        <f t="shared" si="3"/>
        <v>5</v>
      </c>
      <c r="O10" s="88" t="s">
        <v>94</v>
      </c>
      <c r="P10" s="90">
        <f t="shared" si="0"/>
        <v>5</v>
      </c>
      <c r="Q10" s="91">
        <f t="shared" si="1"/>
        <v>0</v>
      </c>
      <c r="R10" s="9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ht="51" x14ac:dyDescent="0.2">
      <c r="A11" s="88"/>
      <c r="B11" s="93"/>
      <c r="C11" s="93"/>
      <c r="D11" s="88"/>
      <c r="E11" s="88"/>
      <c r="F11" s="88"/>
      <c r="G11" s="88"/>
      <c r="H11" s="88"/>
      <c r="I11" s="88"/>
      <c r="J11" s="88"/>
      <c r="K11" s="88"/>
      <c r="L11" s="101" t="s">
        <v>104</v>
      </c>
      <c r="M11" s="101"/>
      <c r="N11" s="102">
        <f ca="1">SUM(N4:N23)</f>
        <v>50</v>
      </c>
      <c r="O11" s="88"/>
      <c r="P11" s="90"/>
      <c r="Q11" s="91"/>
      <c r="R11" s="91"/>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c r="B12" s="93"/>
      <c r="C12" s="93"/>
      <c r="D12" s="88"/>
      <c r="E12" s="88"/>
      <c r="F12" s="88"/>
      <c r="G12" s="88"/>
      <c r="H12" s="88"/>
      <c r="I12" s="88"/>
      <c r="J12" s="88"/>
      <c r="K12" s="88"/>
      <c r="L12" s="88"/>
      <c r="M12" s="88"/>
      <c r="N12" s="88"/>
      <c r="O12" s="88"/>
      <c r="P12" s="90"/>
      <c r="Q12" s="91"/>
      <c r="R12" s="9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c r="B13" s="93"/>
      <c r="C13" s="93"/>
      <c r="D13" s="88"/>
      <c r="E13" s="88"/>
      <c r="F13" s="88"/>
      <c r="G13" s="88"/>
      <c r="H13" s="88"/>
      <c r="I13" s="88"/>
      <c r="J13" s="88"/>
      <c r="K13" s="88"/>
      <c r="L13" s="88"/>
      <c r="M13" s="88"/>
      <c r="N13" s="88"/>
      <c r="O13" s="88"/>
      <c r="P13" s="90"/>
      <c r="Q13" s="91"/>
      <c r="R13" s="9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c r="B14" s="93"/>
      <c r="C14" s="93"/>
      <c r="D14" s="88"/>
      <c r="E14" s="88"/>
      <c r="F14" s="88"/>
      <c r="G14" s="88"/>
      <c r="H14" s="88"/>
      <c r="I14" s="88"/>
      <c r="J14" s="88"/>
      <c r="K14" s="88"/>
      <c r="L14" s="88"/>
      <c r="M14" s="88"/>
      <c r="N14" s="88"/>
      <c r="O14" s="88"/>
      <c r="P14" s="90"/>
      <c r="Q14" s="91"/>
      <c r="R14" s="9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c r="B15" s="93"/>
      <c r="C15" s="93"/>
      <c r="D15" s="88"/>
      <c r="E15" s="88"/>
      <c r="F15" s="88"/>
      <c r="G15" s="88"/>
      <c r="H15" s="88"/>
      <c r="I15" s="88"/>
      <c r="J15" s="88"/>
      <c r="K15" s="88"/>
      <c r="L15" s="88"/>
      <c r="M15" s="88"/>
      <c r="N15" s="88"/>
      <c r="O15" s="88"/>
      <c r="P15" s="90"/>
      <c r="Q15" s="91"/>
      <c r="R15" s="9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c r="B16" s="89"/>
      <c r="C16" s="89"/>
      <c r="D16" s="89"/>
      <c r="E16" s="89"/>
      <c r="F16" s="89"/>
      <c r="G16" s="88"/>
      <c r="H16" s="88"/>
      <c r="I16" s="88"/>
      <c r="J16" s="88"/>
      <c r="K16" s="88"/>
      <c r="L16" s="88"/>
      <c r="M16" s="88"/>
      <c r="N16" s="88"/>
      <c r="O16" s="88"/>
      <c r="P16" s="90"/>
      <c r="Q16" s="91"/>
      <c r="R16" s="9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c r="B17" s="93"/>
      <c r="C17" s="93"/>
      <c r="D17" s="88"/>
      <c r="E17" s="88"/>
      <c r="F17" s="88"/>
      <c r="G17" s="88"/>
      <c r="H17" s="88"/>
      <c r="I17" s="88"/>
      <c r="J17" s="88"/>
      <c r="K17" s="88"/>
      <c r="L17" s="88"/>
      <c r="M17" s="88"/>
      <c r="N17" s="88"/>
      <c r="O17" s="88"/>
      <c r="P17" s="90"/>
      <c r="Q17" s="91"/>
      <c r="R17" s="9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c r="B18" s="93"/>
      <c r="C18" s="93"/>
      <c r="D18" s="88"/>
      <c r="E18" s="88"/>
      <c r="F18" s="88"/>
      <c r="G18" s="88"/>
      <c r="H18" s="88"/>
      <c r="I18" s="88"/>
      <c r="J18" s="88"/>
      <c r="K18" s="88"/>
      <c r="L18" s="88"/>
      <c r="M18" s="88"/>
      <c r="N18" s="88"/>
      <c r="O18" s="88"/>
      <c r="P18" s="90"/>
      <c r="Q18" s="91"/>
      <c r="R18" s="91"/>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c r="B19" s="93"/>
      <c r="C19" s="93"/>
      <c r="D19" s="88"/>
      <c r="E19" s="88"/>
      <c r="F19" s="88"/>
      <c r="G19" s="88"/>
      <c r="H19" s="88"/>
      <c r="I19" s="88"/>
      <c r="J19" s="88"/>
      <c r="K19" s="88"/>
      <c r="L19" s="88"/>
      <c r="M19" s="88"/>
      <c r="N19" s="88"/>
      <c r="O19" s="88"/>
      <c r="P19" s="90"/>
      <c r="Q19" s="91"/>
      <c r="R19" s="91"/>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c r="B20" s="93"/>
      <c r="C20" s="93"/>
      <c r="D20" s="88"/>
      <c r="E20" s="88"/>
      <c r="F20" s="88"/>
      <c r="G20" s="88"/>
      <c r="H20" s="88"/>
      <c r="I20" s="88"/>
      <c r="J20" s="88"/>
      <c r="K20" s="88"/>
      <c r="L20" s="88"/>
      <c r="M20" s="88"/>
      <c r="N20" s="88"/>
      <c r="O20" s="88"/>
      <c r="P20" s="90"/>
      <c r="Q20" s="91"/>
      <c r="R20" s="91"/>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c r="B21" s="95"/>
      <c r="C21" s="95"/>
      <c r="D21" s="96"/>
      <c r="E21" s="96"/>
      <c r="F21" s="96"/>
      <c r="G21" s="96"/>
      <c r="H21" s="96"/>
      <c r="I21" s="96"/>
      <c r="J21" s="96"/>
      <c r="K21" s="96"/>
      <c r="L21" s="88"/>
      <c r="M21" s="96"/>
      <c r="N21" s="88"/>
      <c r="O21" s="96"/>
      <c r="P21" s="90"/>
      <c r="Q21" s="91"/>
      <c r="R21" s="91"/>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c r="B22" s="95"/>
      <c r="C22" s="95"/>
      <c r="D22" s="96"/>
      <c r="E22" s="96"/>
      <c r="F22" s="96"/>
      <c r="G22" s="96"/>
      <c r="H22" s="96"/>
      <c r="I22" s="96"/>
      <c r="J22" s="96"/>
      <c r="K22" s="96"/>
      <c r="L22" s="88"/>
      <c r="M22" s="96"/>
      <c r="N22" s="88"/>
      <c r="O22" s="96"/>
      <c r="P22" s="90"/>
      <c r="Q22" s="91"/>
      <c r="R22" s="91"/>
      <c r="AP22" s="98"/>
    </row>
    <row r="23" spans="1:42" s="97" customFormat="1" x14ac:dyDescent="0.2">
      <c r="A23" s="88"/>
      <c r="B23" s="93"/>
      <c r="C23" s="93"/>
      <c r="D23" s="88"/>
      <c r="E23" s="88"/>
      <c r="F23" s="88"/>
      <c r="G23" s="88"/>
      <c r="H23" s="88"/>
      <c r="I23" s="88"/>
      <c r="J23" s="88"/>
      <c r="K23" s="88"/>
      <c r="L23" s="88"/>
      <c r="M23" s="88"/>
      <c r="N23" s="88"/>
      <c r="O23" s="88"/>
      <c r="P23" s="90"/>
      <c r="Q23" s="91"/>
      <c r="R23" s="91"/>
      <c r="AP23" s="98"/>
    </row>
    <row r="24" spans="1:42" s="97" customFormat="1" x14ac:dyDescent="0.2">
      <c r="A24" s="99"/>
      <c r="B24" s="100"/>
      <c r="C24" s="100"/>
      <c r="D24" s="100"/>
      <c r="E24" s="100"/>
      <c r="F24" s="100"/>
      <c r="G24" s="100"/>
      <c r="H24" s="100"/>
      <c r="I24" s="100"/>
      <c r="J24" s="100"/>
      <c r="K24" s="100"/>
      <c r="O24" s="100"/>
      <c r="AP24" s="98"/>
    </row>
    <row r="25" spans="1:42" s="97" customFormat="1" x14ac:dyDescent="0.2">
      <c r="A25" s="103" t="s">
        <v>105</v>
      </c>
      <c r="B25" s="100"/>
      <c r="C25" s="100"/>
      <c r="D25" s="100"/>
      <c r="E25" s="100"/>
      <c r="F25" s="100"/>
      <c r="G25" s="100"/>
      <c r="H25" s="100"/>
      <c r="I25" s="100"/>
      <c r="J25" s="100"/>
      <c r="K25" s="100"/>
      <c r="L25" s="100"/>
      <c r="M25" s="100"/>
      <c r="N25" s="100"/>
      <c r="O25" s="100"/>
      <c r="AP25" s="98"/>
    </row>
    <row r="26" spans="1:42" s="97" customFormat="1" x14ac:dyDescent="0.2">
      <c r="A26" s="102"/>
      <c r="B26" s="100" t="s">
        <v>106</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155</v>
      </c>
      <c r="C1" s="152"/>
      <c r="D1" s="152"/>
      <c r="E1" s="152"/>
      <c r="F1" s="152"/>
      <c r="G1" s="152"/>
      <c r="H1" s="152"/>
      <c r="N1" s="56"/>
      <c r="O1" s="56"/>
    </row>
    <row r="2" spans="1:15" ht="16.5" thickTop="1" x14ac:dyDescent="0.25">
      <c r="A2" s="166" t="s">
        <v>107</v>
      </c>
      <c r="B2" s="167"/>
      <c r="C2" s="167"/>
      <c r="D2" s="167"/>
      <c r="E2" s="167"/>
      <c r="F2" s="168"/>
      <c r="G2" s="168"/>
    </row>
    <row r="3" spans="1:15" ht="38.25" x14ac:dyDescent="0.2">
      <c r="A3" s="108" t="s">
        <v>3</v>
      </c>
      <c r="B3" s="109"/>
      <c r="C3" s="68" t="s">
        <v>93</v>
      </c>
      <c r="D3" s="68" t="s">
        <v>108</v>
      </c>
      <c r="E3" s="68" t="s">
        <v>109</v>
      </c>
      <c r="F3" s="68" t="s">
        <v>110</v>
      </c>
      <c r="G3" s="68" t="s">
        <v>89</v>
      </c>
    </row>
    <row r="4" spans="1:15" x14ac:dyDescent="0.2">
      <c r="A4" s="110" t="str">
        <f>IF(B4 = "", "Not Assigned", "Release " &amp; B4)</f>
        <v>Release 1</v>
      </c>
      <c r="B4" s="110">
        <v>1</v>
      </c>
      <c r="C4" s="110">
        <f>SUMIF('Product - Release Tracking'!A$4:A$23,'Report Data'!B4,'Product - Release Tracking'!N$4:N$23)</f>
        <v>37</v>
      </c>
      <c r="D4" s="110">
        <f ca="1">'Product - Release Tracking'!N11-E4-G4</f>
        <v>15</v>
      </c>
      <c r="E4" s="110">
        <f>SUMIF('Product - Release Tracking'!A$4:A$23,'Report Data'!B4,'Product - Release Tracking'!P$4:P$23)</f>
        <v>11</v>
      </c>
      <c r="F4" s="110">
        <f>SUMIF('Product - Release Tracking'!A$4:A$23,'Report Data'!B4,'Product - Release Tracking'!Q$4:Q$23)</f>
        <v>0</v>
      </c>
      <c r="G4" s="110">
        <f>SUMIF('Product - Release Tracking'!A$4:A$23,'Report Data'!B4,'Product - Release Tracking'!R$4:R$23)</f>
        <v>18</v>
      </c>
    </row>
    <row r="5" spans="1:15" x14ac:dyDescent="0.2">
      <c r="A5" s="110" t="str">
        <f>IF(B5 = "", "Not Assigned", "Release " &amp; B5)</f>
        <v>Release 2</v>
      </c>
      <c r="B5" s="110">
        <v>2</v>
      </c>
      <c r="C5" s="110">
        <f>SUMIF('Product - Release Tracking'!A$4:A$23,'Report Data'!B5,'Product - Release Tracking'!N$4:N$23)</f>
        <v>5</v>
      </c>
      <c r="D5" s="110">
        <f ca="1">D4-E5-G5</f>
        <v>12</v>
      </c>
      <c r="E5" s="110">
        <f>SUMIF('Product - Release Tracking'!A$4:A$23,'Report Data'!B5,'Product - Release Tracking'!P$4:P$23)</f>
        <v>5</v>
      </c>
      <c r="F5" s="110">
        <f>SUMIF('Product - Release Tracking'!A$4:A$23,'Report Data'!B5,'Product - Release Tracking'!Q$4:Q$23)</f>
        <v>0</v>
      </c>
      <c r="G5" s="110">
        <f>SUMIF('Product - Release Tracking'!A$4:A$23,'Report Data'!B5,'Product - Release Tracking'!R$4:R$23)</f>
        <v>0</v>
      </c>
    </row>
    <row r="6" spans="1:15" x14ac:dyDescent="0.2">
      <c r="A6" s="110"/>
      <c r="B6" s="110"/>
      <c r="C6" s="110"/>
      <c r="D6" s="110"/>
      <c r="E6" s="110"/>
      <c r="F6" s="110"/>
      <c r="G6" s="110"/>
    </row>
    <row r="7" spans="1:15" x14ac:dyDescent="0.2">
      <c r="A7" s="110" t="str">
        <f>IF(B7 = "", "Not Assigned", "Release " &amp; B7)</f>
        <v>Not Assigned</v>
      </c>
      <c r="B7" s="110" t="str">
        <f>""</f>
        <v/>
      </c>
      <c r="C7" s="110">
        <f ca="1">SUMIF('Product - Release Tracking'!A$4:A$23,'Report Data'!B7,'Product - Release Tracking'!N$4:N$23)</f>
        <v>0</v>
      </c>
      <c r="D7" s="110">
        <f>D6-E7-G7</f>
        <v>0</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9" t="s">
        <v>168</v>
      </c>
      <c r="C1" s="170"/>
      <c r="D1" s="170"/>
      <c r="E1" s="170"/>
      <c r="F1" s="171"/>
    </row>
    <row r="2" spans="1:10" ht="13.5" thickTop="1" x14ac:dyDescent="0.2"/>
    <row r="4" spans="1:10" ht="15" x14ac:dyDescent="0.2">
      <c r="B4" s="113"/>
      <c r="C4" s="172" t="s">
        <v>114</v>
      </c>
      <c r="D4" s="172"/>
      <c r="E4" s="172"/>
      <c r="F4" s="172"/>
      <c r="G4" s="173"/>
      <c r="H4" s="173"/>
      <c r="I4" s="173"/>
      <c r="J4" s="173"/>
    </row>
    <row r="5" spans="1:10" ht="38.25" x14ac:dyDescent="0.2">
      <c r="B5" s="37" t="s">
        <v>115</v>
      </c>
      <c r="C5" s="37" t="s">
        <v>116</v>
      </c>
      <c r="D5" s="37" t="s">
        <v>117</v>
      </c>
      <c r="E5" s="37" t="s">
        <v>118</v>
      </c>
      <c r="F5" s="37" t="s">
        <v>119</v>
      </c>
      <c r="G5" s="37" t="s">
        <v>120</v>
      </c>
      <c r="H5" s="37" t="s">
        <v>121</v>
      </c>
      <c r="I5" s="37" t="s">
        <v>122</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F5" sqref="F5"/>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4" t="s">
        <v>21</v>
      </c>
      <c r="C6" s="182"/>
      <c r="D6" s="182"/>
      <c r="E6" s="183"/>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purl.org/dc/dcmitype/"/>
    <ds:schemaRef ds:uri="5349db9c-67ed-4999-a121-efc56dbedff2"/>
    <ds:schemaRef ds:uri="http://www.w3.org/XML/1998/namespace"/>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2019-04-17T09:53:41Z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