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730" windowHeight="11760"/>
  </bookViews>
  <sheets>
    <sheet name="SinProbabilidades" sheetId="1" r:id="rId1"/>
    <sheet name="ConProbabilidades" sheetId="2" r:id="rId2"/>
    <sheet name="Arbol" sheetId="3" r:id="rId3"/>
    <sheet name="Arbol Sensibilidad de Pago" sheetId="4" r:id="rId4"/>
    <sheet name="Arbol Sensibilidad de pE1)" sheetId="5" r:id="rId5"/>
  </sheets>
  <definedNames>
    <definedName name="MinimizeCosts" localSheetId="2">FALSE</definedName>
    <definedName name="MinimizeCosts" localSheetId="3">FALSE</definedName>
    <definedName name="MinimizeCosts" localSheetId="4">FALSE</definedName>
    <definedName name="Print_Area" localSheetId="2">Arbol!TreeDiagram</definedName>
    <definedName name="Print_Area" localSheetId="3">'Arbol Sensibilidad de Pago'!TreeDiagram</definedName>
    <definedName name="Print_Area" localSheetId="4">'Arbol Sensibilidad de pE1)'!TreeDiagram</definedName>
    <definedName name="solver_adj" localSheetId="3" hidden="1">'Arbol Sensibilidad de Pago'!$H$4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'Arbol Sensibilidad de Pago'!$U$3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  <definedName name="solver_ver" localSheetId="3" hidden="1">3</definedName>
    <definedName name="TreeData" localSheetId="2">Arbol!$GH$1001:$GV$1013</definedName>
    <definedName name="TreeData" localSheetId="3">'Arbol Sensibilidad de Pago'!$GH$1001:$GV$1013</definedName>
    <definedName name="TreeData" localSheetId="4">'Arbol Sensibilidad de pE1)'!$GH$1001:$GV$1013</definedName>
    <definedName name="TreeDiagBase" localSheetId="2">Arbol!$A$1</definedName>
    <definedName name="TreeDiagBase" localSheetId="3">'Arbol Sensibilidad de Pago'!$A$1</definedName>
    <definedName name="TreeDiagBase" localSheetId="4">'Arbol Sensibilidad de pE1)'!$A$1</definedName>
    <definedName name="TreeDiagram" localSheetId="2">Arbol!$A$1:$K$44</definedName>
    <definedName name="TreeDiagram" localSheetId="3">'Arbol Sensibilidad de Pago'!$A$1:$K$44</definedName>
    <definedName name="TreeDiagram" localSheetId="4">'Arbol Sensibilidad de pE1)'!$A$1:$K$44</definedName>
    <definedName name="UseExpUtility" localSheetId="2">FALSE</definedName>
    <definedName name="UseExpUtility" localSheetId="3">FALSE</definedName>
    <definedName name="UseExpUtility" localSheetId="4">FALSE</definedName>
  </definedNames>
  <calcPr calcId="125725"/>
</workbook>
</file>

<file path=xl/calcChain.xml><?xml version="1.0" encoding="utf-8"?>
<calcChain xmlns="http://schemas.openxmlformats.org/spreadsheetml/2006/main">
  <c r="H1" i="5"/>
  <c r="H6"/>
  <c r="H31"/>
  <c r="H16"/>
  <c r="O2"/>
  <c r="H36" s="1"/>
  <c r="K43"/>
  <c r="I44" s="1"/>
  <c r="K38"/>
  <c r="I39" s="1"/>
  <c r="I34"/>
  <c r="K33"/>
  <c r="K28"/>
  <c r="I29" s="1"/>
  <c r="I24"/>
  <c r="K23"/>
  <c r="I19"/>
  <c r="K18"/>
  <c r="K13"/>
  <c r="I14" s="1"/>
  <c r="K8"/>
  <c r="I9" s="1"/>
  <c r="I4"/>
  <c r="K3"/>
  <c r="E39" l="1"/>
  <c r="R6" s="1"/>
  <c r="H21"/>
  <c r="E24" s="1"/>
  <c r="Q6" s="1"/>
  <c r="E9"/>
  <c r="S3" i="4"/>
  <c r="R3"/>
  <c r="K43"/>
  <c r="I44" s="1"/>
  <c r="K38"/>
  <c r="I39" s="1"/>
  <c r="I34"/>
  <c r="K33"/>
  <c r="K28"/>
  <c r="I29" s="1"/>
  <c r="I24"/>
  <c r="K23"/>
  <c r="I19"/>
  <c r="E24" s="1"/>
  <c r="K18"/>
  <c r="K13"/>
  <c r="I14" s="1"/>
  <c r="I9"/>
  <c r="K8"/>
  <c r="K3"/>
  <c r="I4" s="1"/>
  <c r="E9" s="1"/>
  <c r="Q3" s="1"/>
  <c r="U3" s="1"/>
  <c r="A24" i="5" l="1"/>
  <c r="B23" s="1"/>
  <c r="P6"/>
  <c r="E39" i="4"/>
  <c r="A24"/>
  <c r="K43" i="3"/>
  <c r="I44" s="1"/>
  <c r="K38"/>
  <c r="I39" s="1"/>
  <c r="K33"/>
  <c r="I34" s="1"/>
  <c r="K28"/>
  <c r="I29" s="1"/>
  <c r="K23"/>
  <c r="I24" s="1"/>
  <c r="K18"/>
  <c r="I19" s="1"/>
  <c r="K13"/>
  <c r="I14" s="1"/>
  <c r="K8"/>
  <c r="I9" s="1"/>
  <c r="K3"/>
  <c r="I4" s="1"/>
  <c r="E5" i="2"/>
  <c r="E6"/>
  <c r="E4"/>
  <c r="E8" s="1"/>
  <c r="C30" i="1"/>
  <c r="C31"/>
  <c r="C25"/>
  <c r="C29" s="1"/>
  <c r="D25"/>
  <c r="D30" s="1"/>
  <c r="B25"/>
  <c r="B29" s="1"/>
  <c r="F14"/>
  <c r="F15"/>
  <c r="F13"/>
  <c r="F5"/>
  <c r="F6"/>
  <c r="F4"/>
  <c r="B23" i="4" l="1"/>
  <c r="N3"/>
  <c r="G4" i="1"/>
  <c r="G6"/>
  <c r="G14"/>
  <c r="G5"/>
  <c r="B31"/>
  <c r="B30"/>
  <c r="F30" s="1"/>
  <c r="D29"/>
  <c r="F29" s="1"/>
  <c r="F8"/>
  <c r="D31"/>
  <c r="E24" i="3"/>
  <c r="E9"/>
  <c r="E39"/>
  <c r="F17" i="1"/>
  <c r="G13" s="1"/>
  <c r="F31" l="1"/>
  <c r="G15"/>
  <c r="A24" i="3"/>
  <c r="B23" s="1"/>
  <c r="F33" i="1" l="1"/>
  <c r="G29" l="1"/>
  <c r="G30"/>
  <c r="G31"/>
</calcChain>
</file>

<file path=xl/sharedStrings.xml><?xml version="1.0" encoding="utf-8"?>
<sst xmlns="http://schemas.openxmlformats.org/spreadsheetml/2006/main" count="213" uniqueCount="70">
  <si>
    <t xml:space="preserve">Alternativas </t>
  </si>
  <si>
    <t xml:space="preserve">Crecimiento de la economía </t>
  </si>
  <si>
    <t xml:space="preserve">Alto </t>
  </si>
  <si>
    <t xml:space="preserve">Medio </t>
  </si>
  <si>
    <t xml:space="preserve">Bajo </t>
  </si>
  <si>
    <t xml:space="preserve">Acciones </t>
  </si>
  <si>
    <t xml:space="preserve">Bonos </t>
  </si>
  <si>
    <t xml:space="preserve">Ahorros </t>
  </si>
  <si>
    <t>Probabilidades</t>
  </si>
  <si>
    <t>Maximax</t>
  </si>
  <si>
    <t>Max</t>
  </si>
  <si>
    <t>Maximax:</t>
  </si>
  <si>
    <t>Maximin</t>
  </si>
  <si>
    <t>Min</t>
  </si>
  <si>
    <t>Maximin:</t>
  </si>
  <si>
    <t>Minimax de costo de oportunidad</t>
  </si>
  <si>
    <t>Maximos</t>
  </si>
  <si>
    <t>Minimax:</t>
  </si>
  <si>
    <t>Costos de oportunidad:</t>
  </si>
  <si>
    <t>VE</t>
  </si>
  <si>
    <t>Max:</t>
  </si>
  <si>
    <t>&lt;== Elegir</t>
  </si>
  <si>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</si>
  <si>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</si>
  <si>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</si>
  <si>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</si>
  <si>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</si>
  <si>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</si>
  <si>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</si>
  <si>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</si>
  <si>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</si>
  <si>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</si>
  <si>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</si>
  <si>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</si>
  <si>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</si>
  <si>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</si>
  <si>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</si>
  <si>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</si>
  <si>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</si>
  <si>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</si>
  <si>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For Evaluation Only</t>
  </si>
  <si>
    <t>Acciones</t>
  </si>
  <si>
    <t>Bonos</t>
  </si>
  <si>
    <t>Ahorros</t>
  </si>
  <si>
    <t>E</t>
  </si>
  <si>
    <t>Alto</t>
  </si>
  <si>
    <t>Medio</t>
  </si>
  <si>
    <t>Bajo</t>
  </si>
  <si>
    <t>Máximo Valor Esperado</t>
  </si>
  <si>
    <t>Pago</t>
  </si>
  <si>
    <t>MEV</t>
  </si>
  <si>
    <t>VE1</t>
  </si>
  <si>
    <t>VE2</t>
  </si>
  <si>
    <t>VE3</t>
  </si>
  <si>
    <t>VE3-VE1</t>
  </si>
  <si>
    <t>de 20 a 38</t>
  </si>
  <si>
    <t>Pago (40)</t>
  </si>
  <si>
    <t>de 38 a 60</t>
  </si>
  <si>
    <t>Elegir:</t>
  </si>
  <si>
    <t>p(E1)=</t>
  </si>
  <si>
    <t>p(E2)=</t>
  </si>
  <si>
    <t>p(E1)</t>
  </si>
  <si>
    <t>Eleccion</t>
  </si>
  <si>
    <t>0 a 0.22</t>
  </si>
  <si>
    <t>0.22 a 0.41</t>
  </si>
  <si>
    <t>0.41 a 0.7</t>
  </si>
  <si>
    <t>p(E3) fija=</t>
  </si>
  <si>
    <t>Sensibilidad de p(E1)</t>
  </si>
  <si>
    <t>= 1-P(E1)</t>
  </si>
  <si>
    <t>Sensibilidad del Pago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</si>
</sst>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Protection="1">
      <protection locked="0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4" xfId="0" applyFont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chart>
    <c:autoTitleDeleted val="1"/>
    <c:plotArea>
      <c:layout/>
      <c:scatterChart>
        <c:scatterStyle val="line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'Arbol Sensibilidad de Pago'!$P$4:$P$12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xVal>
          <c:yVal>
            <c:numRef>
              <c:f>'Arbol Sensibilidad de Pago'!$Q$4:$Q$12</c:f>
              <c:numCache>
                <c:formatCode>General</c:formatCode>
                <c:ptCount val="9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</c:numCache>
            </c:numRef>
          </c:yVal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'Arbol Sensibilidad de Pago'!$P$4:$P$12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xVal>
          <c:yVal>
            <c:numRef>
              <c:f>'Arbol Sensibilidad de Pago'!$R$4:$R$12</c:f>
              <c:numCache>
                <c:formatCode>General</c:formatCode>
                <c:ptCount val="9"/>
                <c:pt idx="0">
                  <c:v>25.1</c:v>
                </c:pt>
                <c:pt idx="1">
                  <c:v>25.1</c:v>
                </c:pt>
                <c:pt idx="2">
                  <c:v>25.1</c:v>
                </c:pt>
                <c:pt idx="3">
                  <c:v>25.1</c:v>
                </c:pt>
                <c:pt idx="4">
                  <c:v>25.1</c:v>
                </c:pt>
                <c:pt idx="5">
                  <c:v>25.1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</c:numCache>
            </c:numRef>
          </c:yVal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'Arbol Sensibilidad de Pago'!$P$4:$P$12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</c:numCache>
            </c:numRef>
          </c:xVal>
          <c:yVal>
            <c:numRef>
              <c:f>'Arbol Sensibilidad de Pago'!$S$4:$S$12</c:f>
              <c:numCache>
                <c:formatCode>General</c:formatCode>
                <c:ptCount val="9"/>
                <c:pt idx="0">
                  <c:v>31.6</c:v>
                </c:pt>
                <c:pt idx="1">
                  <c:v>31.6</c:v>
                </c:pt>
                <c:pt idx="2">
                  <c:v>31.6</c:v>
                </c:pt>
                <c:pt idx="3">
                  <c:v>31.6</c:v>
                </c:pt>
                <c:pt idx="4">
                  <c:v>31.6</c:v>
                </c:pt>
                <c:pt idx="5">
                  <c:v>31.6</c:v>
                </c:pt>
                <c:pt idx="6">
                  <c:v>31.6</c:v>
                </c:pt>
                <c:pt idx="7">
                  <c:v>31.6</c:v>
                </c:pt>
                <c:pt idx="8">
                  <c:v>31.6</c:v>
                </c:pt>
              </c:numCache>
            </c:numRef>
          </c:yVal>
        </c:ser>
        <c:dLbls/>
        <c:axId val="107542400"/>
        <c:axId val="107543936"/>
      </c:scatterChart>
      <c:valAx>
        <c:axId val="10754240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543936"/>
        <c:crosses val="autoZero"/>
        <c:crossBetween val="midCat"/>
      </c:valAx>
      <c:valAx>
        <c:axId val="1075439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5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plotArea>
      <c:layout/>
      <c:scatterChart>
        <c:scatterStyle val="line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'Arbol Sensibilidad de pE1)'!$O$7:$O$21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xVal>
          <c:yVal>
            <c:numRef>
              <c:f>'Arbol Sensibilidad de pE1)'!$P$7:$P$21</c:f>
              <c:numCache>
                <c:formatCode>General</c:formatCode>
                <c:ptCount val="15"/>
                <c:pt idx="0">
                  <c:v>33</c:v>
                </c:pt>
                <c:pt idx="1">
                  <c:v>32.75</c:v>
                </c:pt>
                <c:pt idx="2">
                  <c:v>32.5</c:v>
                </c:pt>
                <c:pt idx="3">
                  <c:v>32.25</c:v>
                </c:pt>
                <c:pt idx="4">
                  <c:v>31.999999999999996</c:v>
                </c:pt>
                <c:pt idx="5">
                  <c:v>31.749999999999996</c:v>
                </c:pt>
                <c:pt idx="6">
                  <c:v>31.5</c:v>
                </c:pt>
                <c:pt idx="7">
                  <c:v>31.25</c:v>
                </c:pt>
                <c:pt idx="8">
                  <c:v>30.999999999999996</c:v>
                </c:pt>
                <c:pt idx="9">
                  <c:v>30.75</c:v>
                </c:pt>
                <c:pt idx="10">
                  <c:v>30.5</c:v>
                </c:pt>
                <c:pt idx="11">
                  <c:v>30.249999999999996</c:v>
                </c:pt>
                <c:pt idx="12">
                  <c:v>30</c:v>
                </c:pt>
                <c:pt idx="13">
                  <c:v>29.749999999999996</c:v>
                </c:pt>
                <c:pt idx="14">
                  <c:v>29.5</c:v>
                </c:pt>
              </c:numCache>
            </c:numRef>
          </c:yVal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'Arbol Sensibilidad de pE1)'!$O$7:$O$21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xVal>
          <c:yVal>
            <c:numRef>
              <c:f>'Arbol Sensibilidad de pE1)'!$Q$7:$Q$21</c:f>
              <c:numCache>
                <c:formatCode>General</c:formatCode>
                <c:ptCount val="15"/>
                <c:pt idx="0">
                  <c:v>17.100000000000001</c:v>
                </c:pt>
                <c:pt idx="1">
                  <c:v>19.099999999999998</c:v>
                </c:pt>
                <c:pt idx="2">
                  <c:v>21.1</c:v>
                </c:pt>
                <c:pt idx="3">
                  <c:v>23.099999999999998</c:v>
                </c:pt>
                <c:pt idx="4">
                  <c:v>25.1</c:v>
                </c:pt>
                <c:pt idx="5">
                  <c:v>27.1</c:v>
                </c:pt>
                <c:pt idx="6">
                  <c:v>29.1</c:v>
                </c:pt>
                <c:pt idx="7">
                  <c:v>31.1</c:v>
                </c:pt>
                <c:pt idx="8">
                  <c:v>33.1</c:v>
                </c:pt>
                <c:pt idx="9">
                  <c:v>35.1</c:v>
                </c:pt>
                <c:pt idx="10">
                  <c:v>37.1</c:v>
                </c:pt>
                <c:pt idx="11">
                  <c:v>39.1</c:v>
                </c:pt>
                <c:pt idx="12">
                  <c:v>41.1</c:v>
                </c:pt>
                <c:pt idx="13">
                  <c:v>43.1</c:v>
                </c:pt>
                <c:pt idx="14">
                  <c:v>45.1</c:v>
                </c:pt>
              </c:numCache>
            </c:numRef>
          </c:yVal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'Arbol Sensibilidad de pE1)'!$O$7:$O$21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xVal>
          <c:yVal>
            <c:numRef>
              <c:f>'Arbol Sensibilidad de pE1)'!$R$7:$R$21</c:f>
              <c:numCache>
                <c:formatCode>General</c:formatCode>
                <c:ptCount val="15"/>
                <c:pt idx="0">
                  <c:v>29.999999999999996</c:v>
                </c:pt>
                <c:pt idx="1">
                  <c:v>30.4</c:v>
                </c:pt>
                <c:pt idx="2">
                  <c:v>30.799999999999997</c:v>
                </c:pt>
                <c:pt idx="3">
                  <c:v>31.199999999999996</c:v>
                </c:pt>
                <c:pt idx="4">
                  <c:v>31.599999999999994</c:v>
                </c:pt>
                <c:pt idx="5">
                  <c:v>32</c:v>
                </c:pt>
                <c:pt idx="6">
                  <c:v>32.4</c:v>
                </c:pt>
                <c:pt idx="7">
                  <c:v>32.799999999999997</c:v>
                </c:pt>
                <c:pt idx="8">
                  <c:v>33.200000000000003</c:v>
                </c:pt>
                <c:pt idx="9">
                  <c:v>33.6</c:v>
                </c:pt>
                <c:pt idx="10">
                  <c:v>34</c:v>
                </c:pt>
                <c:pt idx="11">
                  <c:v>34.4</c:v>
                </c:pt>
                <c:pt idx="12">
                  <c:v>34.799999999999997</c:v>
                </c:pt>
                <c:pt idx="13">
                  <c:v>35.200000000000003</c:v>
                </c:pt>
                <c:pt idx="14">
                  <c:v>35.599999999999994</c:v>
                </c:pt>
              </c:numCache>
            </c:numRef>
          </c:yVal>
        </c:ser>
        <c:dLbls/>
        <c:axId val="108375040"/>
        <c:axId val="108393216"/>
      </c:scatterChart>
      <c:valAx>
        <c:axId val="10837504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393216"/>
        <c:crosses val="autoZero"/>
        <c:crossBetween val="midCat"/>
      </c:valAx>
      <c:valAx>
        <c:axId val="1083932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37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6</xdr:col>
      <xdr:colOff>0</xdr:colOff>
      <xdr:row>7</xdr:row>
      <xdr:rowOff>152400</xdr:rowOff>
    </xdr:to>
    <xdr:sp macro="" textlink="">
      <xdr:nvSpPr>
        <xdr:cNvPr id="26" name="Circle 25"/>
        <xdr:cNvSpPr/>
      </xdr:nvSpPr>
      <xdr:spPr>
        <a:xfrm>
          <a:off x="2686050" y="1333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7</xdr:row>
      <xdr:rowOff>76200</xdr:rowOff>
    </xdr:from>
    <xdr:to>
      <xdr:col>5</xdr:col>
      <xdr:colOff>0</xdr:colOff>
      <xdr:row>7</xdr:row>
      <xdr:rowOff>76200</xdr:rowOff>
    </xdr:to>
    <xdr:sp macro="" textlink="">
      <xdr:nvSpPr>
        <xdr:cNvPr id="3120" name="Line 48"/>
        <xdr:cNvSpPr>
          <a:spLocks noChangeShapeType="1"/>
        </xdr:cNvSpPr>
      </xdr:nvSpPr>
      <xdr:spPr bwMode="auto">
        <a:xfrm>
          <a:off x="116205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7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3121" name="Line 49"/>
        <xdr:cNvSpPr>
          <a:spLocks noChangeShapeType="1"/>
        </xdr:cNvSpPr>
      </xdr:nvSpPr>
      <xdr:spPr bwMode="auto">
        <a:xfrm flipV="1">
          <a:off x="914400" y="14097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22</xdr:row>
      <xdr:rowOff>152400</xdr:rowOff>
    </xdr:to>
    <xdr:sp macro="" textlink="">
      <xdr:nvSpPr>
        <xdr:cNvPr id="27" name="Circle 26"/>
        <xdr:cNvSpPr/>
      </xdr:nvSpPr>
      <xdr:spPr>
        <a:xfrm>
          <a:off x="2686050" y="41910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22</xdr:row>
      <xdr:rowOff>76200</xdr:rowOff>
    </xdr:from>
    <xdr:to>
      <xdr:col>5</xdr:col>
      <xdr:colOff>0</xdr:colOff>
      <xdr:row>22</xdr:row>
      <xdr:rowOff>76200</xdr:rowOff>
    </xdr:to>
    <xdr:sp macro="" textlink="">
      <xdr:nvSpPr>
        <xdr:cNvPr id="3122" name="Line 50"/>
        <xdr:cNvSpPr>
          <a:spLocks noChangeShapeType="1"/>
        </xdr:cNvSpPr>
      </xdr:nvSpPr>
      <xdr:spPr bwMode="auto">
        <a:xfrm>
          <a:off x="116205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3123" name="Line 51"/>
        <xdr:cNvSpPr>
          <a:spLocks noChangeShapeType="1"/>
        </xdr:cNvSpPr>
      </xdr:nvSpPr>
      <xdr:spPr bwMode="auto">
        <a:xfrm>
          <a:off x="91440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0</xdr:colOff>
      <xdr:row>37</xdr:row>
      <xdr:rowOff>152400</xdr:rowOff>
    </xdr:to>
    <xdr:sp macro="" textlink="">
      <xdr:nvSpPr>
        <xdr:cNvPr id="28" name="Circle 27"/>
        <xdr:cNvSpPr/>
      </xdr:nvSpPr>
      <xdr:spPr>
        <a:xfrm>
          <a:off x="2686050" y="7048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37</xdr:row>
      <xdr:rowOff>76200</xdr:rowOff>
    </xdr:from>
    <xdr:to>
      <xdr:col>5</xdr:col>
      <xdr:colOff>0</xdr:colOff>
      <xdr:row>37</xdr:row>
      <xdr:rowOff>76200</xdr:rowOff>
    </xdr:to>
    <xdr:sp macro="" textlink="">
      <xdr:nvSpPr>
        <xdr:cNvPr id="3124" name="Line 52"/>
        <xdr:cNvSpPr>
          <a:spLocks noChangeShapeType="1"/>
        </xdr:cNvSpPr>
      </xdr:nvSpPr>
      <xdr:spPr bwMode="auto">
        <a:xfrm>
          <a:off x="116205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37</xdr:row>
      <xdr:rowOff>76200</xdr:rowOff>
    </xdr:to>
    <xdr:sp macro="" textlink="">
      <xdr:nvSpPr>
        <xdr:cNvPr id="3125" name="Line 53"/>
        <xdr:cNvSpPr>
          <a:spLocks noChangeShapeType="1"/>
        </xdr:cNvSpPr>
      </xdr:nvSpPr>
      <xdr:spPr bwMode="auto">
        <a:xfrm>
          <a:off x="914400" y="42672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0</xdr:colOff>
      <xdr:row>2</xdr:row>
      <xdr:rowOff>152400</xdr:rowOff>
    </xdr:to>
    <xdr:sp macro="" textlink="">
      <xdr:nvSpPr>
        <xdr:cNvPr id="29" name="Triangle 28"/>
        <xdr:cNvSpPr/>
      </xdr:nvSpPr>
      <xdr:spPr>
        <a:xfrm rot="16200000">
          <a:off x="4610100" y="38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3126" name="Line 54"/>
        <xdr:cNvSpPr>
          <a:spLocks noChangeShapeType="1"/>
        </xdr:cNvSpPr>
      </xdr:nvSpPr>
      <xdr:spPr bwMode="auto">
        <a:xfrm>
          <a:off x="30861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3127" name="Line 55"/>
        <xdr:cNvSpPr>
          <a:spLocks noChangeShapeType="1"/>
        </xdr:cNvSpPr>
      </xdr:nvSpPr>
      <xdr:spPr bwMode="auto">
        <a:xfrm flipV="1">
          <a:off x="2838450" y="45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7</xdr:row>
      <xdr:rowOff>152400</xdr:rowOff>
    </xdr:to>
    <xdr:sp macro="" textlink="">
      <xdr:nvSpPr>
        <xdr:cNvPr id="30" name="Triangle 29"/>
        <xdr:cNvSpPr/>
      </xdr:nvSpPr>
      <xdr:spPr>
        <a:xfrm rot="16200000">
          <a:off x="4610100" y="133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3128" name="Line 56"/>
        <xdr:cNvSpPr>
          <a:spLocks noChangeShapeType="1"/>
        </xdr:cNvSpPr>
      </xdr:nvSpPr>
      <xdr:spPr bwMode="auto">
        <a:xfrm>
          <a:off x="30861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3129" name="Line 57"/>
        <xdr:cNvSpPr>
          <a:spLocks noChangeShapeType="1"/>
        </xdr:cNvSpPr>
      </xdr:nvSpPr>
      <xdr:spPr bwMode="auto">
        <a:xfrm>
          <a:off x="2838450" y="1409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0</xdr:colOff>
      <xdr:row>12</xdr:row>
      <xdr:rowOff>152400</xdr:rowOff>
    </xdr:to>
    <xdr:sp macro="" textlink="">
      <xdr:nvSpPr>
        <xdr:cNvPr id="31" name="Triangle 30"/>
        <xdr:cNvSpPr/>
      </xdr:nvSpPr>
      <xdr:spPr>
        <a:xfrm rot="16200000">
          <a:off x="461010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3130" name="Line 58"/>
        <xdr:cNvSpPr>
          <a:spLocks noChangeShapeType="1"/>
        </xdr:cNvSpPr>
      </xdr:nvSpPr>
      <xdr:spPr bwMode="auto">
        <a:xfrm>
          <a:off x="308610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3131" name="Line 59"/>
        <xdr:cNvSpPr>
          <a:spLocks noChangeShapeType="1"/>
        </xdr:cNvSpPr>
      </xdr:nvSpPr>
      <xdr:spPr bwMode="auto">
        <a:xfrm>
          <a:off x="2838450" y="1409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17</xdr:row>
      <xdr:rowOff>152400</xdr:rowOff>
    </xdr:to>
    <xdr:sp macro="" textlink="">
      <xdr:nvSpPr>
        <xdr:cNvPr id="3072" name="Triangle 3071"/>
        <xdr:cNvSpPr/>
      </xdr:nvSpPr>
      <xdr:spPr>
        <a:xfrm rot="16200000">
          <a:off x="4610100" y="323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3132" name="Line 60"/>
        <xdr:cNvSpPr>
          <a:spLocks noChangeShapeType="1"/>
        </xdr:cNvSpPr>
      </xdr:nvSpPr>
      <xdr:spPr bwMode="auto">
        <a:xfrm>
          <a:off x="30861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17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3133" name="Line 61"/>
        <xdr:cNvSpPr>
          <a:spLocks noChangeShapeType="1"/>
        </xdr:cNvSpPr>
      </xdr:nvSpPr>
      <xdr:spPr bwMode="auto">
        <a:xfrm flipV="1">
          <a:off x="2838450" y="331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0</xdr:colOff>
      <xdr:row>22</xdr:row>
      <xdr:rowOff>152400</xdr:rowOff>
    </xdr:to>
    <xdr:sp macro="" textlink="">
      <xdr:nvSpPr>
        <xdr:cNvPr id="3134" name="Triangle 3133"/>
        <xdr:cNvSpPr/>
      </xdr:nvSpPr>
      <xdr:spPr>
        <a:xfrm rot="16200000">
          <a:off x="4610100" y="419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3135" name="Line 62"/>
        <xdr:cNvSpPr>
          <a:spLocks noChangeShapeType="1"/>
        </xdr:cNvSpPr>
      </xdr:nvSpPr>
      <xdr:spPr bwMode="auto">
        <a:xfrm>
          <a:off x="30861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3136" name="Line 63"/>
        <xdr:cNvSpPr>
          <a:spLocks noChangeShapeType="1"/>
        </xdr:cNvSpPr>
      </xdr:nvSpPr>
      <xdr:spPr bwMode="auto">
        <a:xfrm>
          <a:off x="283845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0</xdr:colOff>
      <xdr:row>27</xdr:row>
      <xdr:rowOff>152400</xdr:rowOff>
    </xdr:to>
    <xdr:sp macro="" textlink="">
      <xdr:nvSpPr>
        <xdr:cNvPr id="3137" name="Triangle 3136"/>
        <xdr:cNvSpPr/>
      </xdr:nvSpPr>
      <xdr:spPr>
        <a:xfrm rot="16200000">
          <a:off x="461010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3138" name="Line 64"/>
        <xdr:cNvSpPr>
          <a:spLocks noChangeShapeType="1"/>
        </xdr:cNvSpPr>
      </xdr:nvSpPr>
      <xdr:spPr bwMode="auto">
        <a:xfrm>
          <a:off x="308610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3139" name="Line 65"/>
        <xdr:cNvSpPr>
          <a:spLocks noChangeShapeType="1"/>
        </xdr:cNvSpPr>
      </xdr:nvSpPr>
      <xdr:spPr bwMode="auto">
        <a:xfrm>
          <a:off x="2838450" y="426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32</xdr:row>
      <xdr:rowOff>152400</xdr:rowOff>
    </xdr:to>
    <xdr:sp macro="" textlink="">
      <xdr:nvSpPr>
        <xdr:cNvPr id="3140" name="Triangle 3139"/>
        <xdr:cNvSpPr/>
      </xdr:nvSpPr>
      <xdr:spPr>
        <a:xfrm rot="16200000">
          <a:off x="461010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3141" name="Line 66"/>
        <xdr:cNvSpPr>
          <a:spLocks noChangeShapeType="1"/>
        </xdr:cNvSpPr>
      </xdr:nvSpPr>
      <xdr:spPr bwMode="auto">
        <a:xfrm>
          <a:off x="3086100" y="617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32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142" name="Line 67"/>
        <xdr:cNvSpPr>
          <a:spLocks noChangeShapeType="1"/>
        </xdr:cNvSpPr>
      </xdr:nvSpPr>
      <xdr:spPr bwMode="auto">
        <a:xfrm flipV="1">
          <a:off x="2838450" y="6172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0</xdr:colOff>
      <xdr:row>37</xdr:row>
      <xdr:rowOff>152400</xdr:rowOff>
    </xdr:to>
    <xdr:sp macro="" textlink="">
      <xdr:nvSpPr>
        <xdr:cNvPr id="3143" name="Triangle 3142"/>
        <xdr:cNvSpPr/>
      </xdr:nvSpPr>
      <xdr:spPr>
        <a:xfrm rot="16200000">
          <a:off x="461010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sp macro="" textlink="">
      <xdr:nvSpPr>
        <xdr:cNvPr id="3144" name="Line 68"/>
        <xdr:cNvSpPr>
          <a:spLocks noChangeShapeType="1"/>
        </xdr:cNvSpPr>
      </xdr:nvSpPr>
      <xdr:spPr bwMode="auto">
        <a:xfrm>
          <a:off x="308610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145" name="Line 69"/>
        <xdr:cNvSpPr>
          <a:spLocks noChangeShapeType="1"/>
        </xdr:cNvSpPr>
      </xdr:nvSpPr>
      <xdr:spPr bwMode="auto">
        <a:xfrm>
          <a:off x="2838450" y="7124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3146" name="Triangle 3145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3147" name="Line 70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3148" name="Line 71"/>
        <xdr:cNvSpPr>
          <a:spLocks noChangeShapeType="1"/>
        </xdr:cNvSpPr>
      </xdr:nvSpPr>
      <xdr:spPr bwMode="auto">
        <a:xfrm>
          <a:off x="2838450" y="712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22</xdr:row>
      <xdr:rowOff>152400</xdr:rowOff>
    </xdr:to>
    <xdr:sp macro="" textlink="">
      <xdr:nvSpPr>
        <xdr:cNvPr id="3149" name="Square 3148"/>
        <xdr:cNvSpPr/>
      </xdr:nvSpPr>
      <xdr:spPr>
        <a:xfrm>
          <a:off x="762000" y="4191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1</xdr:col>
      <xdr:colOff>0</xdr:colOff>
      <xdr:row>22</xdr:row>
      <xdr:rowOff>76200</xdr:rowOff>
    </xdr:to>
    <xdr:sp macro="" textlink="">
      <xdr:nvSpPr>
        <xdr:cNvPr id="3150" name="Line 72"/>
        <xdr:cNvSpPr>
          <a:spLocks noChangeShapeType="1"/>
        </xdr:cNvSpPr>
      </xdr:nvSpPr>
      <xdr:spPr bwMode="auto">
        <a:xfrm>
          <a:off x="0" y="4267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6</xdr:col>
      <xdr:colOff>0</xdr:colOff>
      <xdr:row>7</xdr:row>
      <xdr:rowOff>152400</xdr:rowOff>
    </xdr:to>
    <xdr:sp macro="" textlink="">
      <xdr:nvSpPr>
        <xdr:cNvPr id="2" name="Circle 25"/>
        <xdr:cNvSpPr/>
      </xdr:nvSpPr>
      <xdr:spPr>
        <a:xfrm>
          <a:off x="2686050" y="1333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7</xdr:row>
      <xdr:rowOff>76200</xdr:rowOff>
    </xdr:from>
    <xdr:to>
      <xdr:col>5</xdr:col>
      <xdr:colOff>0</xdr:colOff>
      <xdr:row>7</xdr:row>
      <xdr:rowOff>76200</xdr:rowOff>
    </xdr:to>
    <xdr:sp macro="" textlink="">
      <xdr:nvSpPr>
        <xdr:cNvPr id="3" name="Line 48"/>
        <xdr:cNvSpPr>
          <a:spLocks noChangeShapeType="1"/>
        </xdr:cNvSpPr>
      </xdr:nvSpPr>
      <xdr:spPr bwMode="auto">
        <a:xfrm>
          <a:off x="116205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7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4" name="Line 49"/>
        <xdr:cNvSpPr>
          <a:spLocks noChangeShapeType="1"/>
        </xdr:cNvSpPr>
      </xdr:nvSpPr>
      <xdr:spPr bwMode="auto">
        <a:xfrm flipV="1">
          <a:off x="914400" y="14097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22</xdr:row>
      <xdr:rowOff>152400</xdr:rowOff>
    </xdr:to>
    <xdr:sp macro="" textlink="">
      <xdr:nvSpPr>
        <xdr:cNvPr id="5" name="Circle 26"/>
        <xdr:cNvSpPr/>
      </xdr:nvSpPr>
      <xdr:spPr>
        <a:xfrm>
          <a:off x="2686050" y="41910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22</xdr:row>
      <xdr:rowOff>76200</xdr:rowOff>
    </xdr:from>
    <xdr:to>
      <xdr:col>5</xdr:col>
      <xdr:colOff>0</xdr:colOff>
      <xdr:row>22</xdr:row>
      <xdr:rowOff>76200</xdr:rowOff>
    </xdr:to>
    <xdr:sp macro="" textlink="">
      <xdr:nvSpPr>
        <xdr:cNvPr id="6" name="Line 50"/>
        <xdr:cNvSpPr>
          <a:spLocks noChangeShapeType="1"/>
        </xdr:cNvSpPr>
      </xdr:nvSpPr>
      <xdr:spPr bwMode="auto">
        <a:xfrm>
          <a:off x="116205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7" name="Line 51"/>
        <xdr:cNvSpPr>
          <a:spLocks noChangeShapeType="1"/>
        </xdr:cNvSpPr>
      </xdr:nvSpPr>
      <xdr:spPr bwMode="auto">
        <a:xfrm>
          <a:off x="91440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0</xdr:colOff>
      <xdr:row>37</xdr:row>
      <xdr:rowOff>152400</xdr:rowOff>
    </xdr:to>
    <xdr:sp macro="" textlink="">
      <xdr:nvSpPr>
        <xdr:cNvPr id="8" name="Circle 27"/>
        <xdr:cNvSpPr/>
      </xdr:nvSpPr>
      <xdr:spPr>
        <a:xfrm>
          <a:off x="2686050" y="7048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37</xdr:row>
      <xdr:rowOff>76200</xdr:rowOff>
    </xdr:from>
    <xdr:to>
      <xdr:col>5</xdr:col>
      <xdr:colOff>0</xdr:colOff>
      <xdr:row>37</xdr:row>
      <xdr:rowOff>76200</xdr:rowOff>
    </xdr:to>
    <xdr:sp macro="" textlink="">
      <xdr:nvSpPr>
        <xdr:cNvPr id="9" name="Line 52"/>
        <xdr:cNvSpPr>
          <a:spLocks noChangeShapeType="1"/>
        </xdr:cNvSpPr>
      </xdr:nvSpPr>
      <xdr:spPr bwMode="auto">
        <a:xfrm>
          <a:off x="116205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37</xdr:row>
      <xdr:rowOff>76200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>
          <a:off x="914400" y="42672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0</xdr:colOff>
      <xdr:row>2</xdr:row>
      <xdr:rowOff>152400</xdr:rowOff>
    </xdr:to>
    <xdr:sp macro="" textlink="">
      <xdr:nvSpPr>
        <xdr:cNvPr id="11" name="Triangle 28"/>
        <xdr:cNvSpPr/>
      </xdr:nvSpPr>
      <xdr:spPr>
        <a:xfrm rot="16200000">
          <a:off x="4610100" y="38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12" name="Line 54"/>
        <xdr:cNvSpPr>
          <a:spLocks noChangeShapeType="1"/>
        </xdr:cNvSpPr>
      </xdr:nvSpPr>
      <xdr:spPr bwMode="auto">
        <a:xfrm>
          <a:off x="30861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3" name="Line 55"/>
        <xdr:cNvSpPr>
          <a:spLocks noChangeShapeType="1"/>
        </xdr:cNvSpPr>
      </xdr:nvSpPr>
      <xdr:spPr bwMode="auto">
        <a:xfrm flipV="1">
          <a:off x="2838450" y="45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7</xdr:row>
      <xdr:rowOff>152400</xdr:rowOff>
    </xdr:to>
    <xdr:sp macro="" textlink="">
      <xdr:nvSpPr>
        <xdr:cNvPr id="14" name="Triangle 29"/>
        <xdr:cNvSpPr/>
      </xdr:nvSpPr>
      <xdr:spPr>
        <a:xfrm rot="16200000">
          <a:off x="4610100" y="133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15" name="Line 56"/>
        <xdr:cNvSpPr>
          <a:spLocks noChangeShapeType="1"/>
        </xdr:cNvSpPr>
      </xdr:nvSpPr>
      <xdr:spPr bwMode="auto">
        <a:xfrm>
          <a:off x="30861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6" name="Line 57"/>
        <xdr:cNvSpPr>
          <a:spLocks noChangeShapeType="1"/>
        </xdr:cNvSpPr>
      </xdr:nvSpPr>
      <xdr:spPr bwMode="auto">
        <a:xfrm>
          <a:off x="2838450" y="1409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0</xdr:colOff>
      <xdr:row>12</xdr:row>
      <xdr:rowOff>152400</xdr:rowOff>
    </xdr:to>
    <xdr:sp macro="" textlink="">
      <xdr:nvSpPr>
        <xdr:cNvPr id="17" name="Triangle 30"/>
        <xdr:cNvSpPr/>
      </xdr:nvSpPr>
      <xdr:spPr>
        <a:xfrm rot="16200000">
          <a:off x="461010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18" name="Line 58"/>
        <xdr:cNvSpPr>
          <a:spLocks noChangeShapeType="1"/>
        </xdr:cNvSpPr>
      </xdr:nvSpPr>
      <xdr:spPr bwMode="auto">
        <a:xfrm>
          <a:off x="308610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19" name="Line 59"/>
        <xdr:cNvSpPr>
          <a:spLocks noChangeShapeType="1"/>
        </xdr:cNvSpPr>
      </xdr:nvSpPr>
      <xdr:spPr bwMode="auto">
        <a:xfrm>
          <a:off x="2838450" y="1409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17</xdr:row>
      <xdr:rowOff>152400</xdr:rowOff>
    </xdr:to>
    <xdr:sp macro="" textlink="">
      <xdr:nvSpPr>
        <xdr:cNvPr id="20" name="Triangle 3071"/>
        <xdr:cNvSpPr/>
      </xdr:nvSpPr>
      <xdr:spPr>
        <a:xfrm rot="16200000">
          <a:off x="4610100" y="323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21" name="Line 60"/>
        <xdr:cNvSpPr>
          <a:spLocks noChangeShapeType="1"/>
        </xdr:cNvSpPr>
      </xdr:nvSpPr>
      <xdr:spPr bwMode="auto">
        <a:xfrm>
          <a:off x="30861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17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22" name="Line 61"/>
        <xdr:cNvSpPr>
          <a:spLocks noChangeShapeType="1"/>
        </xdr:cNvSpPr>
      </xdr:nvSpPr>
      <xdr:spPr bwMode="auto">
        <a:xfrm flipV="1">
          <a:off x="2838450" y="331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0</xdr:colOff>
      <xdr:row>22</xdr:row>
      <xdr:rowOff>152400</xdr:rowOff>
    </xdr:to>
    <xdr:sp macro="" textlink="">
      <xdr:nvSpPr>
        <xdr:cNvPr id="23" name="Triangle 3133"/>
        <xdr:cNvSpPr/>
      </xdr:nvSpPr>
      <xdr:spPr>
        <a:xfrm rot="16200000">
          <a:off x="4610100" y="419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24" name="Line 62"/>
        <xdr:cNvSpPr>
          <a:spLocks noChangeShapeType="1"/>
        </xdr:cNvSpPr>
      </xdr:nvSpPr>
      <xdr:spPr bwMode="auto">
        <a:xfrm>
          <a:off x="30861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25" name="Line 63"/>
        <xdr:cNvSpPr>
          <a:spLocks noChangeShapeType="1"/>
        </xdr:cNvSpPr>
      </xdr:nvSpPr>
      <xdr:spPr bwMode="auto">
        <a:xfrm>
          <a:off x="283845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0</xdr:colOff>
      <xdr:row>27</xdr:row>
      <xdr:rowOff>152400</xdr:rowOff>
    </xdr:to>
    <xdr:sp macro="" textlink="">
      <xdr:nvSpPr>
        <xdr:cNvPr id="26" name="Triangle 3136"/>
        <xdr:cNvSpPr/>
      </xdr:nvSpPr>
      <xdr:spPr>
        <a:xfrm rot="16200000">
          <a:off x="461010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27" name="Line 64"/>
        <xdr:cNvSpPr>
          <a:spLocks noChangeShapeType="1"/>
        </xdr:cNvSpPr>
      </xdr:nvSpPr>
      <xdr:spPr bwMode="auto">
        <a:xfrm>
          <a:off x="308610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28" name="Line 65"/>
        <xdr:cNvSpPr>
          <a:spLocks noChangeShapeType="1"/>
        </xdr:cNvSpPr>
      </xdr:nvSpPr>
      <xdr:spPr bwMode="auto">
        <a:xfrm>
          <a:off x="2838450" y="426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32</xdr:row>
      <xdr:rowOff>152400</xdr:rowOff>
    </xdr:to>
    <xdr:sp macro="" textlink="">
      <xdr:nvSpPr>
        <xdr:cNvPr id="29" name="Triangle 3139"/>
        <xdr:cNvSpPr/>
      </xdr:nvSpPr>
      <xdr:spPr>
        <a:xfrm rot="16200000">
          <a:off x="461010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30" name="Line 66"/>
        <xdr:cNvSpPr>
          <a:spLocks noChangeShapeType="1"/>
        </xdr:cNvSpPr>
      </xdr:nvSpPr>
      <xdr:spPr bwMode="auto">
        <a:xfrm>
          <a:off x="3086100" y="617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32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1" name="Line 67"/>
        <xdr:cNvSpPr>
          <a:spLocks noChangeShapeType="1"/>
        </xdr:cNvSpPr>
      </xdr:nvSpPr>
      <xdr:spPr bwMode="auto">
        <a:xfrm flipV="1">
          <a:off x="2838450" y="6172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0</xdr:colOff>
      <xdr:row>37</xdr:row>
      <xdr:rowOff>152400</xdr:rowOff>
    </xdr:to>
    <xdr:sp macro="" textlink="">
      <xdr:nvSpPr>
        <xdr:cNvPr id="32" name="Triangle 3142"/>
        <xdr:cNvSpPr/>
      </xdr:nvSpPr>
      <xdr:spPr>
        <a:xfrm rot="16200000">
          <a:off x="461010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sp macro="" textlink="">
      <xdr:nvSpPr>
        <xdr:cNvPr id="33" name="Line 68"/>
        <xdr:cNvSpPr>
          <a:spLocks noChangeShapeType="1"/>
        </xdr:cNvSpPr>
      </xdr:nvSpPr>
      <xdr:spPr bwMode="auto">
        <a:xfrm>
          <a:off x="308610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4" name="Line 69"/>
        <xdr:cNvSpPr>
          <a:spLocks noChangeShapeType="1"/>
        </xdr:cNvSpPr>
      </xdr:nvSpPr>
      <xdr:spPr bwMode="auto">
        <a:xfrm>
          <a:off x="2838450" y="7124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35" name="Triangle 3145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36" name="Line 70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37" name="Line 71"/>
        <xdr:cNvSpPr>
          <a:spLocks noChangeShapeType="1"/>
        </xdr:cNvSpPr>
      </xdr:nvSpPr>
      <xdr:spPr bwMode="auto">
        <a:xfrm>
          <a:off x="2838450" y="712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22</xdr:row>
      <xdr:rowOff>152400</xdr:rowOff>
    </xdr:to>
    <xdr:sp macro="" textlink="">
      <xdr:nvSpPr>
        <xdr:cNvPr id="38" name="Square 3148"/>
        <xdr:cNvSpPr/>
      </xdr:nvSpPr>
      <xdr:spPr>
        <a:xfrm>
          <a:off x="762000" y="4191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1</xdr:col>
      <xdr:colOff>0</xdr:colOff>
      <xdr:row>22</xdr:row>
      <xdr:rowOff>76200</xdr:rowOff>
    </xdr:to>
    <xdr:sp macro="" textlink="">
      <xdr:nvSpPr>
        <xdr:cNvPr id="39" name="Line 72"/>
        <xdr:cNvSpPr>
          <a:spLocks noChangeShapeType="1"/>
        </xdr:cNvSpPr>
      </xdr:nvSpPr>
      <xdr:spPr bwMode="auto">
        <a:xfrm>
          <a:off x="0" y="4267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280988</xdr:colOff>
      <xdr:row>13</xdr:row>
      <xdr:rowOff>121443</xdr:rowOff>
    </xdr:from>
    <xdr:to>
      <xdr:col>18</xdr:col>
      <xdr:colOff>280988</xdr:colOff>
      <xdr:row>28</xdr:row>
      <xdr:rowOff>7143</xdr:rowOff>
    </xdr:to>
    <xdr:graphicFrame macro="">
      <xdr:nvGraphicFramePr>
        <xdr:cNvPr id="40" name="Gráfico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314325</xdr:colOff>
      <xdr:row>3</xdr:row>
      <xdr:rowOff>164502</xdr:rowOff>
    </xdr:from>
    <xdr:to>
      <xdr:col>24</xdr:col>
      <xdr:colOff>76200</xdr:colOff>
      <xdr:row>16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134975" y="736002"/>
          <a:ext cx="3952875" cy="24453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6</xdr:col>
      <xdr:colOff>0</xdr:colOff>
      <xdr:row>7</xdr:row>
      <xdr:rowOff>152400</xdr:rowOff>
    </xdr:to>
    <xdr:sp macro="" textlink="">
      <xdr:nvSpPr>
        <xdr:cNvPr id="2" name="Circle 25"/>
        <xdr:cNvSpPr/>
      </xdr:nvSpPr>
      <xdr:spPr>
        <a:xfrm>
          <a:off x="2686050" y="1333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7</xdr:row>
      <xdr:rowOff>76200</xdr:rowOff>
    </xdr:from>
    <xdr:to>
      <xdr:col>5</xdr:col>
      <xdr:colOff>0</xdr:colOff>
      <xdr:row>7</xdr:row>
      <xdr:rowOff>76200</xdr:rowOff>
    </xdr:to>
    <xdr:sp macro="" textlink="">
      <xdr:nvSpPr>
        <xdr:cNvPr id="3" name="Line 48"/>
        <xdr:cNvSpPr>
          <a:spLocks noChangeShapeType="1"/>
        </xdr:cNvSpPr>
      </xdr:nvSpPr>
      <xdr:spPr bwMode="auto">
        <a:xfrm>
          <a:off x="116205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7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4" name="Line 49"/>
        <xdr:cNvSpPr>
          <a:spLocks noChangeShapeType="1"/>
        </xdr:cNvSpPr>
      </xdr:nvSpPr>
      <xdr:spPr bwMode="auto">
        <a:xfrm flipV="1">
          <a:off x="914400" y="14097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22</xdr:row>
      <xdr:rowOff>152400</xdr:rowOff>
    </xdr:to>
    <xdr:sp macro="" textlink="">
      <xdr:nvSpPr>
        <xdr:cNvPr id="5" name="Circle 26"/>
        <xdr:cNvSpPr/>
      </xdr:nvSpPr>
      <xdr:spPr>
        <a:xfrm>
          <a:off x="2686050" y="41910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22</xdr:row>
      <xdr:rowOff>76200</xdr:rowOff>
    </xdr:from>
    <xdr:to>
      <xdr:col>5</xdr:col>
      <xdr:colOff>0</xdr:colOff>
      <xdr:row>22</xdr:row>
      <xdr:rowOff>76200</xdr:rowOff>
    </xdr:to>
    <xdr:sp macro="" textlink="">
      <xdr:nvSpPr>
        <xdr:cNvPr id="6" name="Line 50"/>
        <xdr:cNvSpPr>
          <a:spLocks noChangeShapeType="1"/>
        </xdr:cNvSpPr>
      </xdr:nvSpPr>
      <xdr:spPr bwMode="auto">
        <a:xfrm>
          <a:off x="116205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7" name="Line 51"/>
        <xdr:cNvSpPr>
          <a:spLocks noChangeShapeType="1"/>
        </xdr:cNvSpPr>
      </xdr:nvSpPr>
      <xdr:spPr bwMode="auto">
        <a:xfrm>
          <a:off x="91440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0</xdr:colOff>
      <xdr:row>37</xdr:row>
      <xdr:rowOff>152400</xdr:rowOff>
    </xdr:to>
    <xdr:sp macro="" textlink="">
      <xdr:nvSpPr>
        <xdr:cNvPr id="8" name="Circle 27"/>
        <xdr:cNvSpPr/>
      </xdr:nvSpPr>
      <xdr:spPr>
        <a:xfrm>
          <a:off x="2686050" y="7048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37</xdr:row>
      <xdr:rowOff>76200</xdr:rowOff>
    </xdr:from>
    <xdr:to>
      <xdr:col>5</xdr:col>
      <xdr:colOff>0</xdr:colOff>
      <xdr:row>37</xdr:row>
      <xdr:rowOff>76200</xdr:rowOff>
    </xdr:to>
    <xdr:sp macro="" textlink="">
      <xdr:nvSpPr>
        <xdr:cNvPr id="9" name="Line 52"/>
        <xdr:cNvSpPr>
          <a:spLocks noChangeShapeType="1"/>
        </xdr:cNvSpPr>
      </xdr:nvSpPr>
      <xdr:spPr bwMode="auto">
        <a:xfrm>
          <a:off x="116205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37</xdr:row>
      <xdr:rowOff>76200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>
          <a:off x="914400" y="42672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0</xdr:colOff>
      <xdr:row>2</xdr:row>
      <xdr:rowOff>152400</xdr:rowOff>
    </xdr:to>
    <xdr:sp macro="" textlink="">
      <xdr:nvSpPr>
        <xdr:cNvPr id="11" name="Triangle 28"/>
        <xdr:cNvSpPr/>
      </xdr:nvSpPr>
      <xdr:spPr>
        <a:xfrm rot="16200000">
          <a:off x="4610100" y="38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12" name="Line 54"/>
        <xdr:cNvSpPr>
          <a:spLocks noChangeShapeType="1"/>
        </xdr:cNvSpPr>
      </xdr:nvSpPr>
      <xdr:spPr bwMode="auto">
        <a:xfrm>
          <a:off x="30861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3" name="Line 55"/>
        <xdr:cNvSpPr>
          <a:spLocks noChangeShapeType="1"/>
        </xdr:cNvSpPr>
      </xdr:nvSpPr>
      <xdr:spPr bwMode="auto">
        <a:xfrm flipV="1">
          <a:off x="2838450" y="45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7</xdr:row>
      <xdr:rowOff>152400</xdr:rowOff>
    </xdr:to>
    <xdr:sp macro="" textlink="">
      <xdr:nvSpPr>
        <xdr:cNvPr id="14" name="Triangle 29"/>
        <xdr:cNvSpPr/>
      </xdr:nvSpPr>
      <xdr:spPr>
        <a:xfrm rot="16200000">
          <a:off x="4610100" y="133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15" name="Line 56"/>
        <xdr:cNvSpPr>
          <a:spLocks noChangeShapeType="1"/>
        </xdr:cNvSpPr>
      </xdr:nvSpPr>
      <xdr:spPr bwMode="auto">
        <a:xfrm>
          <a:off x="30861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6" name="Line 57"/>
        <xdr:cNvSpPr>
          <a:spLocks noChangeShapeType="1"/>
        </xdr:cNvSpPr>
      </xdr:nvSpPr>
      <xdr:spPr bwMode="auto">
        <a:xfrm>
          <a:off x="2838450" y="1409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0</xdr:colOff>
      <xdr:row>12</xdr:row>
      <xdr:rowOff>152400</xdr:rowOff>
    </xdr:to>
    <xdr:sp macro="" textlink="">
      <xdr:nvSpPr>
        <xdr:cNvPr id="17" name="Triangle 30"/>
        <xdr:cNvSpPr/>
      </xdr:nvSpPr>
      <xdr:spPr>
        <a:xfrm rot="16200000">
          <a:off x="461010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18" name="Line 58"/>
        <xdr:cNvSpPr>
          <a:spLocks noChangeShapeType="1"/>
        </xdr:cNvSpPr>
      </xdr:nvSpPr>
      <xdr:spPr bwMode="auto">
        <a:xfrm>
          <a:off x="308610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19" name="Line 59"/>
        <xdr:cNvSpPr>
          <a:spLocks noChangeShapeType="1"/>
        </xdr:cNvSpPr>
      </xdr:nvSpPr>
      <xdr:spPr bwMode="auto">
        <a:xfrm>
          <a:off x="2838450" y="1409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17</xdr:row>
      <xdr:rowOff>152400</xdr:rowOff>
    </xdr:to>
    <xdr:sp macro="" textlink="">
      <xdr:nvSpPr>
        <xdr:cNvPr id="20" name="Triangle 3071"/>
        <xdr:cNvSpPr/>
      </xdr:nvSpPr>
      <xdr:spPr>
        <a:xfrm rot="16200000">
          <a:off x="4610100" y="323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21" name="Line 60"/>
        <xdr:cNvSpPr>
          <a:spLocks noChangeShapeType="1"/>
        </xdr:cNvSpPr>
      </xdr:nvSpPr>
      <xdr:spPr bwMode="auto">
        <a:xfrm>
          <a:off x="30861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17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22" name="Line 61"/>
        <xdr:cNvSpPr>
          <a:spLocks noChangeShapeType="1"/>
        </xdr:cNvSpPr>
      </xdr:nvSpPr>
      <xdr:spPr bwMode="auto">
        <a:xfrm flipV="1">
          <a:off x="2838450" y="331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0</xdr:colOff>
      <xdr:row>22</xdr:row>
      <xdr:rowOff>152400</xdr:rowOff>
    </xdr:to>
    <xdr:sp macro="" textlink="">
      <xdr:nvSpPr>
        <xdr:cNvPr id="23" name="Triangle 3133"/>
        <xdr:cNvSpPr/>
      </xdr:nvSpPr>
      <xdr:spPr>
        <a:xfrm rot="16200000">
          <a:off x="4610100" y="419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24" name="Line 62"/>
        <xdr:cNvSpPr>
          <a:spLocks noChangeShapeType="1"/>
        </xdr:cNvSpPr>
      </xdr:nvSpPr>
      <xdr:spPr bwMode="auto">
        <a:xfrm>
          <a:off x="30861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25" name="Line 63"/>
        <xdr:cNvSpPr>
          <a:spLocks noChangeShapeType="1"/>
        </xdr:cNvSpPr>
      </xdr:nvSpPr>
      <xdr:spPr bwMode="auto">
        <a:xfrm>
          <a:off x="283845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0</xdr:colOff>
      <xdr:row>27</xdr:row>
      <xdr:rowOff>152400</xdr:rowOff>
    </xdr:to>
    <xdr:sp macro="" textlink="">
      <xdr:nvSpPr>
        <xdr:cNvPr id="26" name="Triangle 3136"/>
        <xdr:cNvSpPr/>
      </xdr:nvSpPr>
      <xdr:spPr>
        <a:xfrm rot="16200000">
          <a:off x="461010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27" name="Line 64"/>
        <xdr:cNvSpPr>
          <a:spLocks noChangeShapeType="1"/>
        </xdr:cNvSpPr>
      </xdr:nvSpPr>
      <xdr:spPr bwMode="auto">
        <a:xfrm>
          <a:off x="308610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28" name="Line 65"/>
        <xdr:cNvSpPr>
          <a:spLocks noChangeShapeType="1"/>
        </xdr:cNvSpPr>
      </xdr:nvSpPr>
      <xdr:spPr bwMode="auto">
        <a:xfrm>
          <a:off x="2838450" y="426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32</xdr:row>
      <xdr:rowOff>152400</xdr:rowOff>
    </xdr:to>
    <xdr:sp macro="" textlink="">
      <xdr:nvSpPr>
        <xdr:cNvPr id="29" name="Triangle 3139"/>
        <xdr:cNvSpPr/>
      </xdr:nvSpPr>
      <xdr:spPr>
        <a:xfrm rot="16200000">
          <a:off x="461010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30" name="Line 66"/>
        <xdr:cNvSpPr>
          <a:spLocks noChangeShapeType="1"/>
        </xdr:cNvSpPr>
      </xdr:nvSpPr>
      <xdr:spPr bwMode="auto">
        <a:xfrm>
          <a:off x="3086100" y="617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32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1" name="Line 67"/>
        <xdr:cNvSpPr>
          <a:spLocks noChangeShapeType="1"/>
        </xdr:cNvSpPr>
      </xdr:nvSpPr>
      <xdr:spPr bwMode="auto">
        <a:xfrm flipV="1">
          <a:off x="2838450" y="6172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0</xdr:colOff>
      <xdr:row>37</xdr:row>
      <xdr:rowOff>152400</xdr:rowOff>
    </xdr:to>
    <xdr:sp macro="" textlink="">
      <xdr:nvSpPr>
        <xdr:cNvPr id="32" name="Triangle 3142"/>
        <xdr:cNvSpPr/>
      </xdr:nvSpPr>
      <xdr:spPr>
        <a:xfrm rot="16200000">
          <a:off x="461010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sp macro="" textlink="">
      <xdr:nvSpPr>
        <xdr:cNvPr id="33" name="Line 68"/>
        <xdr:cNvSpPr>
          <a:spLocks noChangeShapeType="1"/>
        </xdr:cNvSpPr>
      </xdr:nvSpPr>
      <xdr:spPr bwMode="auto">
        <a:xfrm>
          <a:off x="308610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4" name="Line 69"/>
        <xdr:cNvSpPr>
          <a:spLocks noChangeShapeType="1"/>
        </xdr:cNvSpPr>
      </xdr:nvSpPr>
      <xdr:spPr bwMode="auto">
        <a:xfrm>
          <a:off x="2838450" y="7124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35" name="Triangle 3145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36" name="Line 70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37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37" name="Line 71"/>
        <xdr:cNvSpPr>
          <a:spLocks noChangeShapeType="1"/>
        </xdr:cNvSpPr>
      </xdr:nvSpPr>
      <xdr:spPr bwMode="auto">
        <a:xfrm>
          <a:off x="2838450" y="712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22</xdr:row>
      <xdr:rowOff>152400</xdr:rowOff>
    </xdr:to>
    <xdr:sp macro="" textlink="">
      <xdr:nvSpPr>
        <xdr:cNvPr id="38" name="Square 3148"/>
        <xdr:cNvSpPr/>
      </xdr:nvSpPr>
      <xdr:spPr>
        <a:xfrm>
          <a:off x="762000" y="4191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1</xdr:col>
      <xdr:colOff>0</xdr:colOff>
      <xdr:row>22</xdr:row>
      <xdr:rowOff>76200</xdr:rowOff>
    </xdr:to>
    <xdr:sp macro="" textlink="">
      <xdr:nvSpPr>
        <xdr:cNvPr id="39" name="Line 72"/>
        <xdr:cNvSpPr>
          <a:spLocks noChangeShapeType="1"/>
        </xdr:cNvSpPr>
      </xdr:nvSpPr>
      <xdr:spPr bwMode="auto">
        <a:xfrm>
          <a:off x="0" y="4267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436563</xdr:colOff>
      <xdr:row>21</xdr:row>
      <xdr:rowOff>108744</xdr:rowOff>
    </xdr:from>
    <xdr:to>
      <xdr:col>18</xdr:col>
      <xdr:colOff>436563</xdr:colOff>
      <xdr:row>35</xdr:row>
      <xdr:rowOff>184944</xdr:rowOff>
    </xdr:to>
    <xdr:graphicFrame macro="">
      <xdr:nvGraphicFramePr>
        <xdr:cNvPr id="40" name="Gráfico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Normal="100" workbookViewId="0"/>
  </sheetViews>
  <sheetFormatPr baseColWidth="10" defaultRowHeight="15"/>
  <cols>
    <col min="1" max="1" width="10.25" bestFit="1" customWidth="1"/>
    <col min="2" max="2" width="9.125" customWidth="1"/>
    <col min="3" max="3" width="9.25" customWidth="1"/>
    <col min="4" max="4" width="8.875" customWidth="1"/>
    <col min="5" max="5" width="9.625" bestFit="1" customWidth="1"/>
  </cols>
  <sheetData>
    <row r="1" spans="1:7" ht="15.75" thickBot="1">
      <c r="A1" s="24" t="s">
        <v>9</v>
      </c>
    </row>
    <row r="2" spans="1:7" ht="15.75" customHeight="1" thickBot="1">
      <c r="A2" s="32" t="s">
        <v>0</v>
      </c>
      <c r="B2" s="10"/>
      <c r="C2" s="2" t="s">
        <v>1</v>
      </c>
      <c r="D2" s="3"/>
    </row>
    <row r="3" spans="1:7" ht="15.75" thickBot="1">
      <c r="A3" s="33"/>
      <c r="B3" s="11" t="s">
        <v>2</v>
      </c>
      <c r="C3" s="12" t="s">
        <v>3</v>
      </c>
      <c r="D3" s="13" t="s">
        <v>4</v>
      </c>
      <c r="F3" s="17" t="s">
        <v>10</v>
      </c>
    </row>
    <row r="4" spans="1:7">
      <c r="A4" s="14" t="s">
        <v>5</v>
      </c>
      <c r="B4" s="1">
        <v>40</v>
      </c>
      <c r="C4" s="2">
        <v>45</v>
      </c>
      <c r="D4" s="3">
        <v>5</v>
      </c>
      <c r="F4" s="18">
        <f>MAX(B4:D4)</f>
        <v>45</v>
      </c>
      <c r="G4" t="str">
        <f>IF(F4=$F$8,"Elegir","")</f>
        <v/>
      </c>
    </row>
    <row r="5" spans="1:7">
      <c r="A5" s="15" t="s">
        <v>6</v>
      </c>
      <c r="B5" s="4">
        <v>70</v>
      </c>
      <c r="C5" s="5">
        <v>30</v>
      </c>
      <c r="D5" s="6">
        <v>-13</v>
      </c>
      <c r="F5" s="18">
        <f t="shared" ref="F5:F6" si="0">MAX(B5:D5)</f>
        <v>70</v>
      </c>
      <c r="G5" s="19" t="str">
        <f t="shared" ref="G5:G6" si="1">IF(F5=$F$8,"Elegir","")</f>
        <v>Elegir</v>
      </c>
    </row>
    <row r="6" spans="1:7" ht="15.75" thickBot="1">
      <c r="A6" s="16" t="s">
        <v>7</v>
      </c>
      <c r="B6" s="7">
        <v>53</v>
      </c>
      <c r="C6" s="8">
        <v>45</v>
      </c>
      <c r="D6" s="9">
        <v>-5</v>
      </c>
      <c r="F6" s="18">
        <f t="shared" si="0"/>
        <v>53</v>
      </c>
      <c r="G6" t="str">
        <f t="shared" si="1"/>
        <v/>
      </c>
    </row>
    <row r="8" spans="1:7">
      <c r="E8" t="s">
        <v>11</v>
      </c>
      <c r="F8" s="18">
        <f>MAX(F4:F6)</f>
        <v>70</v>
      </c>
    </row>
    <row r="10" spans="1:7" ht="15.75" thickBot="1">
      <c r="A10" s="24" t="s">
        <v>12</v>
      </c>
    </row>
    <row r="11" spans="1:7" ht="15.75" thickBot="1">
      <c r="A11" s="32" t="s">
        <v>0</v>
      </c>
      <c r="B11" s="10"/>
      <c r="C11" s="2" t="s">
        <v>1</v>
      </c>
      <c r="D11" s="3"/>
    </row>
    <row r="12" spans="1:7" ht="15.75" thickBot="1">
      <c r="A12" s="33"/>
      <c r="B12" s="11" t="s">
        <v>2</v>
      </c>
      <c r="C12" s="12" t="s">
        <v>3</v>
      </c>
      <c r="D12" s="13" t="s">
        <v>4</v>
      </c>
      <c r="F12" s="17" t="s">
        <v>13</v>
      </c>
    </row>
    <row r="13" spans="1:7">
      <c r="A13" s="14" t="s">
        <v>5</v>
      </c>
      <c r="B13" s="1">
        <v>40</v>
      </c>
      <c r="C13" s="2">
        <v>45</v>
      </c>
      <c r="D13" s="3">
        <v>5</v>
      </c>
      <c r="F13" s="18">
        <f>MIN(B13:D13)</f>
        <v>5</v>
      </c>
      <c r="G13" s="19" t="str">
        <f>IF(F13=$F$17,"Elegir","")</f>
        <v>Elegir</v>
      </c>
    </row>
    <row r="14" spans="1:7">
      <c r="A14" s="15" t="s">
        <v>6</v>
      </c>
      <c r="B14" s="4">
        <v>70</v>
      </c>
      <c r="C14" s="5">
        <v>30</v>
      </c>
      <c r="D14" s="6">
        <v>-13</v>
      </c>
      <c r="F14" s="18">
        <f t="shared" ref="F14:F15" si="2">MIN(B14:D14)</f>
        <v>-13</v>
      </c>
      <c r="G14" t="str">
        <f t="shared" ref="G14:G15" si="3">IF(F14=$F$17,"Elegir","")</f>
        <v/>
      </c>
    </row>
    <row r="15" spans="1:7" ht="15.75" thickBot="1">
      <c r="A15" s="16" t="s">
        <v>7</v>
      </c>
      <c r="B15" s="7">
        <v>53</v>
      </c>
      <c r="C15" s="8">
        <v>45</v>
      </c>
      <c r="D15" s="9">
        <v>-5</v>
      </c>
      <c r="F15" s="18">
        <f t="shared" si="2"/>
        <v>-5</v>
      </c>
      <c r="G15" t="str">
        <f t="shared" si="3"/>
        <v/>
      </c>
    </row>
    <row r="17" spans="1:7">
      <c r="E17" t="s">
        <v>14</v>
      </c>
      <c r="F17" s="18">
        <f>MAX(F13:F15)</f>
        <v>5</v>
      </c>
    </row>
    <row r="19" spans="1:7" ht="15.75" thickBot="1">
      <c r="A19" s="24" t="s">
        <v>15</v>
      </c>
    </row>
    <row r="20" spans="1:7" ht="15.75" thickBot="1">
      <c r="A20" s="32" t="s">
        <v>0</v>
      </c>
      <c r="B20" s="10"/>
      <c r="C20" s="2" t="s">
        <v>1</v>
      </c>
      <c r="D20" s="3"/>
    </row>
    <row r="21" spans="1:7" ht="15.75" thickBot="1">
      <c r="A21" s="33"/>
      <c r="B21" s="11" t="s">
        <v>2</v>
      </c>
      <c r="C21" s="12" t="s">
        <v>3</v>
      </c>
      <c r="D21" s="13" t="s">
        <v>4</v>
      </c>
    </row>
    <row r="22" spans="1:7">
      <c r="A22" s="14" t="s">
        <v>5</v>
      </c>
      <c r="B22" s="1">
        <v>40</v>
      </c>
      <c r="C22" s="2">
        <v>45</v>
      </c>
      <c r="D22" s="3">
        <v>5</v>
      </c>
    </row>
    <row r="23" spans="1:7">
      <c r="A23" s="15" t="s">
        <v>6</v>
      </c>
      <c r="B23" s="4">
        <v>70</v>
      </c>
      <c r="C23" s="5">
        <v>30</v>
      </c>
      <c r="D23" s="6">
        <v>-13</v>
      </c>
    </row>
    <row r="24" spans="1:7" ht="15.75" thickBot="1">
      <c r="A24" s="16" t="s">
        <v>7</v>
      </c>
      <c r="B24" s="7">
        <v>53</v>
      </c>
      <c r="C24" s="8">
        <v>45</v>
      </c>
      <c r="D24" s="9">
        <v>-5</v>
      </c>
    </row>
    <row r="25" spans="1:7">
      <c r="A25" s="20" t="s">
        <v>16</v>
      </c>
      <c r="B25" s="18">
        <f>MAX(B22:B24)</f>
        <v>70</v>
      </c>
      <c r="C25" s="18">
        <f t="shared" ref="C25:D25" si="4">MAX(C22:C24)</f>
        <v>45</v>
      </c>
      <c r="D25" s="18">
        <f t="shared" si="4"/>
        <v>5</v>
      </c>
    </row>
    <row r="26" spans="1:7" ht="15.75" thickBot="1">
      <c r="A26" s="21" t="s">
        <v>18</v>
      </c>
    </row>
    <row r="27" spans="1:7" ht="15.75" thickBot="1">
      <c r="A27" s="32" t="s">
        <v>0</v>
      </c>
      <c r="B27" s="10"/>
      <c r="C27" s="2" t="s">
        <v>1</v>
      </c>
      <c r="D27" s="3"/>
    </row>
    <row r="28" spans="1:7" ht="15.75" thickBot="1">
      <c r="A28" s="33"/>
      <c r="B28" s="11" t="s">
        <v>2</v>
      </c>
      <c r="C28" s="12" t="s">
        <v>3</v>
      </c>
      <c r="D28" s="13" t="s">
        <v>4</v>
      </c>
      <c r="F28" s="17" t="s">
        <v>10</v>
      </c>
    </row>
    <row r="29" spans="1:7">
      <c r="A29" s="14" t="s">
        <v>5</v>
      </c>
      <c r="B29" s="1">
        <f>$B$25-B22</f>
        <v>30</v>
      </c>
      <c r="C29" s="2">
        <f>$C$25-C22</f>
        <v>0</v>
      </c>
      <c r="D29" s="3">
        <f>$D$25-D22</f>
        <v>0</v>
      </c>
      <c r="F29" s="18">
        <f>MAX(B29:D29)</f>
        <v>30</v>
      </c>
      <c r="G29" t="str">
        <f>IF(F29=$F$33,"Elegir","")</f>
        <v/>
      </c>
    </row>
    <row r="30" spans="1:7">
      <c r="A30" s="15" t="s">
        <v>6</v>
      </c>
      <c r="B30" s="4">
        <f t="shared" ref="B30:B31" si="5">$B$25-B23</f>
        <v>0</v>
      </c>
      <c r="C30" s="5">
        <f t="shared" ref="C30:C31" si="6">$C$25-C23</f>
        <v>15</v>
      </c>
      <c r="D30" s="6">
        <f t="shared" ref="D30:D31" si="7">$D$25-D23</f>
        <v>18</v>
      </c>
      <c r="F30" s="18">
        <f t="shared" ref="F30:F31" si="8">MAX(B30:D30)</f>
        <v>18</v>
      </c>
      <c r="G30" t="str">
        <f t="shared" ref="G30:G31" si="9">IF(F30=$F$33,"Elegir","")</f>
        <v/>
      </c>
    </row>
    <row r="31" spans="1:7" ht="15.75" thickBot="1">
      <c r="A31" s="16" t="s">
        <v>7</v>
      </c>
      <c r="B31" s="7">
        <f t="shared" si="5"/>
        <v>17</v>
      </c>
      <c r="C31" s="8">
        <f t="shared" si="6"/>
        <v>0</v>
      </c>
      <c r="D31" s="9">
        <f t="shared" si="7"/>
        <v>10</v>
      </c>
      <c r="F31" s="18">
        <f t="shared" si="8"/>
        <v>17</v>
      </c>
      <c r="G31" s="19" t="str">
        <f t="shared" si="9"/>
        <v>Elegir</v>
      </c>
    </row>
    <row r="33" spans="5:6">
      <c r="E33" t="s">
        <v>17</v>
      </c>
      <c r="F33" s="22">
        <f>MIN(F29:F31)</f>
        <v>17</v>
      </c>
    </row>
  </sheetData>
  <mergeCells count="4">
    <mergeCell ref="A2:A3"/>
    <mergeCell ref="A11:A12"/>
    <mergeCell ref="A20:A21"/>
    <mergeCell ref="A27:A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zoomScale="110" zoomScaleNormal="110" workbookViewId="0">
      <selection activeCell="E8" sqref="E8"/>
    </sheetView>
  </sheetViews>
  <sheetFormatPr baseColWidth="10" defaultRowHeight="15"/>
  <cols>
    <col min="1" max="1" width="12" bestFit="1" customWidth="1"/>
    <col min="2" max="2" width="9.125" customWidth="1"/>
    <col min="3" max="3" width="9.25" customWidth="1"/>
    <col min="4" max="4" width="8.875" customWidth="1"/>
  </cols>
  <sheetData>
    <row r="1" spans="1:6" ht="15.75" thickBot="1">
      <c r="A1" s="24" t="s">
        <v>48</v>
      </c>
    </row>
    <row r="2" spans="1:6" ht="15.75" customHeight="1" thickBot="1">
      <c r="A2" s="32" t="s">
        <v>0</v>
      </c>
      <c r="B2" s="10"/>
      <c r="C2" s="2" t="s">
        <v>1</v>
      </c>
      <c r="D2" s="3"/>
    </row>
    <row r="3" spans="1:6" ht="15.75" thickBot="1">
      <c r="A3" s="33"/>
      <c r="B3" s="11" t="s">
        <v>2</v>
      </c>
      <c r="C3" s="12" t="s">
        <v>3</v>
      </c>
      <c r="D3" s="13" t="s">
        <v>4</v>
      </c>
      <c r="E3" s="17" t="s">
        <v>19</v>
      </c>
    </row>
    <row r="4" spans="1:6">
      <c r="A4" s="14" t="s">
        <v>5</v>
      </c>
      <c r="B4" s="1">
        <v>40</v>
      </c>
      <c r="C4" s="2">
        <v>45</v>
      </c>
      <c r="D4" s="3">
        <v>5</v>
      </c>
      <c r="E4" s="22">
        <f>SUMPRODUCT($B$7:$D$7,B4:D4)</f>
        <v>32</v>
      </c>
      <c r="F4" s="19" t="s">
        <v>21</v>
      </c>
    </row>
    <row r="5" spans="1:6">
      <c r="A5" s="15" t="s">
        <v>6</v>
      </c>
      <c r="B5" s="4">
        <v>70</v>
      </c>
      <c r="C5" s="5">
        <v>30</v>
      </c>
      <c r="D5" s="6">
        <v>-13</v>
      </c>
      <c r="E5" s="18">
        <f t="shared" ref="E5:E6" si="0">SUMPRODUCT($B$7:$D$7,B5:D5)</f>
        <v>25.1</v>
      </c>
    </row>
    <row r="6" spans="1:6" ht="15.75" thickBot="1">
      <c r="A6" s="16" t="s">
        <v>7</v>
      </c>
      <c r="B6" s="7">
        <v>53</v>
      </c>
      <c r="C6" s="8">
        <v>45</v>
      </c>
      <c r="D6" s="9">
        <v>-5</v>
      </c>
      <c r="E6" s="18">
        <f t="shared" si="0"/>
        <v>31.6</v>
      </c>
    </row>
    <row r="7" spans="1:6" ht="15.75" thickBot="1">
      <c r="A7" s="16" t="s">
        <v>8</v>
      </c>
      <c r="B7" s="7">
        <v>0.2</v>
      </c>
      <c r="C7" s="8">
        <v>0.5</v>
      </c>
      <c r="D7" s="9">
        <v>0.3</v>
      </c>
      <c r="E7" s="18"/>
    </row>
    <row r="8" spans="1:6">
      <c r="D8" t="s">
        <v>20</v>
      </c>
      <c r="E8" s="22">
        <f>MAX(E4:E6)</f>
        <v>32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V1013"/>
  <sheetViews>
    <sheetView zoomScale="70" zoomScaleNormal="70" workbookViewId="0"/>
  </sheetViews>
  <sheetFormatPr baseColWidth="10" defaultRowHeight="15"/>
  <cols>
    <col min="2" max="2" width="2.25" customWidth="1"/>
    <col min="3" max="3" width="3.75" customWidth="1"/>
    <col min="6" max="6" width="2.25" customWidth="1"/>
    <col min="7" max="7" width="3.75" customWidth="1"/>
    <col min="10" max="10" width="2.25" customWidth="1"/>
  </cols>
  <sheetData>
    <row r="1" spans="1:11">
      <c r="A1" s="24"/>
      <c r="H1" s="23">
        <v>0.2</v>
      </c>
      <c r="K1" s="25"/>
    </row>
    <row r="2" spans="1:11">
      <c r="H2" t="s">
        <v>45</v>
      </c>
    </row>
    <row r="3" spans="1:11">
      <c r="K3">
        <f>SUM(D9,H4)</f>
        <v>40</v>
      </c>
    </row>
    <row r="4" spans="1:11">
      <c r="H4" s="23">
        <v>40</v>
      </c>
      <c r="I4">
        <f>K3</f>
        <v>40</v>
      </c>
    </row>
    <row r="6" spans="1:11">
      <c r="H6" s="23">
        <v>0.5</v>
      </c>
    </row>
    <row r="7" spans="1:11">
      <c r="D7" t="s">
        <v>41</v>
      </c>
      <c r="H7" t="s">
        <v>46</v>
      </c>
    </row>
    <row r="8" spans="1:11">
      <c r="K8">
        <f>SUM(D9,H9)</f>
        <v>45</v>
      </c>
    </row>
    <row r="9" spans="1:11">
      <c r="D9" s="23">
        <v>0</v>
      </c>
      <c r="E9">
        <f>IF(ABS(1-(H1+H6+H11))&lt;=0.00001,H1*I4+H6*I9+H11*I14,NA())</f>
        <v>32</v>
      </c>
      <c r="H9" s="23">
        <v>45</v>
      </c>
      <c r="I9">
        <f>K8</f>
        <v>45</v>
      </c>
    </row>
    <row r="11" spans="1:11">
      <c r="H11" s="23">
        <v>0.3</v>
      </c>
    </row>
    <row r="12" spans="1:11">
      <c r="H12" t="s">
        <v>47</v>
      </c>
    </row>
    <row r="13" spans="1:11">
      <c r="K13">
        <f>SUM(D9,H14)</f>
        <v>5</v>
      </c>
    </row>
    <row r="14" spans="1:11">
      <c r="H14" s="23">
        <v>5</v>
      </c>
      <c r="I14">
        <f>K13</f>
        <v>5</v>
      </c>
    </row>
    <row r="16" spans="1:11">
      <c r="H16" s="23">
        <v>0.2</v>
      </c>
    </row>
    <row r="17" spans="1:11">
      <c r="H17" t="s">
        <v>45</v>
      </c>
    </row>
    <row r="18" spans="1:11">
      <c r="K18">
        <f>SUM(D24,H19)</f>
        <v>70</v>
      </c>
    </row>
    <row r="19" spans="1:11">
      <c r="H19" s="23">
        <v>70</v>
      </c>
      <c r="I19">
        <f>K18</f>
        <v>70</v>
      </c>
    </row>
    <row r="21" spans="1:11">
      <c r="H21" s="23">
        <v>0.5</v>
      </c>
    </row>
    <row r="22" spans="1:11">
      <c r="A22" s="26"/>
      <c r="D22" t="s">
        <v>42</v>
      </c>
      <c r="H22" t="s">
        <v>46</v>
      </c>
    </row>
    <row r="23" spans="1:11">
      <c r="B23">
        <f>IF(A24=E9,1,IF(A24=E24,2,IF(A24=E39,3)))</f>
        <v>1</v>
      </c>
      <c r="K23">
        <f>SUM(D24,H24)</f>
        <v>30</v>
      </c>
    </row>
    <row r="24" spans="1:11">
      <c r="A24">
        <f>MAX(E9,E24,E39)</f>
        <v>32</v>
      </c>
      <c r="D24" s="23">
        <v>0</v>
      </c>
      <c r="E24">
        <f>IF(ABS(1-(H16+H21+H26))&lt;=0.00001,H16*I19+H21*I24+H26*I29,NA())</f>
        <v>25.1</v>
      </c>
      <c r="H24" s="23">
        <v>30</v>
      </c>
      <c r="I24">
        <f>K23</f>
        <v>30</v>
      </c>
    </row>
    <row r="26" spans="1:11">
      <c r="H26" s="23">
        <v>0.3</v>
      </c>
    </row>
    <row r="27" spans="1:11">
      <c r="H27" t="s">
        <v>47</v>
      </c>
    </row>
    <row r="28" spans="1:11">
      <c r="K28">
        <f>SUM(D24,H29)</f>
        <v>-13</v>
      </c>
    </row>
    <row r="29" spans="1:11">
      <c r="H29" s="23">
        <v>-13</v>
      </c>
      <c r="I29">
        <f>K28</f>
        <v>-13</v>
      </c>
    </row>
    <row r="31" spans="1:11">
      <c r="H31" s="23">
        <v>0.2</v>
      </c>
    </row>
    <row r="32" spans="1:11">
      <c r="H32" t="s">
        <v>45</v>
      </c>
    </row>
    <row r="33" spans="4:11">
      <c r="K33">
        <f>SUM(D39,H34)</f>
        <v>53</v>
      </c>
    </row>
    <row r="34" spans="4:11">
      <c r="H34" s="23">
        <v>53</v>
      </c>
      <c r="I34">
        <f>K33</f>
        <v>53</v>
      </c>
    </row>
    <row r="36" spans="4:11">
      <c r="H36" s="23">
        <v>0.5</v>
      </c>
    </row>
    <row r="37" spans="4:11">
      <c r="D37" t="s">
        <v>43</v>
      </c>
      <c r="H37" t="s">
        <v>46</v>
      </c>
    </row>
    <row r="38" spans="4:11">
      <c r="K38">
        <f>SUM(D39,H39)</f>
        <v>45</v>
      </c>
    </row>
    <row r="39" spans="4:11">
      <c r="D39" s="23">
        <v>0</v>
      </c>
      <c r="E39">
        <f>IF(ABS(1-(H31+H36+H41))&lt;=0.00001,H31*I34+H36*I39+H41*I44,NA())</f>
        <v>31.6</v>
      </c>
      <c r="H39" s="23">
        <v>45</v>
      </c>
      <c r="I39">
        <f>K38</f>
        <v>45</v>
      </c>
    </row>
    <row r="41" spans="4:11">
      <c r="H41" s="23">
        <v>0.3</v>
      </c>
    </row>
    <row r="42" spans="4:11">
      <c r="H42" t="s">
        <v>47</v>
      </c>
    </row>
    <row r="43" spans="4:11">
      <c r="K43">
        <f>SUM(D39,H44)</f>
        <v>-5</v>
      </c>
    </row>
    <row r="44" spans="4:11">
      <c r="H44" s="23">
        <v>-5</v>
      </c>
      <c r="I44">
        <f>K43</f>
        <v>-5</v>
      </c>
      <c r="K44" s="25" t="s">
        <v>40</v>
      </c>
    </row>
    <row r="1000" spans="189:204">
      <c r="GH1000" t="s">
        <v>22</v>
      </c>
      <c r="GI1000" t="s">
        <v>23</v>
      </c>
      <c r="GJ1000" t="s">
        <v>24</v>
      </c>
      <c r="GK1000" t="s">
        <v>25</v>
      </c>
      <c r="GL1000" t="s">
        <v>26</v>
      </c>
      <c r="GM1000" t="s">
        <v>27</v>
      </c>
      <c r="GN1000" t="s">
        <v>28</v>
      </c>
      <c r="GO1000" t="s">
        <v>29</v>
      </c>
      <c r="GP1000" t="s">
        <v>30</v>
      </c>
      <c r="GQ1000" t="s">
        <v>31</v>
      </c>
      <c r="GR1000" t="s">
        <v>32</v>
      </c>
      <c r="GS1000" t="s">
        <v>33</v>
      </c>
      <c r="GT1000" t="s">
        <v>34</v>
      </c>
      <c r="GU1000" t="s">
        <v>35</v>
      </c>
      <c r="GV1000" t="s">
        <v>36</v>
      </c>
    </row>
    <row r="1001" spans="189:204">
      <c r="GG1001">
        <v>0</v>
      </c>
      <c r="GH1001">
        <v>0</v>
      </c>
      <c r="GI1001" t="s">
        <v>37</v>
      </c>
      <c r="GJ1001">
        <v>0</v>
      </c>
      <c r="GK1001">
        <v>0</v>
      </c>
      <c r="GL1001">
        <v>0</v>
      </c>
      <c r="GM1001" t="s">
        <v>38</v>
      </c>
      <c r="GN1001">
        <v>3</v>
      </c>
      <c r="GO1001">
        <v>1</v>
      </c>
      <c r="GP1001">
        <v>2</v>
      </c>
      <c r="GQ1001">
        <v>3</v>
      </c>
      <c r="GR1001">
        <v>0</v>
      </c>
      <c r="GS1001">
        <v>0</v>
      </c>
      <c r="GT1001">
        <v>22</v>
      </c>
      <c r="GU1001">
        <v>1</v>
      </c>
      <c r="GV1001" t="b">
        <v>1</v>
      </c>
    </row>
    <row r="1002" spans="189:204">
      <c r="GG1002">
        <v>0</v>
      </c>
      <c r="GH1002">
        <v>1</v>
      </c>
      <c r="GK1002">
        <v>0</v>
      </c>
      <c r="GL1002">
        <v>0</v>
      </c>
      <c r="GM1002" t="s">
        <v>44</v>
      </c>
      <c r="GN1002">
        <v>3</v>
      </c>
      <c r="GO1002">
        <v>4</v>
      </c>
      <c r="GP1002">
        <v>5</v>
      </c>
      <c r="GQ1002">
        <v>6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89:204">
      <c r="GG1003">
        <v>3</v>
      </c>
      <c r="GH1003">
        <v>2</v>
      </c>
      <c r="GK1003">
        <v>0</v>
      </c>
      <c r="GL1003">
        <v>0</v>
      </c>
      <c r="GM1003" t="s">
        <v>44</v>
      </c>
      <c r="GN1003">
        <v>3</v>
      </c>
      <c r="GO1003">
        <v>7</v>
      </c>
      <c r="GP1003">
        <v>8</v>
      </c>
      <c r="GQ1003">
        <v>9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89:204">
      <c r="GG1004">
        <v>0</v>
      </c>
      <c r="GH1004">
        <v>3</v>
      </c>
      <c r="GK1004">
        <v>0</v>
      </c>
      <c r="GL1004">
        <v>0</v>
      </c>
      <c r="GM1004" t="s">
        <v>44</v>
      </c>
      <c r="GN1004">
        <v>3</v>
      </c>
      <c r="GO1004">
        <v>10</v>
      </c>
      <c r="GP1004">
        <v>11</v>
      </c>
      <c r="GQ1004">
        <v>12</v>
      </c>
      <c r="GR1004">
        <v>0</v>
      </c>
      <c r="GS1004">
        <v>0</v>
      </c>
      <c r="GT1004">
        <v>37</v>
      </c>
      <c r="GU1004">
        <v>5</v>
      </c>
      <c r="GV1004" t="b">
        <v>1</v>
      </c>
    </row>
    <row r="1005" spans="189:204">
      <c r="GG1005">
        <v>0</v>
      </c>
      <c r="GH1005">
        <v>4</v>
      </c>
      <c r="GL1005">
        <v>1</v>
      </c>
      <c r="GM1005" t="s">
        <v>39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89:204">
      <c r="GG1006">
        <v>0</v>
      </c>
      <c r="GH1006">
        <v>5</v>
      </c>
      <c r="GL1006">
        <v>1</v>
      </c>
      <c r="GM1006" t="s">
        <v>39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89:204">
      <c r="GG1007">
        <v>0</v>
      </c>
      <c r="GH1007">
        <v>6</v>
      </c>
      <c r="GL1007">
        <v>1</v>
      </c>
      <c r="GM1007" t="s">
        <v>39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9</v>
      </c>
      <c r="GV1007" t="b">
        <v>1</v>
      </c>
    </row>
    <row r="1008" spans="189:204">
      <c r="GG1008">
        <v>10</v>
      </c>
      <c r="GH1008">
        <v>7</v>
      </c>
      <c r="GL1008">
        <v>2</v>
      </c>
      <c r="GM1008" t="s">
        <v>39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17</v>
      </c>
      <c r="GU1008">
        <v>9</v>
      </c>
      <c r="GV1008" t="b">
        <v>1</v>
      </c>
    </row>
    <row r="1009" spans="189:204">
      <c r="GG1009">
        <v>11</v>
      </c>
      <c r="GH1009">
        <v>8</v>
      </c>
      <c r="GL1009">
        <v>2</v>
      </c>
      <c r="GM1009" t="s">
        <v>39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22</v>
      </c>
      <c r="GU1009">
        <v>9</v>
      </c>
      <c r="GV1009" t="b">
        <v>1</v>
      </c>
    </row>
    <row r="1010" spans="189:204">
      <c r="GG1010">
        <v>12</v>
      </c>
      <c r="GH1010">
        <v>9</v>
      </c>
      <c r="GL1010">
        <v>2</v>
      </c>
      <c r="GM1010" t="s">
        <v>39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27</v>
      </c>
      <c r="GU1010">
        <v>9</v>
      </c>
      <c r="GV1010" t="b">
        <v>1</v>
      </c>
    </row>
    <row r="1011" spans="189:204">
      <c r="GH1011">
        <v>10</v>
      </c>
      <c r="GL1011">
        <v>3</v>
      </c>
      <c r="GM1011" t="s">
        <v>39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32</v>
      </c>
      <c r="GU1011">
        <v>9</v>
      </c>
      <c r="GV1011" t="b">
        <v>1</v>
      </c>
    </row>
    <row r="1012" spans="189:204">
      <c r="GH1012">
        <v>11</v>
      </c>
      <c r="GL1012">
        <v>3</v>
      </c>
      <c r="GM1012" t="s">
        <v>39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37</v>
      </c>
      <c r="GU1012">
        <v>9</v>
      </c>
      <c r="GV1012" t="b">
        <v>1</v>
      </c>
    </row>
    <row r="1013" spans="189:204">
      <c r="GH1013">
        <v>12</v>
      </c>
      <c r="GL1013">
        <v>3</v>
      </c>
      <c r="GM1013" t="s">
        <v>39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42</v>
      </c>
      <c r="GU1013">
        <v>9</v>
      </c>
      <c r="GV1013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V1013"/>
  <sheetViews>
    <sheetView zoomScaleNormal="100" workbookViewId="0"/>
  </sheetViews>
  <sheetFormatPr baseColWidth="10" defaultRowHeight="15"/>
  <cols>
    <col min="2" max="2" width="2.25" customWidth="1"/>
    <col min="3" max="3" width="3.75" customWidth="1"/>
    <col min="6" max="6" width="2.25" customWidth="1"/>
    <col min="7" max="7" width="3.75" customWidth="1"/>
    <col min="10" max="10" width="2.25" customWidth="1"/>
  </cols>
  <sheetData>
    <row r="1" spans="1:21">
      <c r="A1" s="24"/>
      <c r="H1" s="23">
        <v>0.2</v>
      </c>
      <c r="K1" s="25"/>
    </row>
    <row r="2" spans="1:21">
      <c r="H2" t="s">
        <v>45</v>
      </c>
      <c r="M2" s="29" t="s">
        <v>49</v>
      </c>
      <c r="N2" s="28" t="s">
        <v>50</v>
      </c>
      <c r="P2" s="29" t="s">
        <v>49</v>
      </c>
      <c r="Q2" s="31" t="s">
        <v>51</v>
      </c>
      <c r="R2" s="31" t="s">
        <v>52</v>
      </c>
      <c r="S2" s="31" t="s">
        <v>53</v>
      </c>
      <c r="U2" s="31" t="s">
        <v>54</v>
      </c>
    </row>
    <row r="3" spans="1:21">
      <c r="K3">
        <f>SUM(D9,H4)</f>
        <v>38</v>
      </c>
      <c r="M3" s="30"/>
      <c r="N3" s="30">
        <f>A24</f>
        <v>31.6</v>
      </c>
      <c r="P3" s="30"/>
      <c r="Q3" s="30">
        <f>E9</f>
        <v>31.6</v>
      </c>
      <c r="R3" s="30">
        <f>E24</f>
        <v>25.1</v>
      </c>
      <c r="S3" s="30">
        <f>E39</f>
        <v>31.6</v>
      </c>
      <c r="U3" s="18">
        <f>S3-Q3</f>
        <v>0</v>
      </c>
    </row>
    <row r="4" spans="1:21">
      <c r="H4" s="27">
        <v>38</v>
      </c>
      <c r="I4">
        <f>K3</f>
        <v>38</v>
      </c>
      <c r="M4" s="30">
        <v>20</v>
      </c>
      <c r="N4" s="30">
        <f t="dataTable" ref="N4:N12" dt2D="0" dtr="0" r1="H4" ca="1"/>
        <v>31.6</v>
      </c>
      <c r="P4" s="30">
        <v>20</v>
      </c>
      <c r="Q4" s="30">
        <f t="dataTable" ref="Q4:S12" dt2D="0" dtr="0" r1="H4"/>
        <v>28</v>
      </c>
      <c r="R4" s="30">
        <v>25.1</v>
      </c>
      <c r="S4" s="30">
        <v>31.6</v>
      </c>
    </row>
    <row r="5" spans="1:21">
      <c r="M5" s="30">
        <v>25</v>
      </c>
      <c r="N5" s="30">
        <v>31.6</v>
      </c>
      <c r="P5" s="30">
        <v>25</v>
      </c>
      <c r="Q5" s="30">
        <v>29</v>
      </c>
      <c r="R5" s="30">
        <v>25.1</v>
      </c>
      <c r="S5" s="30">
        <v>31.6</v>
      </c>
    </row>
    <row r="6" spans="1:21">
      <c r="H6" s="23">
        <v>0.5</v>
      </c>
      <c r="M6" s="30">
        <v>30</v>
      </c>
      <c r="N6" s="30">
        <v>31.6</v>
      </c>
      <c r="P6" s="30">
        <v>30</v>
      </c>
      <c r="Q6" s="30">
        <v>30</v>
      </c>
      <c r="R6" s="30">
        <v>25.1</v>
      </c>
      <c r="S6" s="30">
        <v>31.6</v>
      </c>
    </row>
    <row r="7" spans="1:21">
      <c r="D7" t="s">
        <v>41</v>
      </c>
      <c r="H7" t="s">
        <v>46</v>
      </c>
      <c r="M7" s="30">
        <v>35</v>
      </c>
      <c r="N7" s="30">
        <v>31.6</v>
      </c>
      <c r="P7" s="30">
        <v>35</v>
      </c>
      <c r="Q7" s="30">
        <v>31</v>
      </c>
      <c r="R7" s="30">
        <v>25.1</v>
      </c>
      <c r="S7" s="30">
        <v>31.6</v>
      </c>
    </row>
    <row r="8" spans="1:21">
      <c r="K8">
        <f>SUM(D9,H9)</f>
        <v>45</v>
      </c>
      <c r="M8" s="30">
        <v>40</v>
      </c>
      <c r="N8" s="30">
        <v>32</v>
      </c>
      <c r="P8" s="30">
        <v>40</v>
      </c>
      <c r="Q8" s="30">
        <v>32</v>
      </c>
      <c r="R8" s="30">
        <v>25.1</v>
      </c>
      <c r="S8" s="30">
        <v>31.6</v>
      </c>
    </row>
    <row r="9" spans="1:21">
      <c r="D9" s="23">
        <v>0</v>
      </c>
      <c r="E9">
        <f>IF(ABS(1-(H1+H6+H11))&lt;=0.00001,H1*I4+H6*I9+H11*I14,NA())</f>
        <v>31.6</v>
      </c>
      <c r="H9" s="23">
        <v>45</v>
      </c>
      <c r="I9">
        <f>K8</f>
        <v>45</v>
      </c>
      <c r="M9" s="30">
        <v>45</v>
      </c>
      <c r="N9" s="30">
        <v>33</v>
      </c>
      <c r="P9" s="30">
        <v>45</v>
      </c>
      <c r="Q9" s="30">
        <v>33</v>
      </c>
      <c r="R9" s="30">
        <v>25.1</v>
      </c>
      <c r="S9" s="30">
        <v>31.6</v>
      </c>
    </row>
    <row r="10" spans="1:21">
      <c r="M10" s="30">
        <v>50</v>
      </c>
      <c r="N10" s="30">
        <v>34</v>
      </c>
      <c r="P10" s="30">
        <v>50</v>
      </c>
      <c r="Q10" s="30">
        <v>34</v>
      </c>
      <c r="R10" s="30">
        <v>25.1</v>
      </c>
      <c r="S10" s="30">
        <v>31.6</v>
      </c>
    </row>
    <row r="11" spans="1:21">
      <c r="H11" s="23">
        <v>0.3</v>
      </c>
      <c r="M11" s="30">
        <v>55</v>
      </c>
      <c r="N11" s="30">
        <v>35</v>
      </c>
      <c r="P11" s="30">
        <v>55</v>
      </c>
      <c r="Q11" s="30">
        <v>35</v>
      </c>
      <c r="R11" s="30">
        <v>25.1</v>
      </c>
      <c r="S11" s="30">
        <v>31.6</v>
      </c>
    </row>
    <row r="12" spans="1:21">
      <c r="H12" t="s">
        <v>47</v>
      </c>
      <c r="M12" s="30">
        <v>60</v>
      </c>
      <c r="N12" s="30">
        <v>36</v>
      </c>
      <c r="P12" s="30">
        <v>60</v>
      </c>
      <c r="Q12" s="30">
        <v>36</v>
      </c>
      <c r="R12" s="30">
        <v>25.1</v>
      </c>
      <c r="S12" s="30">
        <v>31.6</v>
      </c>
    </row>
    <row r="13" spans="1:21">
      <c r="K13">
        <f>SUM(D9,H14)</f>
        <v>5</v>
      </c>
      <c r="M13" s="18"/>
      <c r="N13" s="18"/>
    </row>
    <row r="14" spans="1:21">
      <c r="H14" s="23">
        <v>5</v>
      </c>
      <c r="I14">
        <f>K13</f>
        <v>5</v>
      </c>
      <c r="M14" s="18"/>
      <c r="N14" s="18"/>
    </row>
    <row r="15" spans="1:21">
      <c r="M15" s="18"/>
      <c r="N15" s="18"/>
    </row>
    <row r="16" spans="1:21">
      <c r="H16" s="23">
        <v>0.2</v>
      </c>
    </row>
    <row r="17" spans="1:21">
      <c r="H17" t="s">
        <v>45</v>
      </c>
    </row>
    <row r="18" spans="1:21" ht="15.75" thickBot="1">
      <c r="K18">
        <f>SUM(D24,H19)</f>
        <v>70</v>
      </c>
      <c r="T18" s="24" t="s">
        <v>69</v>
      </c>
    </row>
    <row r="19" spans="1:21" ht="15.75" thickBot="1">
      <c r="H19" s="23">
        <v>70</v>
      </c>
      <c r="I19">
        <f>K18</f>
        <v>70</v>
      </c>
      <c r="T19" s="36" t="s">
        <v>56</v>
      </c>
      <c r="U19" s="37" t="s">
        <v>58</v>
      </c>
    </row>
    <row r="20" spans="1:21">
      <c r="T20" s="34" t="s">
        <v>55</v>
      </c>
      <c r="U20" s="38" t="s">
        <v>43</v>
      </c>
    </row>
    <row r="21" spans="1:21" ht="15.75" thickBot="1">
      <c r="H21" s="23">
        <v>0.5</v>
      </c>
      <c r="T21" s="35" t="s">
        <v>57</v>
      </c>
      <c r="U21" s="39" t="s">
        <v>41</v>
      </c>
    </row>
    <row r="22" spans="1:21">
      <c r="A22" s="26"/>
      <c r="D22" t="s">
        <v>42</v>
      </c>
      <c r="H22" t="s">
        <v>46</v>
      </c>
    </row>
    <row r="23" spans="1:21">
      <c r="B23">
        <f>IF(A24=E9,1,IF(A24=E24,2,IF(A24=E39,3)))</f>
        <v>1</v>
      </c>
      <c r="K23">
        <f>SUM(D24,H24)</f>
        <v>30</v>
      </c>
    </row>
    <row r="24" spans="1:21">
      <c r="A24">
        <f>MAX(E9,E24,E39)</f>
        <v>31.6</v>
      </c>
      <c r="D24" s="23">
        <v>0</v>
      </c>
      <c r="E24">
        <f>IF(ABS(1-(H16+H21+H26))&lt;=0.00001,H16*I19+H21*I24+H26*I29,NA())</f>
        <v>25.1</v>
      </c>
      <c r="H24" s="23">
        <v>30</v>
      </c>
      <c r="I24">
        <f>K23</f>
        <v>30</v>
      </c>
    </row>
    <row r="26" spans="1:21">
      <c r="H26" s="23">
        <v>0.3</v>
      </c>
    </row>
    <row r="27" spans="1:21">
      <c r="H27" t="s">
        <v>47</v>
      </c>
    </row>
    <row r="28" spans="1:21">
      <c r="K28">
        <f>SUM(D24,H29)</f>
        <v>-13</v>
      </c>
    </row>
    <row r="29" spans="1:21">
      <c r="H29" s="23">
        <v>-13</v>
      </c>
      <c r="I29">
        <f>K28</f>
        <v>-13</v>
      </c>
    </row>
    <row r="31" spans="1:21">
      <c r="H31" s="23">
        <v>0.2</v>
      </c>
    </row>
    <row r="32" spans="1:21">
      <c r="H32" t="s">
        <v>45</v>
      </c>
    </row>
    <row r="33" spans="4:11">
      <c r="K33">
        <f>SUM(D39,H34)</f>
        <v>53</v>
      </c>
    </row>
    <row r="34" spans="4:11">
      <c r="H34" s="23">
        <v>53</v>
      </c>
      <c r="I34">
        <f>K33</f>
        <v>53</v>
      </c>
    </row>
    <row r="36" spans="4:11">
      <c r="H36" s="23">
        <v>0.5</v>
      </c>
    </row>
    <row r="37" spans="4:11">
      <c r="D37" t="s">
        <v>43</v>
      </c>
      <c r="H37" t="s">
        <v>46</v>
      </c>
    </row>
    <row r="38" spans="4:11">
      <c r="K38">
        <f>SUM(D39,H39)</f>
        <v>45</v>
      </c>
    </row>
    <row r="39" spans="4:11">
      <c r="D39" s="23">
        <v>0</v>
      </c>
      <c r="E39">
        <f>IF(ABS(1-(H31+H36+H41))&lt;=0.00001,H31*I34+H36*I39+H41*I44,NA())</f>
        <v>31.6</v>
      </c>
      <c r="H39" s="23">
        <v>45</v>
      </c>
      <c r="I39">
        <f>K38</f>
        <v>45</v>
      </c>
    </row>
    <row r="41" spans="4:11">
      <c r="H41" s="23">
        <v>0.3</v>
      </c>
    </row>
    <row r="42" spans="4:11">
      <c r="H42" t="s">
        <v>47</v>
      </c>
    </row>
    <row r="43" spans="4:11">
      <c r="K43">
        <f>SUM(D39,H44)</f>
        <v>-5</v>
      </c>
    </row>
    <row r="44" spans="4:11">
      <c r="H44" s="23">
        <v>-5</v>
      </c>
      <c r="I44">
        <f>K43</f>
        <v>-5</v>
      </c>
      <c r="K44" s="25" t="s">
        <v>40</v>
      </c>
    </row>
    <row r="1000" spans="189:204">
      <c r="GH1000" t="s">
        <v>22</v>
      </c>
      <c r="GI1000" t="s">
        <v>23</v>
      </c>
      <c r="GJ1000" t="s">
        <v>24</v>
      </c>
      <c r="GK1000" t="s">
        <v>25</v>
      </c>
      <c r="GL1000" t="s">
        <v>26</v>
      </c>
      <c r="GM1000" t="s">
        <v>27</v>
      </c>
      <c r="GN1000" t="s">
        <v>28</v>
      </c>
      <c r="GO1000" t="s">
        <v>29</v>
      </c>
      <c r="GP1000" t="s">
        <v>30</v>
      </c>
      <c r="GQ1000" t="s">
        <v>31</v>
      </c>
      <c r="GR1000" t="s">
        <v>32</v>
      </c>
      <c r="GS1000" t="s">
        <v>33</v>
      </c>
      <c r="GT1000" t="s">
        <v>34</v>
      </c>
      <c r="GU1000" t="s">
        <v>35</v>
      </c>
      <c r="GV1000" t="s">
        <v>36</v>
      </c>
    </row>
    <row r="1001" spans="189:204">
      <c r="GG1001">
        <v>0</v>
      </c>
      <c r="GH1001">
        <v>0</v>
      </c>
      <c r="GI1001" t="s">
        <v>37</v>
      </c>
      <c r="GJ1001">
        <v>0</v>
      </c>
      <c r="GK1001">
        <v>0</v>
      </c>
      <c r="GL1001">
        <v>0</v>
      </c>
      <c r="GM1001" t="s">
        <v>38</v>
      </c>
      <c r="GN1001">
        <v>3</v>
      </c>
      <c r="GO1001">
        <v>1</v>
      </c>
      <c r="GP1001">
        <v>2</v>
      </c>
      <c r="GQ1001">
        <v>3</v>
      </c>
      <c r="GR1001">
        <v>0</v>
      </c>
      <c r="GS1001">
        <v>0</v>
      </c>
      <c r="GT1001">
        <v>22</v>
      </c>
      <c r="GU1001">
        <v>1</v>
      </c>
      <c r="GV1001" t="b">
        <v>1</v>
      </c>
    </row>
    <row r="1002" spans="189:204">
      <c r="GG1002">
        <v>0</v>
      </c>
      <c r="GH1002">
        <v>1</v>
      </c>
      <c r="GK1002">
        <v>0</v>
      </c>
      <c r="GL1002">
        <v>0</v>
      </c>
      <c r="GM1002" t="s">
        <v>44</v>
      </c>
      <c r="GN1002">
        <v>3</v>
      </c>
      <c r="GO1002">
        <v>4</v>
      </c>
      <c r="GP1002">
        <v>5</v>
      </c>
      <c r="GQ1002">
        <v>6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89:204">
      <c r="GG1003">
        <v>3</v>
      </c>
      <c r="GH1003">
        <v>2</v>
      </c>
      <c r="GK1003">
        <v>0</v>
      </c>
      <c r="GL1003">
        <v>0</v>
      </c>
      <c r="GM1003" t="s">
        <v>44</v>
      </c>
      <c r="GN1003">
        <v>3</v>
      </c>
      <c r="GO1003">
        <v>7</v>
      </c>
      <c r="GP1003">
        <v>8</v>
      </c>
      <c r="GQ1003">
        <v>9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89:204">
      <c r="GG1004">
        <v>0</v>
      </c>
      <c r="GH1004">
        <v>3</v>
      </c>
      <c r="GK1004">
        <v>0</v>
      </c>
      <c r="GL1004">
        <v>0</v>
      </c>
      <c r="GM1004" t="s">
        <v>44</v>
      </c>
      <c r="GN1004">
        <v>3</v>
      </c>
      <c r="GO1004">
        <v>10</v>
      </c>
      <c r="GP1004">
        <v>11</v>
      </c>
      <c r="GQ1004">
        <v>12</v>
      </c>
      <c r="GR1004">
        <v>0</v>
      </c>
      <c r="GS1004">
        <v>0</v>
      </c>
      <c r="GT1004">
        <v>37</v>
      </c>
      <c r="GU1004">
        <v>5</v>
      </c>
      <c r="GV1004" t="b">
        <v>1</v>
      </c>
    </row>
    <row r="1005" spans="189:204">
      <c r="GG1005">
        <v>0</v>
      </c>
      <c r="GH1005">
        <v>4</v>
      </c>
      <c r="GL1005">
        <v>1</v>
      </c>
      <c r="GM1005" t="s">
        <v>39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89:204">
      <c r="GG1006">
        <v>0</v>
      </c>
      <c r="GH1006">
        <v>5</v>
      </c>
      <c r="GL1006">
        <v>1</v>
      </c>
      <c r="GM1006" t="s">
        <v>39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89:204">
      <c r="GG1007">
        <v>0</v>
      </c>
      <c r="GH1007">
        <v>6</v>
      </c>
      <c r="GL1007">
        <v>1</v>
      </c>
      <c r="GM1007" t="s">
        <v>39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9</v>
      </c>
      <c r="GV1007" t="b">
        <v>1</v>
      </c>
    </row>
    <row r="1008" spans="189:204">
      <c r="GG1008">
        <v>10</v>
      </c>
      <c r="GH1008">
        <v>7</v>
      </c>
      <c r="GL1008">
        <v>2</v>
      </c>
      <c r="GM1008" t="s">
        <v>39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17</v>
      </c>
      <c r="GU1008">
        <v>9</v>
      </c>
      <c r="GV1008" t="b">
        <v>1</v>
      </c>
    </row>
    <row r="1009" spans="189:204">
      <c r="GG1009">
        <v>11</v>
      </c>
      <c r="GH1009">
        <v>8</v>
      </c>
      <c r="GL1009">
        <v>2</v>
      </c>
      <c r="GM1009" t="s">
        <v>39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22</v>
      </c>
      <c r="GU1009">
        <v>9</v>
      </c>
      <c r="GV1009" t="b">
        <v>1</v>
      </c>
    </row>
    <row r="1010" spans="189:204">
      <c r="GG1010">
        <v>12</v>
      </c>
      <c r="GH1010">
        <v>9</v>
      </c>
      <c r="GL1010">
        <v>2</v>
      </c>
      <c r="GM1010" t="s">
        <v>39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27</v>
      </c>
      <c r="GU1010">
        <v>9</v>
      </c>
      <c r="GV1010" t="b">
        <v>1</v>
      </c>
    </row>
    <row r="1011" spans="189:204">
      <c r="GH1011">
        <v>10</v>
      </c>
      <c r="GL1011">
        <v>3</v>
      </c>
      <c r="GM1011" t="s">
        <v>39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32</v>
      </c>
      <c r="GU1011">
        <v>9</v>
      </c>
      <c r="GV1011" t="b">
        <v>1</v>
      </c>
    </row>
    <row r="1012" spans="189:204">
      <c r="GH1012">
        <v>11</v>
      </c>
      <c r="GL1012">
        <v>3</v>
      </c>
      <c r="GM1012" t="s">
        <v>39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37</v>
      </c>
      <c r="GU1012">
        <v>9</v>
      </c>
      <c r="GV1012" t="b">
        <v>1</v>
      </c>
    </row>
    <row r="1013" spans="189:204">
      <c r="GH1013">
        <v>12</v>
      </c>
      <c r="GL1013">
        <v>3</v>
      </c>
      <c r="GM1013" t="s">
        <v>39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42</v>
      </c>
      <c r="GU1013">
        <v>9</v>
      </c>
      <c r="GV1013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V1013"/>
  <sheetViews>
    <sheetView zoomScaleNormal="100" workbookViewId="0"/>
  </sheetViews>
  <sheetFormatPr baseColWidth="10" defaultRowHeight="15"/>
  <cols>
    <col min="2" max="2" width="2.25" customWidth="1"/>
    <col min="3" max="3" width="3.75" customWidth="1"/>
    <col min="6" max="6" width="2.25" customWidth="1"/>
    <col min="7" max="7" width="3.75" customWidth="1"/>
    <col min="10" max="10" width="2.25" customWidth="1"/>
  </cols>
  <sheetData>
    <row r="1" spans="1:18">
      <c r="A1" s="24"/>
      <c r="H1" s="23">
        <f>O1</f>
        <v>0.2</v>
      </c>
      <c r="K1" s="25"/>
      <c r="N1" s="10" t="s">
        <v>59</v>
      </c>
      <c r="O1" s="40">
        <v>0.2</v>
      </c>
    </row>
    <row r="2" spans="1:18">
      <c r="H2" t="s">
        <v>45</v>
      </c>
      <c r="N2" s="41" t="s">
        <v>60</v>
      </c>
      <c r="O2" s="42">
        <f>0.7-O1</f>
        <v>0.49999999999999994</v>
      </c>
      <c r="P2" s="45" t="s">
        <v>68</v>
      </c>
    </row>
    <row r="3" spans="1:18" ht="15.75" thickBot="1">
      <c r="K3">
        <f>SUM(D9,H4)</f>
        <v>40</v>
      </c>
      <c r="N3" s="43" t="s">
        <v>66</v>
      </c>
      <c r="O3" s="44">
        <v>0.3</v>
      </c>
    </row>
    <row r="4" spans="1:18">
      <c r="H4" s="23">
        <v>40</v>
      </c>
      <c r="I4">
        <f>K3</f>
        <v>40</v>
      </c>
    </row>
    <row r="5" spans="1:18">
      <c r="O5" s="28" t="s">
        <v>61</v>
      </c>
      <c r="P5" s="28" t="s">
        <v>51</v>
      </c>
      <c r="Q5" s="28" t="s">
        <v>52</v>
      </c>
      <c r="R5" s="28" t="s">
        <v>53</v>
      </c>
    </row>
    <row r="6" spans="1:18">
      <c r="H6" s="23">
        <f>O2</f>
        <v>0.49999999999999994</v>
      </c>
      <c r="O6" s="18"/>
      <c r="P6" s="18">
        <f>E9</f>
        <v>31.999999999999996</v>
      </c>
      <c r="Q6" s="18">
        <f>E24</f>
        <v>25.1</v>
      </c>
      <c r="R6" s="18">
        <f>E39</f>
        <v>31.599999999999994</v>
      </c>
    </row>
    <row r="7" spans="1:18">
      <c r="D7" t="s">
        <v>41</v>
      </c>
      <c r="H7" t="s">
        <v>46</v>
      </c>
      <c r="O7" s="18">
        <v>0</v>
      </c>
      <c r="P7" s="18">
        <f t="dataTable" ref="P7:R21" dt2D="0" dtr="0" r1="O1"/>
        <v>33</v>
      </c>
      <c r="Q7" s="18">
        <v>17.100000000000001</v>
      </c>
      <c r="R7" s="18">
        <v>29.999999999999996</v>
      </c>
    </row>
    <row r="8" spans="1:18">
      <c r="K8">
        <f>SUM(D9,H9)</f>
        <v>45</v>
      </c>
      <c r="O8" s="18">
        <v>0.05</v>
      </c>
      <c r="P8" s="18">
        <v>32.75</v>
      </c>
      <c r="Q8" s="18">
        <v>19.099999999999998</v>
      </c>
      <c r="R8" s="18">
        <v>30.4</v>
      </c>
    </row>
    <row r="9" spans="1:18">
      <c r="D9" s="23">
        <v>0</v>
      </c>
      <c r="E9">
        <f>IF(ABS(1-(H1+H6+H11))&lt;=0.00001,H1*I4+H6*I9+H11*I14,NA())</f>
        <v>31.999999999999996</v>
      </c>
      <c r="H9" s="23">
        <v>45</v>
      </c>
      <c r="I9">
        <f>K8</f>
        <v>45</v>
      </c>
      <c r="O9" s="18">
        <v>0.1</v>
      </c>
      <c r="P9" s="18">
        <v>32.5</v>
      </c>
      <c r="Q9" s="18">
        <v>21.1</v>
      </c>
      <c r="R9" s="18">
        <v>30.799999999999997</v>
      </c>
    </row>
    <row r="10" spans="1:18">
      <c r="O10" s="18">
        <v>0.15</v>
      </c>
      <c r="P10" s="18">
        <v>32.25</v>
      </c>
      <c r="Q10" s="18">
        <v>23.099999999999998</v>
      </c>
      <c r="R10" s="18">
        <v>31.199999999999996</v>
      </c>
    </row>
    <row r="11" spans="1:18">
      <c r="H11" s="23">
        <v>0.3</v>
      </c>
      <c r="O11" s="18">
        <v>0.2</v>
      </c>
      <c r="P11" s="18">
        <v>31.999999999999996</v>
      </c>
      <c r="Q11" s="18">
        <v>25.1</v>
      </c>
      <c r="R11" s="18">
        <v>31.599999999999994</v>
      </c>
    </row>
    <row r="12" spans="1:18">
      <c r="H12" t="s">
        <v>47</v>
      </c>
      <c r="O12" s="18">
        <v>0.25</v>
      </c>
      <c r="P12" s="18">
        <v>31.749999999999996</v>
      </c>
      <c r="Q12" s="18">
        <v>27.1</v>
      </c>
      <c r="R12" s="18">
        <v>32</v>
      </c>
    </row>
    <row r="13" spans="1:18">
      <c r="K13">
        <f>SUM(D9,H14)</f>
        <v>5</v>
      </c>
      <c r="O13" s="18">
        <v>0.3</v>
      </c>
      <c r="P13" s="18">
        <v>31.5</v>
      </c>
      <c r="Q13" s="18">
        <v>29.1</v>
      </c>
      <c r="R13" s="18">
        <v>32.4</v>
      </c>
    </row>
    <row r="14" spans="1:18">
      <c r="H14" s="23">
        <v>5</v>
      </c>
      <c r="I14">
        <f>K13</f>
        <v>5</v>
      </c>
      <c r="O14" s="18">
        <v>0.35</v>
      </c>
      <c r="P14" s="18">
        <v>31.25</v>
      </c>
      <c r="Q14" s="18">
        <v>31.1</v>
      </c>
      <c r="R14" s="18">
        <v>32.799999999999997</v>
      </c>
    </row>
    <row r="15" spans="1:18">
      <c r="O15" s="18">
        <v>0.4</v>
      </c>
      <c r="P15" s="18">
        <v>30.999999999999996</v>
      </c>
      <c r="Q15" s="18">
        <v>33.1</v>
      </c>
      <c r="R15" s="18">
        <v>33.200000000000003</v>
      </c>
    </row>
    <row r="16" spans="1:18">
      <c r="H16" s="23">
        <f>O1</f>
        <v>0.2</v>
      </c>
      <c r="O16" s="18">
        <v>0.45</v>
      </c>
      <c r="P16" s="18">
        <v>30.75</v>
      </c>
      <c r="Q16" s="18">
        <v>35.1</v>
      </c>
      <c r="R16" s="18">
        <v>33.6</v>
      </c>
    </row>
    <row r="17" spans="1:21">
      <c r="H17" t="s">
        <v>45</v>
      </c>
      <c r="O17" s="18">
        <v>0.5</v>
      </c>
      <c r="P17" s="18">
        <v>30.5</v>
      </c>
      <c r="Q17" s="18">
        <v>37.1</v>
      </c>
      <c r="R17" s="18">
        <v>34</v>
      </c>
    </row>
    <row r="18" spans="1:21">
      <c r="K18">
        <f>SUM(D24,H19)</f>
        <v>70</v>
      </c>
      <c r="O18" s="18">
        <v>0.55000000000000004</v>
      </c>
      <c r="P18" s="18">
        <v>30.249999999999996</v>
      </c>
      <c r="Q18" s="18">
        <v>39.1</v>
      </c>
      <c r="R18" s="18">
        <v>34.4</v>
      </c>
    </row>
    <row r="19" spans="1:21">
      <c r="H19" s="23">
        <v>70</v>
      </c>
      <c r="I19">
        <f>K18</f>
        <v>70</v>
      </c>
      <c r="O19" s="18">
        <v>0.6</v>
      </c>
      <c r="P19" s="18">
        <v>30</v>
      </c>
      <c r="Q19" s="18">
        <v>41.1</v>
      </c>
      <c r="R19" s="18">
        <v>34.799999999999997</v>
      </c>
    </row>
    <row r="20" spans="1:21">
      <c r="O20" s="18">
        <v>0.65</v>
      </c>
      <c r="P20" s="18">
        <v>29.749999999999996</v>
      </c>
      <c r="Q20" s="18">
        <v>43.1</v>
      </c>
      <c r="R20" s="18">
        <v>35.200000000000003</v>
      </c>
    </row>
    <row r="21" spans="1:21">
      <c r="H21" s="23">
        <f>O2</f>
        <v>0.49999999999999994</v>
      </c>
      <c r="O21" s="18">
        <v>0.7</v>
      </c>
      <c r="P21" s="18">
        <v>29.5</v>
      </c>
      <c r="Q21" s="18">
        <v>45.1</v>
      </c>
      <c r="R21" s="18">
        <v>35.599999999999994</v>
      </c>
    </row>
    <row r="22" spans="1:21">
      <c r="A22" s="26"/>
      <c r="D22" t="s">
        <v>42</v>
      </c>
      <c r="H22" t="s">
        <v>46</v>
      </c>
    </row>
    <row r="23" spans="1:21" ht="15.75" thickBot="1">
      <c r="B23">
        <f>IF(A24=E9,1,IF(A24=E24,2,IF(A24=E39,3)))</f>
        <v>1</v>
      </c>
      <c r="K23">
        <f>SUM(D24,H24)</f>
        <v>30</v>
      </c>
      <c r="T23" s="24" t="s">
        <v>67</v>
      </c>
    </row>
    <row r="24" spans="1:21" ht="15.75" thickBot="1">
      <c r="A24">
        <f>MAX(E9,E24,E39)</f>
        <v>31.999999999999996</v>
      </c>
      <c r="D24" s="23">
        <v>0</v>
      </c>
      <c r="E24">
        <f>IF(ABS(1-(H16+H21+H26))&lt;=0.00001,H16*I19+H21*I24+H26*I29,NA())</f>
        <v>25.1</v>
      </c>
      <c r="H24" s="23">
        <v>30</v>
      </c>
      <c r="I24">
        <f>K23</f>
        <v>30</v>
      </c>
      <c r="T24" s="36" t="s">
        <v>61</v>
      </c>
      <c r="U24" s="37" t="s">
        <v>62</v>
      </c>
    </row>
    <row r="25" spans="1:21">
      <c r="T25" s="34" t="s">
        <v>63</v>
      </c>
      <c r="U25" s="38" t="s">
        <v>41</v>
      </c>
    </row>
    <row r="26" spans="1:21">
      <c r="H26" s="23">
        <v>0.3</v>
      </c>
      <c r="T26" s="34" t="s">
        <v>64</v>
      </c>
      <c r="U26" s="38" t="s">
        <v>43</v>
      </c>
    </row>
    <row r="27" spans="1:21" ht="15.75" thickBot="1">
      <c r="H27" t="s">
        <v>47</v>
      </c>
      <c r="T27" s="35" t="s">
        <v>65</v>
      </c>
      <c r="U27" s="39" t="s">
        <v>42</v>
      </c>
    </row>
    <row r="28" spans="1:21">
      <c r="K28">
        <f>SUM(D24,H29)</f>
        <v>-13</v>
      </c>
    </row>
    <row r="29" spans="1:21">
      <c r="H29" s="23">
        <v>-13</v>
      </c>
      <c r="I29">
        <f>K28</f>
        <v>-13</v>
      </c>
    </row>
    <row r="31" spans="1:21">
      <c r="H31" s="23">
        <f>O1</f>
        <v>0.2</v>
      </c>
    </row>
    <row r="32" spans="1:21">
      <c r="H32" t="s">
        <v>45</v>
      </c>
    </row>
    <row r="33" spans="4:11">
      <c r="K33">
        <f>SUM(D39,H34)</f>
        <v>53</v>
      </c>
    </row>
    <row r="34" spans="4:11">
      <c r="H34" s="23">
        <v>53</v>
      </c>
      <c r="I34">
        <f>K33</f>
        <v>53</v>
      </c>
    </row>
    <row r="36" spans="4:11">
      <c r="H36" s="23">
        <f>O2</f>
        <v>0.49999999999999994</v>
      </c>
    </row>
    <row r="37" spans="4:11">
      <c r="D37" t="s">
        <v>43</v>
      </c>
      <c r="H37" t="s">
        <v>46</v>
      </c>
    </row>
    <row r="38" spans="4:11">
      <c r="K38">
        <f>SUM(D39,H39)</f>
        <v>45</v>
      </c>
    </row>
    <row r="39" spans="4:11">
      <c r="D39" s="23">
        <v>0</v>
      </c>
      <c r="E39">
        <f>IF(ABS(1-(H31+H36+H41))&lt;=0.00001,H31*I34+H36*I39+H41*I44,NA())</f>
        <v>31.599999999999994</v>
      </c>
      <c r="H39" s="23">
        <v>45</v>
      </c>
      <c r="I39">
        <f>K38</f>
        <v>45</v>
      </c>
    </row>
    <row r="41" spans="4:11">
      <c r="H41" s="23">
        <v>0.3</v>
      </c>
    </row>
    <row r="42" spans="4:11">
      <c r="H42" t="s">
        <v>47</v>
      </c>
    </row>
    <row r="43" spans="4:11">
      <c r="K43">
        <f>SUM(D39,H44)</f>
        <v>-5</v>
      </c>
    </row>
    <row r="44" spans="4:11">
      <c r="H44" s="23">
        <v>-5</v>
      </c>
      <c r="I44">
        <f>K43</f>
        <v>-5</v>
      </c>
      <c r="K44" s="25" t="s">
        <v>40</v>
      </c>
    </row>
    <row r="1000" spans="189:204">
      <c r="GH1000" t="s">
        <v>22</v>
      </c>
      <c r="GI1000" t="s">
        <v>23</v>
      </c>
      <c r="GJ1000" t="s">
        <v>24</v>
      </c>
      <c r="GK1000" t="s">
        <v>25</v>
      </c>
      <c r="GL1000" t="s">
        <v>26</v>
      </c>
      <c r="GM1000" t="s">
        <v>27</v>
      </c>
      <c r="GN1000" t="s">
        <v>28</v>
      </c>
      <c r="GO1000" t="s">
        <v>29</v>
      </c>
      <c r="GP1000" t="s">
        <v>30</v>
      </c>
      <c r="GQ1000" t="s">
        <v>31</v>
      </c>
      <c r="GR1000" t="s">
        <v>32</v>
      </c>
      <c r="GS1000" t="s">
        <v>33</v>
      </c>
      <c r="GT1000" t="s">
        <v>34</v>
      </c>
      <c r="GU1000" t="s">
        <v>35</v>
      </c>
      <c r="GV1000" t="s">
        <v>36</v>
      </c>
    </row>
    <row r="1001" spans="189:204">
      <c r="GG1001">
        <v>0</v>
      </c>
      <c r="GH1001">
        <v>0</v>
      </c>
      <c r="GI1001" t="s">
        <v>37</v>
      </c>
      <c r="GJ1001">
        <v>0</v>
      </c>
      <c r="GK1001">
        <v>0</v>
      </c>
      <c r="GL1001">
        <v>0</v>
      </c>
      <c r="GM1001" t="s">
        <v>38</v>
      </c>
      <c r="GN1001">
        <v>3</v>
      </c>
      <c r="GO1001">
        <v>1</v>
      </c>
      <c r="GP1001">
        <v>2</v>
      </c>
      <c r="GQ1001">
        <v>3</v>
      </c>
      <c r="GR1001">
        <v>0</v>
      </c>
      <c r="GS1001">
        <v>0</v>
      </c>
      <c r="GT1001">
        <v>22</v>
      </c>
      <c r="GU1001">
        <v>1</v>
      </c>
      <c r="GV1001" t="b">
        <v>1</v>
      </c>
    </row>
    <row r="1002" spans="189:204">
      <c r="GG1002">
        <v>0</v>
      </c>
      <c r="GH1002">
        <v>1</v>
      </c>
      <c r="GK1002">
        <v>0</v>
      </c>
      <c r="GL1002">
        <v>0</v>
      </c>
      <c r="GM1002" t="s">
        <v>44</v>
      </c>
      <c r="GN1002">
        <v>3</v>
      </c>
      <c r="GO1002">
        <v>4</v>
      </c>
      <c r="GP1002">
        <v>5</v>
      </c>
      <c r="GQ1002">
        <v>6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89:204">
      <c r="GG1003">
        <v>3</v>
      </c>
      <c r="GH1003">
        <v>2</v>
      </c>
      <c r="GK1003">
        <v>0</v>
      </c>
      <c r="GL1003">
        <v>0</v>
      </c>
      <c r="GM1003" t="s">
        <v>44</v>
      </c>
      <c r="GN1003">
        <v>3</v>
      </c>
      <c r="GO1003">
        <v>7</v>
      </c>
      <c r="GP1003">
        <v>8</v>
      </c>
      <c r="GQ1003">
        <v>9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89:204">
      <c r="GG1004">
        <v>0</v>
      </c>
      <c r="GH1004">
        <v>3</v>
      </c>
      <c r="GK1004">
        <v>0</v>
      </c>
      <c r="GL1004">
        <v>0</v>
      </c>
      <c r="GM1004" t="s">
        <v>44</v>
      </c>
      <c r="GN1004">
        <v>3</v>
      </c>
      <c r="GO1004">
        <v>10</v>
      </c>
      <c r="GP1004">
        <v>11</v>
      </c>
      <c r="GQ1004">
        <v>12</v>
      </c>
      <c r="GR1004">
        <v>0</v>
      </c>
      <c r="GS1004">
        <v>0</v>
      </c>
      <c r="GT1004">
        <v>37</v>
      </c>
      <c r="GU1004">
        <v>5</v>
      </c>
      <c r="GV1004" t="b">
        <v>1</v>
      </c>
    </row>
    <row r="1005" spans="189:204">
      <c r="GG1005">
        <v>0</v>
      </c>
      <c r="GH1005">
        <v>4</v>
      </c>
      <c r="GL1005">
        <v>1</v>
      </c>
      <c r="GM1005" t="s">
        <v>39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89:204">
      <c r="GG1006">
        <v>0</v>
      </c>
      <c r="GH1006">
        <v>5</v>
      </c>
      <c r="GL1006">
        <v>1</v>
      </c>
      <c r="GM1006" t="s">
        <v>39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89:204">
      <c r="GG1007">
        <v>0</v>
      </c>
      <c r="GH1007">
        <v>6</v>
      </c>
      <c r="GL1007">
        <v>1</v>
      </c>
      <c r="GM1007" t="s">
        <v>39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9</v>
      </c>
      <c r="GV1007" t="b">
        <v>1</v>
      </c>
    </row>
    <row r="1008" spans="189:204">
      <c r="GG1008">
        <v>10</v>
      </c>
      <c r="GH1008">
        <v>7</v>
      </c>
      <c r="GL1008">
        <v>2</v>
      </c>
      <c r="GM1008" t="s">
        <v>39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17</v>
      </c>
      <c r="GU1008">
        <v>9</v>
      </c>
      <c r="GV1008" t="b">
        <v>1</v>
      </c>
    </row>
    <row r="1009" spans="189:204">
      <c r="GG1009">
        <v>11</v>
      </c>
      <c r="GH1009">
        <v>8</v>
      </c>
      <c r="GL1009">
        <v>2</v>
      </c>
      <c r="GM1009" t="s">
        <v>39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22</v>
      </c>
      <c r="GU1009">
        <v>9</v>
      </c>
      <c r="GV1009" t="b">
        <v>1</v>
      </c>
    </row>
    <row r="1010" spans="189:204">
      <c r="GG1010">
        <v>12</v>
      </c>
      <c r="GH1010">
        <v>9</v>
      </c>
      <c r="GL1010">
        <v>2</v>
      </c>
      <c r="GM1010" t="s">
        <v>39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27</v>
      </c>
      <c r="GU1010">
        <v>9</v>
      </c>
      <c r="GV1010" t="b">
        <v>1</v>
      </c>
    </row>
    <row r="1011" spans="189:204">
      <c r="GH1011">
        <v>10</v>
      </c>
      <c r="GL1011">
        <v>3</v>
      </c>
      <c r="GM1011" t="s">
        <v>39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32</v>
      </c>
      <c r="GU1011">
        <v>9</v>
      </c>
      <c r="GV1011" t="b">
        <v>1</v>
      </c>
    </row>
    <row r="1012" spans="189:204">
      <c r="GH1012">
        <v>11</v>
      </c>
      <c r="GL1012">
        <v>3</v>
      </c>
      <c r="GM1012" t="s">
        <v>39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37</v>
      </c>
      <c r="GU1012">
        <v>9</v>
      </c>
      <c r="GV1012" t="b">
        <v>1</v>
      </c>
    </row>
    <row r="1013" spans="189:204">
      <c r="GH1013">
        <v>12</v>
      </c>
      <c r="GL1013">
        <v>3</v>
      </c>
      <c r="GM1013" t="s">
        <v>39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42</v>
      </c>
      <c r="GU1013">
        <v>9</v>
      </c>
      <c r="GV1013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SinProbabilidades</vt:lpstr>
      <vt:lpstr>ConProbabilidades</vt:lpstr>
      <vt:lpstr>Arbol</vt:lpstr>
      <vt:lpstr>Arbol Sensibilidad de Pago</vt:lpstr>
      <vt:lpstr>Arbol Sensibilidad de pE1)</vt:lpstr>
      <vt:lpstr>Arbol!TreeData</vt:lpstr>
      <vt:lpstr>'Arbol Sensibilidad de Pago'!TreeData</vt:lpstr>
      <vt:lpstr>'Arbol Sensibilidad de pE1)'!TreeData</vt:lpstr>
      <vt:lpstr>Arbol!TreeDiagBase</vt:lpstr>
      <vt:lpstr>'Arbol Sensibilidad de Pago'!TreeDiagBase</vt:lpstr>
      <vt:lpstr>'Arbol Sensibilidad de pE1)'!TreeDiagBase</vt:lpstr>
      <vt:lpstr>Arbol!TreeDiagram</vt:lpstr>
      <vt:lpstr>'Arbol Sensibilidad de Pago'!TreeDiagram</vt:lpstr>
      <vt:lpstr>'Arbol Sensibilidad de pE1)'!TreeDiagram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Sierra</dc:creator>
  <cp:lastModifiedBy>Miguel Sierra</cp:lastModifiedBy>
  <dcterms:created xsi:type="dcterms:W3CDTF">2016-08-17T16:58:37Z</dcterms:created>
  <dcterms:modified xsi:type="dcterms:W3CDTF">2016-08-26T03:25:17Z</dcterms:modified>
</cp:coreProperties>
</file>