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aranjo\Desktop\"/>
    </mc:Choice>
  </mc:AlternateContent>
  <bookViews>
    <workbookView xWindow="0" yWindow="0" windowWidth="20490" windowHeight="8970"/>
  </bookViews>
  <sheets>
    <sheet name="Probabilidades" sheetId="3" r:id="rId1"/>
    <sheet name="Árbol" sheetId="2" r:id="rId2"/>
    <sheet name="Árbol solución" sheetId="5" r:id="rId3"/>
  </sheets>
  <definedNames>
    <definedName name="MinimizeCosts" localSheetId="1">FALSE</definedName>
    <definedName name="MinimizeCosts" localSheetId="2">FALSE</definedName>
    <definedName name="Print_Area" localSheetId="1">Árbol!TreeDiagram</definedName>
    <definedName name="Print_Area" localSheetId="2">'Árbol solución'!TreeDiagram</definedName>
    <definedName name="solver_adj" localSheetId="1" hidden="1">Árbol!$X$2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Árbol!$X$5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  <definedName name="TreeData" localSheetId="1">Árbol!$GH$1001:$GV$1017</definedName>
    <definedName name="TreeData" localSheetId="2">'Árbol solución'!$GH$1001:$GV$1017</definedName>
    <definedName name="TreeDiagBase" localSheetId="1">Árbol!$B$2</definedName>
    <definedName name="TreeDiagBase" localSheetId="2">'Árbol solución'!$B$2</definedName>
    <definedName name="TreeDiagram" localSheetId="1">Árbol!$B$2:$T$45</definedName>
    <definedName name="TreeDiagram" localSheetId="2">'Árbol solución'!$B$2:$T$45</definedName>
    <definedName name="UseExpUtility" localSheetId="1">FALSE</definedName>
    <definedName name="UseExpUtility" localSheetId="2">FALSE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4" i="3"/>
  <c r="D5" i="3"/>
  <c r="E18" i="2"/>
  <c r="T4" i="2"/>
  <c r="R5" i="2"/>
  <c r="T9" i="2"/>
  <c r="R10" i="2"/>
  <c r="D7" i="3"/>
  <c r="E7" i="3"/>
  <c r="C11" i="3"/>
  <c r="Q2" i="2"/>
  <c r="D11" i="3"/>
  <c r="Q7" i="2"/>
  <c r="N7" i="2"/>
  <c r="T14" i="2"/>
  <c r="N15" i="2"/>
  <c r="J11" i="2"/>
  <c r="T19" i="2"/>
  <c r="R20" i="2"/>
  <c r="T24" i="2"/>
  <c r="R25" i="2"/>
  <c r="D8" i="3"/>
  <c r="C8" i="3"/>
  <c r="E8" i="3"/>
  <c r="C12" i="3"/>
  <c r="Q17" i="2"/>
  <c r="D12" i="3"/>
  <c r="Q22" i="2"/>
  <c r="N22" i="2"/>
  <c r="T29" i="2"/>
  <c r="N30" i="2"/>
  <c r="J26" i="2"/>
  <c r="I8" i="2"/>
  <c r="I23" i="2"/>
  <c r="F18" i="2"/>
  <c r="V5" i="2"/>
  <c r="M37" i="2"/>
  <c r="J37" i="2"/>
  <c r="F41" i="2"/>
  <c r="W5" i="2"/>
  <c r="X5" i="2"/>
  <c r="T44" i="5"/>
  <c r="J45" i="5"/>
  <c r="M32" i="5"/>
  <c r="M37" i="5"/>
  <c r="T34" i="5"/>
  <c r="N35" i="5"/>
  <c r="T39" i="5"/>
  <c r="N40" i="5"/>
  <c r="J37" i="5"/>
  <c r="F41" i="5"/>
  <c r="G40" i="5"/>
  <c r="T29" i="5"/>
  <c r="N30" i="5"/>
  <c r="I8" i="5"/>
  <c r="I23" i="5"/>
  <c r="Q2" i="5"/>
  <c r="Q7" i="5"/>
  <c r="T4" i="5"/>
  <c r="R5" i="5"/>
  <c r="T9" i="5"/>
  <c r="R10" i="5"/>
  <c r="N7" i="5"/>
  <c r="T14" i="5"/>
  <c r="N15" i="5"/>
  <c r="J11" i="5"/>
  <c r="Q17" i="5"/>
  <c r="Q22" i="5"/>
  <c r="T19" i="5"/>
  <c r="R20" i="5"/>
  <c r="T24" i="5"/>
  <c r="R25" i="5"/>
  <c r="N22" i="5"/>
  <c r="J26" i="5"/>
  <c r="F18" i="5"/>
  <c r="B29" i="5"/>
  <c r="C28" i="5"/>
  <c r="K25" i="5"/>
  <c r="K10" i="5"/>
  <c r="M32" i="2"/>
  <c r="C7" i="3"/>
  <c r="E12" i="3"/>
  <c r="E11" i="3"/>
  <c r="T39" i="2"/>
  <c r="N40" i="2"/>
  <c r="T34" i="2"/>
  <c r="N35" i="2"/>
  <c r="T44" i="2"/>
  <c r="J45" i="2"/>
  <c r="K25" i="2"/>
  <c r="K10" i="2"/>
  <c r="G40" i="2"/>
  <c r="B29" i="2"/>
  <c r="C28" i="2"/>
</calcChain>
</file>

<file path=xl/comments1.xml><?xml version="1.0" encoding="utf-8"?>
<comments xmlns="http://schemas.openxmlformats.org/spreadsheetml/2006/main">
  <authors>
    <author>Jose Naranjo Silva</author>
  </authors>
  <commentList>
    <comment ref="X5" authorId="0" shapeId="0">
      <text>
        <r>
          <rPr>
            <b/>
            <sz val="9"/>
            <color indexed="81"/>
            <rFont val="Tahoma"/>
            <family val="2"/>
          </rPr>
          <t>Jose Naranjo Silva:</t>
        </r>
        <r>
          <rPr>
            <sz val="9"/>
            <color indexed="81"/>
            <rFont val="Tahoma"/>
            <family val="2"/>
          </rPr>
          <t xml:space="preserve">
para hallar el costo de la prueba, hacer que esta celda sea 0 cambiando el costo de la prueba de arriba</t>
        </r>
      </text>
    </comment>
  </commentList>
</comments>
</file>

<file path=xl/sharedStrings.xml><?xml version="1.0" encoding="utf-8"?>
<sst xmlns="http://schemas.openxmlformats.org/spreadsheetml/2006/main" count="115" uniqueCount="40">
  <si>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</si>
  <si>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</si>
  <si>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</si>
  <si>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</si>
  <si>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</si>
  <si>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</si>
  <si>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</si>
  <si>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</si>
  <si>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</si>
  <si>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</si>
  <si>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</si>
  <si>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</si>
  <si>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</si>
  <si>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</si>
  <si>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</si>
  <si>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</si>
  <si>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</si>
  <si>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</si>
  <si>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con prueba</t>
  </si>
  <si>
    <t>sin prueba</t>
  </si>
  <si>
    <t>E</t>
  </si>
  <si>
    <t>X1</t>
  </si>
  <si>
    <t>X2</t>
  </si>
  <si>
    <t>implantar</t>
  </si>
  <si>
    <t>no implantar</t>
  </si>
  <si>
    <t>E1</t>
  </si>
  <si>
    <t>E2</t>
  </si>
  <si>
    <t>p(X1/Ek)</t>
  </si>
  <si>
    <t>p(X2/Ek)</t>
  </si>
  <si>
    <t>p(Ek)</t>
  </si>
  <si>
    <t>p(X1)</t>
  </si>
  <si>
    <t>p(X2)</t>
  </si>
  <si>
    <t>p(Ek/X1)</t>
  </si>
  <si>
    <t>p(Ek/X2)</t>
  </si>
  <si>
    <t>Costo de la prueba</t>
  </si>
  <si>
    <t>VE1</t>
  </si>
  <si>
    <t>VE2</t>
  </si>
  <si>
    <t>VE1-VE2</t>
  </si>
  <si>
    <t>Costo para que sea atractiva</t>
  </si>
  <si>
    <t>(gratis)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</si>
</sst>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16</xdr:row>
      <xdr:rowOff>152400</xdr:rowOff>
    </xdr:to>
    <xdr:sp macro="" textlink="">
      <xdr:nvSpPr>
        <xdr:cNvPr id="2181" name="Circle 2180"/>
        <xdr:cNvSpPr/>
      </xdr:nvSpPr>
      <xdr:spPr>
        <a:xfrm>
          <a:off x="2933700" y="3048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16</xdr:row>
      <xdr:rowOff>76200</xdr:rowOff>
    </xdr:from>
    <xdr:to>
      <xdr:col>6</xdr:col>
      <xdr:colOff>0</xdr:colOff>
      <xdr:row>16</xdr:row>
      <xdr:rowOff>76200</xdr:rowOff>
    </xdr:to>
    <xdr:sp macro="" textlink="">
      <xdr:nvSpPr>
        <xdr:cNvPr id="2182" name="Line 112"/>
        <xdr:cNvSpPr>
          <a:spLocks noChangeShapeType="1"/>
        </xdr:cNvSpPr>
      </xdr:nvSpPr>
      <xdr:spPr bwMode="auto">
        <a:xfrm>
          <a:off x="1409700" y="3124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16</xdr:row>
      <xdr:rowOff>76200</xdr:rowOff>
    </xdr:from>
    <xdr:to>
      <xdr:col>4</xdr:col>
      <xdr:colOff>0</xdr:colOff>
      <xdr:row>27</xdr:row>
      <xdr:rowOff>76200</xdr:rowOff>
    </xdr:to>
    <xdr:sp macro="" textlink="">
      <xdr:nvSpPr>
        <xdr:cNvPr id="2183" name="Line 113"/>
        <xdr:cNvSpPr>
          <a:spLocks noChangeShapeType="1"/>
        </xdr:cNvSpPr>
      </xdr:nvSpPr>
      <xdr:spPr bwMode="auto">
        <a:xfrm flipV="1">
          <a:off x="1162050" y="3124200"/>
          <a:ext cx="247650" cy="2095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0</xdr:colOff>
      <xdr:row>39</xdr:row>
      <xdr:rowOff>152400</xdr:rowOff>
    </xdr:to>
    <xdr:sp macro="" textlink="">
      <xdr:nvSpPr>
        <xdr:cNvPr id="2184" name="Square 2183"/>
        <xdr:cNvSpPr/>
      </xdr:nvSpPr>
      <xdr:spPr>
        <a:xfrm>
          <a:off x="2933700" y="7429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39</xdr:row>
      <xdr:rowOff>76200</xdr:rowOff>
    </xdr:from>
    <xdr:to>
      <xdr:col>6</xdr:col>
      <xdr:colOff>0</xdr:colOff>
      <xdr:row>39</xdr:row>
      <xdr:rowOff>76200</xdr:rowOff>
    </xdr:to>
    <xdr:sp macro="" textlink="">
      <xdr:nvSpPr>
        <xdr:cNvPr id="2185" name="Line 114"/>
        <xdr:cNvSpPr>
          <a:spLocks noChangeShapeType="1"/>
        </xdr:cNvSpPr>
      </xdr:nvSpPr>
      <xdr:spPr bwMode="auto">
        <a:xfrm>
          <a:off x="1409700" y="7505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27</xdr:row>
      <xdr:rowOff>76200</xdr:rowOff>
    </xdr:from>
    <xdr:to>
      <xdr:col>4</xdr:col>
      <xdr:colOff>0</xdr:colOff>
      <xdr:row>39</xdr:row>
      <xdr:rowOff>76200</xdr:rowOff>
    </xdr:to>
    <xdr:sp macro="" textlink="">
      <xdr:nvSpPr>
        <xdr:cNvPr id="2186" name="Line 115"/>
        <xdr:cNvSpPr>
          <a:spLocks noChangeShapeType="1"/>
        </xdr:cNvSpPr>
      </xdr:nvSpPr>
      <xdr:spPr bwMode="auto">
        <a:xfrm>
          <a:off x="1162050" y="5219700"/>
          <a:ext cx="247650" cy="2286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9</xdr:row>
      <xdr:rowOff>152400</xdr:rowOff>
    </xdr:to>
    <xdr:sp macro="" textlink="">
      <xdr:nvSpPr>
        <xdr:cNvPr id="2187" name="Square 2186"/>
        <xdr:cNvSpPr/>
      </xdr:nvSpPr>
      <xdr:spPr>
        <a:xfrm>
          <a:off x="4857750" y="1714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9</xdr:row>
      <xdr:rowOff>76200</xdr:rowOff>
    </xdr:from>
    <xdr:to>
      <xdr:col>10</xdr:col>
      <xdr:colOff>0</xdr:colOff>
      <xdr:row>9</xdr:row>
      <xdr:rowOff>76200</xdr:rowOff>
    </xdr:to>
    <xdr:sp macro="" textlink="">
      <xdr:nvSpPr>
        <xdr:cNvPr id="2188" name="Line 116"/>
        <xdr:cNvSpPr>
          <a:spLocks noChangeShapeType="1"/>
        </xdr:cNvSpPr>
      </xdr:nvSpPr>
      <xdr:spPr bwMode="auto">
        <a:xfrm>
          <a:off x="3333750" y="1790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9</xdr:row>
      <xdr:rowOff>76200</xdr:rowOff>
    </xdr:from>
    <xdr:to>
      <xdr:col>8</xdr:col>
      <xdr:colOff>0</xdr:colOff>
      <xdr:row>16</xdr:row>
      <xdr:rowOff>76200</xdr:rowOff>
    </xdr:to>
    <xdr:sp macro="" textlink="">
      <xdr:nvSpPr>
        <xdr:cNvPr id="2189" name="Line 117"/>
        <xdr:cNvSpPr>
          <a:spLocks noChangeShapeType="1"/>
        </xdr:cNvSpPr>
      </xdr:nvSpPr>
      <xdr:spPr bwMode="auto">
        <a:xfrm flipV="1">
          <a:off x="3086100" y="1790700"/>
          <a:ext cx="247650" cy="1333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11</xdr:col>
      <xdr:colOff>0</xdr:colOff>
      <xdr:row>24</xdr:row>
      <xdr:rowOff>152400</xdr:rowOff>
    </xdr:to>
    <xdr:sp macro="" textlink="">
      <xdr:nvSpPr>
        <xdr:cNvPr id="2190" name="Square 2189"/>
        <xdr:cNvSpPr/>
      </xdr:nvSpPr>
      <xdr:spPr>
        <a:xfrm>
          <a:off x="4857750" y="45720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24</xdr:row>
      <xdr:rowOff>76200</xdr:rowOff>
    </xdr:from>
    <xdr:to>
      <xdr:col>10</xdr:col>
      <xdr:colOff>0</xdr:colOff>
      <xdr:row>24</xdr:row>
      <xdr:rowOff>76200</xdr:rowOff>
    </xdr:to>
    <xdr:sp macro="" textlink="">
      <xdr:nvSpPr>
        <xdr:cNvPr id="2191" name="Line 118"/>
        <xdr:cNvSpPr>
          <a:spLocks noChangeShapeType="1"/>
        </xdr:cNvSpPr>
      </xdr:nvSpPr>
      <xdr:spPr bwMode="auto">
        <a:xfrm>
          <a:off x="3333750" y="4648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16</xdr:row>
      <xdr:rowOff>76200</xdr:rowOff>
    </xdr:from>
    <xdr:to>
      <xdr:col>8</xdr:col>
      <xdr:colOff>0</xdr:colOff>
      <xdr:row>24</xdr:row>
      <xdr:rowOff>76200</xdr:rowOff>
    </xdr:to>
    <xdr:sp macro="" textlink="">
      <xdr:nvSpPr>
        <xdr:cNvPr id="2192" name="Line 119"/>
        <xdr:cNvSpPr>
          <a:spLocks noChangeShapeType="1"/>
        </xdr:cNvSpPr>
      </xdr:nvSpPr>
      <xdr:spPr bwMode="auto">
        <a:xfrm>
          <a:off x="3086100" y="3124200"/>
          <a:ext cx="247650" cy="1524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0</xdr:colOff>
      <xdr:row>5</xdr:row>
      <xdr:rowOff>152400</xdr:rowOff>
    </xdr:to>
    <xdr:sp macro="" textlink="">
      <xdr:nvSpPr>
        <xdr:cNvPr id="2193" name="Circle 2192"/>
        <xdr:cNvSpPr/>
      </xdr:nvSpPr>
      <xdr:spPr>
        <a:xfrm>
          <a:off x="6781800" y="952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0</xdr:colOff>
      <xdr:row>5</xdr:row>
      <xdr:rowOff>76200</xdr:rowOff>
    </xdr:from>
    <xdr:to>
      <xdr:col>14</xdr:col>
      <xdr:colOff>0</xdr:colOff>
      <xdr:row>5</xdr:row>
      <xdr:rowOff>76200</xdr:rowOff>
    </xdr:to>
    <xdr:sp macro="" textlink="">
      <xdr:nvSpPr>
        <xdr:cNvPr id="2194" name="Line 120"/>
        <xdr:cNvSpPr>
          <a:spLocks noChangeShapeType="1"/>
        </xdr:cNvSpPr>
      </xdr:nvSpPr>
      <xdr:spPr bwMode="auto">
        <a:xfrm>
          <a:off x="5257800" y="1028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5</xdr:row>
      <xdr:rowOff>76200</xdr:rowOff>
    </xdr:from>
    <xdr:to>
      <xdr:col>12</xdr:col>
      <xdr:colOff>0</xdr:colOff>
      <xdr:row>9</xdr:row>
      <xdr:rowOff>76200</xdr:rowOff>
    </xdr:to>
    <xdr:sp macro="" textlink="">
      <xdr:nvSpPr>
        <xdr:cNvPr id="2195" name="Line 121"/>
        <xdr:cNvSpPr>
          <a:spLocks noChangeShapeType="1"/>
        </xdr:cNvSpPr>
      </xdr:nvSpPr>
      <xdr:spPr bwMode="auto">
        <a:xfrm flipV="1">
          <a:off x="5010150" y="1028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13</xdr:row>
      <xdr:rowOff>152400</xdr:rowOff>
    </xdr:to>
    <xdr:sp macro="" textlink="">
      <xdr:nvSpPr>
        <xdr:cNvPr id="2196" name="Triangle 2195"/>
        <xdr:cNvSpPr/>
      </xdr:nvSpPr>
      <xdr:spPr>
        <a:xfrm rot="16200000">
          <a:off x="6781800" y="2476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13</xdr:row>
      <xdr:rowOff>76200</xdr:rowOff>
    </xdr:from>
    <xdr:to>
      <xdr:col>18</xdr:col>
      <xdr:colOff>0</xdr:colOff>
      <xdr:row>13</xdr:row>
      <xdr:rowOff>76200</xdr:rowOff>
    </xdr:to>
    <xdr:sp macro="" textlink="">
      <xdr:nvSpPr>
        <xdr:cNvPr id="2197" name="Line 122"/>
        <xdr:cNvSpPr>
          <a:spLocks noChangeShapeType="1"/>
        </xdr:cNvSpPr>
      </xdr:nvSpPr>
      <xdr:spPr bwMode="auto">
        <a:xfrm>
          <a:off x="6934200" y="25527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13</xdr:row>
      <xdr:rowOff>76200</xdr:rowOff>
    </xdr:from>
    <xdr:to>
      <xdr:col>14</xdr:col>
      <xdr:colOff>0</xdr:colOff>
      <xdr:row>13</xdr:row>
      <xdr:rowOff>76200</xdr:rowOff>
    </xdr:to>
    <xdr:sp macro="" textlink="">
      <xdr:nvSpPr>
        <xdr:cNvPr id="2198" name="Line 123"/>
        <xdr:cNvSpPr>
          <a:spLocks noChangeShapeType="1"/>
        </xdr:cNvSpPr>
      </xdr:nvSpPr>
      <xdr:spPr bwMode="auto">
        <a:xfrm>
          <a:off x="5257800" y="2552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</xdr:row>
      <xdr:rowOff>76200</xdr:rowOff>
    </xdr:from>
    <xdr:to>
      <xdr:col>12</xdr:col>
      <xdr:colOff>0</xdr:colOff>
      <xdr:row>13</xdr:row>
      <xdr:rowOff>76200</xdr:rowOff>
    </xdr:to>
    <xdr:sp macro="" textlink="">
      <xdr:nvSpPr>
        <xdr:cNvPr id="2199" name="Line 124"/>
        <xdr:cNvSpPr>
          <a:spLocks noChangeShapeType="1"/>
        </xdr:cNvSpPr>
      </xdr:nvSpPr>
      <xdr:spPr bwMode="auto">
        <a:xfrm>
          <a:off x="5010150" y="1790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</xdr:row>
      <xdr:rowOff>0</xdr:rowOff>
    </xdr:from>
    <xdr:to>
      <xdr:col>19</xdr:col>
      <xdr:colOff>0</xdr:colOff>
      <xdr:row>3</xdr:row>
      <xdr:rowOff>152400</xdr:rowOff>
    </xdr:to>
    <xdr:sp macro="" textlink="">
      <xdr:nvSpPr>
        <xdr:cNvPr id="2200" name="Triangle 2199"/>
        <xdr:cNvSpPr/>
      </xdr:nvSpPr>
      <xdr:spPr>
        <a:xfrm rot="16200000">
          <a:off x="8705850" y="571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3</xdr:row>
      <xdr:rowOff>76200</xdr:rowOff>
    </xdr:from>
    <xdr:to>
      <xdr:col>18</xdr:col>
      <xdr:colOff>0</xdr:colOff>
      <xdr:row>3</xdr:row>
      <xdr:rowOff>76200</xdr:rowOff>
    </xdr:to>
    <xdr:sp macro="" textlink="">
      <xdr:nvSpPr>
        <xdr:cNvPr id="2201" name="Line 125"/>
        <xdr:cNvSpPr>
          <a:spLocks noChangeShapeType="1"/>
        </xdr:cNvSpPr>
      </xdr:nvSpPr>
      <xdr:spPr bwMode="auto">
        <a:xfrm>
          <a:off x="7181850" y="647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3</xdr:row>
      <xdr:rowOff>76200</xdr:rowOff>
    </xdr:from>
    <xdr:to>
      <xdr:col>16</xdr:col>
      <xdr:colOff>0</xdr:colOff>
      <xdr:row>5</xdr:row>
      <xdr:rowOff>76200</xdr:rowOff>
    </xdr:to>
    <xdr:sp macro="" textlink="">
      <xdr:nvSpPr>
        <xdr:cNvPr id="2202" name="Line 126"/>
        <xdr:cNvSpPr>
          <a:spLocks noChangeShapeType="1"/>
        </xdr:cNvSpPr>
      </xdr:nvSpPr>
      <xdr:spPr bwMode="auto">
        <a:xfrm flipV="1">
          <a:off x="6934200" y="647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8</xdr:row>
      <xdr:rowOff>0</xdr:rowOff>
    </xdr:from>
    <xdr:to>
      <xdr:col>19</xdr:col>
      <xdr:colOff>0</xdr:colOff>
      <xdr:row>8</xdr:row>
      <xdr:rowOff>152400</xdr:rowOff>
    </xdr:to>
    <xdr:sp macro="" textlink="">
      <xdr:nvSpPr>
        <xdr:cNvPr id="2203" name="Triangle 2202"/>
        <xdr:cNvSpPr/>
      </xdr:nvSpPr>
      <xdr:spPr>
        <a:xfrm rot="16200000">
          <a:off x="8705850" y="1524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8</xdr:row>
      <xdr:rowOff>76200</xdr:rowOff>
    </xdr:from>
    <xdr:to>
      <xdr:col>18</xdr:col>
      <xdr:colOff>0</xdr:colOff>
      <xdr:row>8</xdr:row>
      <xdr:rowOff>76200</xdr:rowOff>
    </xdr:to>
    <xdr:sp macro="" textlink="">
      <xdr:nvSpPr>
        <xdr:cNvPr id="2204" name="Line 127"/>
        <xdr:cNvSpPr>
          <a:spLocks noChangeShapeType="1"/>
        </xdr:cNvSpPr>
      </xdr:nvSpPr>
      <xdr:spPr bwMode="auto">
        <a:xfrm>
          <a:off x="7181850" y="1600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5</xdr:row>
      <xdr:rowOff>76200</xdr:rowOff>
    </xdr:from>
    <xdr:to>
      <xdr:col>16</xdr:col>
      <xdr:colOff>0</xdr:colOff>
      <xdr:row>8</xdr:row>
      <xdr:rowOff>76200</xdr:rowOff>
    </xdr:to>
    <xdr:sp macro="" textlink="">
      <xdr:nvSpPr>
        <xdr:cNvPr id="2205" name="Line 128"/>
        <xdr:cNvSpPr>
          <a:spLocks noChangeShapeType="1"/>
        </xdr:cNvSpPr>
      </xdr:nvSpPr>
      <xdr:spPr bwMode="auto">
        <a:xfrm>
          <a:off x="6934200" y="1028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15</xdr:col>
      <xdr:colOff>0</xdr:colOff>
      <xdr:row>20</xdr:row>
      <xdr:rowOff>152400</xdr:rowOff>
    </xdr:to>
    <xdr:sp macro="" textlink="">
      <xdr:nvSpPr>
        <xdr:cNvPr id="2206" name="Circle 2205"/>
        <xdr:cNvSpPr/>
      </xdr:nvSpPr>
      <xdr:spPr>
        <a:xfrm>
          <a:off x="6781800" y="3810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0</xdr:colOff>
      <xdr:row>20</xdr:row>
      <xdr:rowOff>76200</xdr:rowOff>
    </xdr:from>
    <xdr:to>
      <xdr:col>14</xdr:col>
      <xdr:colOff>0</xdr:colOff>
      <xdr:row>20</xdr:row>
      <xdr:rowOff>76200</xdr:rowOff>
    </xdr:to>
    <xdr:sp macro="" textlink="">
      <xdr:nvSpPr>
        <xdr:cNvPr id="2207" name="Line 129"/>
        <xdr:cNvSpPr>
          <a:spLocks noChangeShapeType="1"/>
        </xdr:cNvSpPr>
      </xdr:nvSpPr>
      <xdr:spPr bwMode="auto">
        <a:xfrm>
          <a:off x="5257800" y="3886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20</xdr:row>
      <xdr:rowOff>76200</xdr:rowOff>
    </xdr:from>
    <xdr:to>
      <xdr:col>12</xdr:col>
      <xdr:colOff>0</xdr:colOff>
      <xdr:row>24</xdr:row>
      <xdr:rowOff>76200</xdr:rowOff>
    </xdr:to>
    <xdr:sp macro="" textlink="">
      <xdr:nvSpPr>
        <xdr:cNvPr id="2208" name="Line 130"/>
        <xdr:cNvSpPr>
          <a:spLocks noChangeShapeType="1"/>
        </xdr:cNvSpPr>
      </xdr:nvSpPr>
      <xdr:spPr bwMode="auto">
        <a:xfrm flipV="1">
          <a:off x="5010150" y="3886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15</xdr:col>
      <xdr:colOff>0</xdr:colOff>
      <xdr:row>28</xdr:row>
      <xdr:rowOff>152400</xdr:rowOff>
    </xdr:to>
    <xdr:sp macro="" textlink="">
      <xdr:nvSpPr>
        <xdr:cNvPr id="2209" name="Triangle 2208"/>
        <xdr:cNvSpPr/>
      </xdr:nvSpPr>
      <xdr:spPr>
        <a:xfrm rot="16200000">
          <a:off x="6781800" y="5334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28</xdr:row>
      <xdr:rowOff>76200</xdr:rowOff>
    </xdr:from>
    <xdr:to>
      <xdr:col>18</xdr:col>
      <xdr:colOff>0</xdr:colOff>
      <xdr:row>28</xdr:row>
      <xdr:rowOff>76200</xdr:rowOff>
    </xdr:to>
    <xdr:sp macro="" textlink="">
      <xdr:nvSpPr>
        <xdr:cNvPr id="2210" name="Line 131"/>
        <xdr:cNvSpPr>
          <a:spLocks noChangeShapeType="1"/>
        </xdr:cNvSpPr>
      </xdr:nvSpPr>
      <xdr:spPr bwMode="auto">
        <a:xfrm>
          <a:off x="6934200" y="54102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28</xdr:row>
      <xdr:rowOff>76200</xdr:rowOff>
    </xdr:from>
    <xdr:to>
      <xdr:col>14</xdr:col>
      <xdr:colOff>0</xdr:colOff>
      <xdr:row>28</xdr:row>
      <xdr:rowOff>76200</xdr:rowOff>
    </xdr:to>
    <xdr:sp macro="" textlink="">
      <xdr:nvSpPr>
        <xdr:cNvPr id="2211" name="Line 132"/>
        <xdr:cNvSpPr>
          <a:spLocks noChangeShapeType="1"/>
        </xdr:cNvSpPr>
      </xdr:nvSpPr>
      <xdr:spPr bwMode="auto">
        <a:xfrm>
          <a:off x="5257800" y="5410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24</xdr:row>
      <xdr:rowOff>76200</xdr:rowOff>
    </xdr:from>
    <xdr:to>
      <xdr:col>12</xdr:col>
      <xdr:colOff>0</xdr:colOff>
      <xdr:row>28</xdr:row>
      <xdr:rowOff>76200</xdr:rowOff>
    </xdr:to>
    <xdr:sp macro="" textlink="">
      <xdr:nvSpPr>
        <xdr:cNvPr id="2212" name="Line 133"/>
        <xdr:cNvSpPr>
          <a:spLocks noChangeShapeType="1"/>
        </xdr:cNvSpPr>
      </xdr:nvSpPr>
      <xdr:spPr bwMode="auto">
        <a:xfrm>
          <a:off x="5010150" y="4648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0</xdr:colOff>
      <xdr:row>18</xdr:row>
      <xdr:rowOff>152400</xdr:rowOff>
    </xdr:to>
    <xdr:sp macro="" textlink="">
      <xdr:nvSpPr>
        <xdr:cNvPr id="2213" name="Triangle 2212"/>
        <xdr:cNvSpPr/>
      </xdr:nvSpPr>
      <xdr:spPr>
        <a:xfrm rot="16200000">
          <a:off x="8705850" y="3429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18</xdr:row>
      <xdr:rowOff>76200</xdr:rowOff>
    </xdr:from>
    <xdr:to>
      <xdr:col>18</xdr:col>
      <xdr:colOff>0</xdr:colOff>
      <xdr:row>18</xdr:row>
      <xdr:rowOff>76200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>
          <a:off x="7181850" y="3505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18</xdr:row>
      <xdr:rowOff>76200</xdr:rowOff>
    </xdr:from>
    <xdr:to>
      <xdr:col>16</xdr:col>
      <xdr:colOff>0</xdr:colOff>
      <xdr:row>20</xdr:row>
      <xdr:rowOff>76200</xdr:rowOff>
    </xdr:to>
    <xdr:sp macro="" textlink="">
      <xdr:nvSpPr>
        <xdr:cNvPr id="2215" name="Line 135"/>
        <xdr:cNvSpPr>
          <a:spLocks noChangeShapeType="1"/>
        </xdr:cNvSpPr>
      </xdr:nvSpPr>
      <xdr:spPr bwMode="auto">
        <a:xfrm flipV="1">
          <a:off x="6934200" y="3505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19</xdr:col>
      <xdr:colOff>0</xdr:colOff>
      <xdr:row>23</xdr:row>
      <xdr:rowOff>152400</xdr:rowOff>
    </xdr:to>
    <xdr:sp macro="" textlink="">
      <xdr:nvSpPr>
        <xdr:cNvPr id="2216" name="Triangle 2215"/>
        <xdr:cNvSpPr/>
      </xdr:nvSpPr>
      <xdr:spPr>
        <a:xfrm rot="16200000">
          <a:off x="8705850" y="4381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23</xdr:row>
      <xdr:rowOff>76200</xdr:rowOff>
    </xdr:from>
    <xdr:to>
      <xdr:col>18</xdr:col>
      <xdr:colOff>0</xdr:colOff>
      <xdr:row>23</xdr:row>
      <xdr:rowOff>76200</xdr:rowOff>
    </xdr:to>
    <xdr:sp macro="" textlink="">
      <xdr:nvSpPr>
        <xdr:cNvPr id="2217" name="Line 136"/>
        <xdr:cNvSpPr>
          <a:spLocks noChangeShapeType="1"/>
        </xdr:cNvSpPr>
      </xdr:nvSpPr>
      <xdr:spPr bwMode="auto">
        <a:xfrm>
          <a:off x="7181850" y="4457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20</xdr:row>
      <xdr:rowOff>76200</xdr:rowOff>
    </xdr:from>
    <xdr:to>
      <xdr:col>16</xdr:col>
      <xdr:colOff>0</xdr:colOff>
      <xdr:row>23</xdr:row>
      <xdr:rowOff>76200</xdr:rowOff>
    </xdr:to>
    <xdr:sp macro="" textlink="">
      <xdr:nvSpPr>
        <xdr:cNvPr id="2218" name="Line 137"/>
        <xdr:cNvSpPr>
          <a:spLocks noChangeShapeType="1"/>
        </xdr:cNvSpPr>
      </xdr:nvSpPr>
      <xdr:spPr bwMode="auto">
        <a:xfrm>
          <a:off x="6934200" y="3886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11</xdr:col>
      <xdr:colOff>0</xdr:colOff>
      <xdr:row>35</xdr:row>
      <xdr:rowOff>152400</xdr:rowOff>
    </xdr:to>
    <xdr:sp macro="" textlink="">
      <xdr:nvSpPr>
        <xdr:cNvPr id="2219" name="Circle 2218"/>
        <xdr:cNvSpPr/>
      </xdr:nvSpPr>
      <xdr:spPr>
        <a:xfrm>
          <a:off x="4857750" y="6667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35</xdr:row>
      <xdr:rowOff>76200</xdr:rowOff>
    </xdr:from>
    <xdr:to>
      <xdr:col>10</xdr:col>
      <xdr:colOff>0</xdr:colOff>
      <xdr:row>35</xdr:row>
      <xdr:rowOff>76200</xdr:rowOff>
    </xdr:to>
    <xdr:sp macro="" textlink="">
      <xdr:nvSpPr>
        <xdr:cNvPr id="2220" name="Line 138"/>
        <xdr:cNvSpPr>
          <a:spLocks noChangeShapeType="1"/>
        </xdr:cNvSpPr>
      </xdr:nvSpPr>
      <xdr:spPr bwMode="auto">
        <a:xfrm>
          <a:off x="3333750" y="6743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35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2221" name="Line 139"/>
        <xdr:cNvSpPr>
          <a:spLocks noChangeShapeType="1"/>
        </xdr:cNvSpPr>
      </xdr:nvSpPr>
      <xdr:spPr bwMode="auto">
        <a:xfrm flipV="1">
          <a:off x="3086100" y="6743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11</xdr:col>
      <xdr:colOff>0</xdr:colOff>
      <xdr:row>43</xdr:row>
      <xdr:rowOff>152400</xdr:rowOff>
    </xdr:to>
    <xdr:sp macro="" textlink="">
      <xdr:nvSpPr>
        <xdr:cNvPr id="2222" name="Triangle 2221"/>
        <xdr:cNvSpPr/>
      </xdr:nvSpPr>
      <xdr:spPr>
        <a:xfrm rot="16200000">
          <a:off x="4857750" y="8191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0</xdr:colOff>
      <xdr:row>43</xdr:row>
      <xdr:rowOff>76200</xdr:rowOff>
    </xdr:from>
    <xdr:to>
      <xdr:col>18</xdr:col>
      <xdr:colOff>0</xdr:colOff>
      <xdr:row>43</xdr:row>
      <xdr:rowOff>76200</xdr:rowOff>
    </xdr:to>
    <xdr:sp macro="" textlink="">
      <xdr:nvSpPr>
        <xdr:cNvPr id="2223" name="Line 140"/>
        <xdr:cNvSpPr>
          <a:spLocks noChangeShapeType="1"/>
        </xdr:cNvSpPr>
      </xdr:nvSpPr>
      <xdr:spPr bwMode="auto">
        <a:xfrm>
          <a:off x="5010150" y="8267700"/>
          <a:ext cx="369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43</xdr:row>
      <xdr:rowOff>76200</xdr:rowOff>
    </xdr:from>
    <xdr:to>
      <xdr:col>10</xdr:col>
      <xdr:colOff>0</xdr:colOff>
      <xdr:row>43</xdr:row>
      <xdr:rowOff>76200</xdr:rowOff>
    </xdr:to>
    <xdr:sp macro="" textlink="">
      <xdr:nvSpPr>
        <xdr:cNvPr id="2224" name="Line 141"/>
        <xdr:cNvSpPr>
          <a:spLocks noChangeShapeType="1"/>
        </xdr:cNvSpPr>
      </xdr:nvSpPr>
      <xdr:spPr bwMode="auto">
        <a:xfrm>
          <a:off x="3333750" y="8267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39</xdr:row>
      <xdr:rowOff>76200</xdr:rowOff>
    </xdr:from>
    <xdr:to>
      <xdr:col>8</xdr:col>
      <xdr:colOff>0</xdr:colOff>
      <xdr:row>43</xdr:row>
      <xdr:rowOff>76200</xdr:rowOff>
    </xdr:to>
    <xdr:sp macro="" textlink="">
      <xdr:nvSpPr>
        <xdr:cNvPr id="2225" name="Line 142"/>
        <xdr:cNvSpPr>
          <a:spLocks noChangeShapeType="1"/>
        </xdr:cNvSpPr>
      </xdr:nvSpPr>
      <xdr:spPr bwMode="auto">
        <a:xfrm>
          <a:off x="3086100" y="7505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15</xdr:col>
      <xdr:colOff>0</xdr:colOff>
      <xdr:row>33</xdr:row>
      <xdr:rowOff>152400</xdr:rowOff>
    </xdr:to>
    <xdr:sp macro="" textlink="">
      <xdr:nvSpPr>
        <xdr:cNvPr id="2226" name="Triangle 2225"/>
        <xdr:cNvSpPr/>
      </xdr:nvSpPr>
      <xdr:spPr>
        <a:xfrm rot="16200000">
          <a:off x="6781800" y="6286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33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2227" name="Line 143"/>
        <xdr:cNvSpPr>
          <a:spLocks noChangeShapeType="1"/>
        </xdr:cNvSpPr>
      </xdr:nvSpPr>
      <xdr:spPr bwMode="auto">
        <a:xfrm>
          <a:off x="6934200" y="63627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33</xdr:row>
      <xdr:rowOff>76200</xdr:rowOff>
    </xdr:from>
    <xdr:to>
      <xdr:col>14</xdr:col>
      <xdr:colOff>0</xdr:colOff>
      <xdr:row>33</xdr:row>
      <xdr:rowOff>76200</xdr:rowOff>
    </xdr:to>
    <xdr:sp macro="" textlink="">
      <xdr:nvSpPr>
        <xdr:cNvPr id="2228" name="Line 144"/>
        <xdr:cNvSpPr>
          <a:spLocks noChangeShapeType="1"/>
        </xdr:cNvSpPr>
      </xdr:nvSpPr>
      <xdr:spPr bwMode="auto">
        <a:xfrm>
          <a:off x="5257800" y="6362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33</xdr:row>
      <xdr:rowOff>76200</xdr:rowOff>
    </xdr:from>
    <xdr:to>
      <xdr:col>12</xdr:col>
      <xdr:colOff>0</xdr:colOff>
      <xdr:row>35</xdr:row>
      <xdr:rowOff>76200</xdr:rowOff>
    </xdr:to>
    <xdr:sp macro="" textlink="">
      <xdr:nvSpPr>
        <xdr:cNvPr id="2229" name="Line 145"/>
        <xdr:cNvSpPr>
          <a:spLocks noChangeShapeType="1"/>
        </xdr:cNvSpPr>
      </xdr:nvSpPr>
      <xdr:spPr bwMode="auto">
        <a:xfrm flipV="1">
          <a:off x="5010150" y="6362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15</xdr:col>
      <xdr:colOff>0</xdr:colOff>
      <xdr:row>38</xdr:row>
      <xdr:rowOff>152400</xdr:rowOff>
    </xdr:to>
    <xdr:sp macro="" textlink="">
      <xdr:nvSpPr>
        <xdr:cNvPr id="2230" name="Triangle 2229"/>
        <xdr:cNvSpPr/>
      </xdr:nvSpPr>
      <xdr:spPr>
        <a:xfrm rot="16200000">
          <a:off x="6781800" y="7239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38</xdr:row>
      <xdr:rowOff>76200</xdr:rowOff>
    </xdr:from>
    <xdr:to>
      <xdr:col>18</xdr:col>
      <xdr:colOff>0</xdr:colOff>
      <xdr:row>38</xdr:row>
      <xdr:rowOff>76200</xdr:rowOff>
    </xdr:to>
    <xdr:sp macro="" textlink="">
      <xdr:nvSpPr>
        <xdr:cNvPr id="2231" name="Line 146"/>
        <xdr:cNvSpPr>
          <a:spLocks noChangeShapeType="1"/>
        </xdr:cNvSpPr>
      </xdr:nvSpPr>
      <xdr:spPr bwMode="auto">
        <a:xfrm>
          <a:off x="6934200" y="73152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38</xdr:row>
      <xdr:rowOff>76200</xdr:rowOff>
    </xdr:from>
    <xdr:to>
      <xdr:col>14</xdr:col>
      <xdr:colOff>0</xdr:colOff>
      <xdr:row>38</xdr:row>
      <xdr:rowOff>76200</xdr:rowOff>
    </xdr:to>
    <xdr:sp macro="" textlink="">
      <xdr:nvSpPr>
        <xdr:cNvPr id="2232" name="Line 147"/>
        <xdr:cNvSpPr>
          <a:spLocks noChangeShapeType="1"/>
        </xdr:cNvSpPr>
      </xdr:nvSpPr>
      <xdr:spPr bwMode="auto">
        <a:xfrm>
          <a:off x="5257800" y="7315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35</xdr:row>
      <xdr:rowOff>76200</xdr:rowOff>
    </xdr:from>
    <xdr:to>
      <xdr:col>12</xdr:col>
      <xdr:colOff>0</xdr:colOff>
      <xdr:row>38</xdr:row>
      <xdr:rowOff>76200</xdr:rowOff>
    </xdr:to>
    <xdr:sp macro="" textlink="">
      <xdr:nvSpPr>
        <xdr:cNvPr id="2233" name="Line 148"/>
        <xdr:cNvSpPr>
          <a:spLocks noChangeShapeType="1"/>
        </xdr:cNvSpPr>
      </xdr:nvSpPr>
      <xdr:spPr bwMode="auto">
        <a:xfrm>
          <a:off x="5010150" y="6743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0</xdr:colOff>
      <xdr:row>27</xdr:row>
      <xdr:rowOff>152400</xdr:rowOff>
    </xdr:to>
    <xdr:sp macro="" textlink="">
      <xdr:nvSpPr>
        <xdr:cNvPr id="2234" name="Square 2233"/>
        <xdr:cNvSpPr/>
      </xdr:nvSpPr>
      <xdr:spPr>
        <a:xfrm>
          <a:off x="1009650" y="5143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0</xdr:colOff>
      <xdr:row>27</xdr:row>
      <xdr:rowOff>76200</xdr:rowOff>
    </xdr:from>
    <xdr:to>
      <xdr:col>2</xdr:col>
      <xdr:colOff>0</xdr:colOff>
      <xdr:row>27</xdr:row>
      <xdr:rowOff>76200</xdr:rowOff>
    </xdr:to>
    <xdr:sp macro="" textlink="">
      <xdr:nvSpPr>
        <xdr:cNvPr id="2235" name="Line 149"/>
        <xdr:cNvSpPr>
          <a:spLocks noChangeShapeType="1"/>
        </xdr:cNvSpPr>
      </xdr:nvSpPr>
      <xdr:spPr bwMode="auto">
        <a:xfrm>
          <a:off x="247650" y="5219700"/>
          <a:ext cx="762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39</xdr:row>
      <xdr:rowOff>0</xdr:rowOff>
    </xdr:from>
    <xdr:to>
      <xdr:col>7</xdr:col>
      <xdr:colOff>0</xdr:colOff>
      <xdr:row>39</xdr:row>
      <xdr:rowOff>152400</xdr:rowOff>
    </xdr:to>
    <xdr:sp macro="" textlink="">
      <xdr:nvSpPr>
        <xdr:cNvPr id="5" name="Square 2183"/>
        <xdr:cNvSpPr/>
      </xdr:nvSpPr>
      <xdr:spPr>
        <a:xfrm>
          <a:off x="2933700" y="7429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39</xdr:row>
      <xdr:rowOff>76200</xdr:rowOff>
    </xdr:from>
    <xdr:to>
      <xdr:col>6</xdr:col>
      <xdr:colOff>0</xdr:colOff>
      <xdr:row>39</xdr:row>
      <xdr:rowOff>76200</xdr:rowOff>
    </xdr:to>
    <xdr:sp macro="" textlink="">
      <xdr:nvSpPr>
        <xdr:cNvPr id="6" name="Line 114"/>
        <xdr:cNvSpPr>
          <a:spLocks noChangeShapeType="1"/>
        </xdr:cNvSpPr>
      </xdr:nvSpPr>
      <xdr:spPr bwMode="auto">
        <a:xfrm>
          <a:off x="1409700" y="7505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27</xdr:row>
      <xdr:rowOff>76200</xdr:rowOff>
    </xdr:from>
    <xdr:to>
      <xdr:col>4</xdr:col>
      <xdr:colOff>0</xdr:colOff>
      <xdr:row>39</xdr:row>
      <xdr:rowOff>76200</xdr:rowOff>
    </xdr:to>
    <xdr:sp macro="" textlink="">
      <xdr:nvSpPr>
        <xdr:cNvPr id="7" name="Line 115"/>
        <xdr:cNvSpPr>
          <a:spLocks noChangeShapeType="1"/>
        </xdr:cNvSpPr>
      </xdr:nvSpPr>
      <xdr:spPr bwMode="auto">
        <a:xfrm>
          <a:off x="1162050" y="5219700"/>
          <a:ext cx="247650" cy="2286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11</xdr:col>
      <xdr:colOff>0</xdr:colOff>
      <xdr:row>35</xdr:row>
      <xdr:rowOff>152400</xdr:rowOff>
    </xdr:to>
    <xdr:sp macro="" textlink="">
      <xdr:nvSpPr>
        <xdr:cNvPr id="40" name="Circle 2218"/>
        <xdr:cNvSpPr/>
      </xdr:nvSpPr>
      <xdr:spPr>
        <a:xfrm>
          <a:off x="4857750" y="6667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35</xdr:row>
      <xdr:rowOff>76200</xdr:rowOff>
    </xdr:from>
    <xdr:to>
      <xdr:col>10</xdr:col>
      <xdr:colOff>0</xdr:colOff>
      <xdr:row>35</xdr:row>
      <xdr:rowOff>76200</xdr:rowOff>
    </xdr:to>
    <xdr:sp macro="" textlink="">
      <xdr:nvSpPr>
        <xdr:cNvPr id="41" name="Line 138"/>
        <xdr:cNvSpPr>
          <a:spLocks noChangeShapeType="1"/>
        </xdr:cNvSpPr>
      </xdr:nvSpPr>
      <xdr:spPr bwMode="auto">
        <a:xfrm>
          <a:off x="3333750" y="6743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35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42" name="Line 139"/>
        <xdr:cNvSpPr>
          <a:spLocks noChangeShapeType="1"/>
        </xdr:cNvSpPr>
      </xdr:nvSpPr>
      <xdr:spPr bwMode="auto">
        <a:xfrm flipV="1">
          <a:off x="3086100" y="6743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15</xdr:col>
      <xdr:colOff>0</xdr:colOff>
      <xdr:row>33</xdr:row>
      <xdr:rowOff>152400</xdr:rowOff>
    </xdr:to>
    <xdr:sp macro="" textlink="">
      <xdr:nvSpPr>
        <xdr:cNvPr id="47" name="Triangle 2225"/>
        <xdr:cNvSpPr/>
      </xdr:nvSpPr>
      <xdr:spPr>
        <a:xfrm rot="16200000">
          <a:off x="6781800" y="6286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33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48" name="Line 143"/>
        <xdr:cNvSpPr>
          <a:spLocks noChangeShapeType="1"/>
        </xdr:cNvSpPr>
      </xdr:nvSpPr>
      <xdr:spPr bwMode="auto">
        <a:xfrm>
          <a:off x="6934200" y="63627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33</xdr:row>
      <xdr:rowOff>76200</xdr:rowOff>
    </xdr:from>
    <xdr:to>
      <xdr:col>14</xdr:col>
      <xdr:colOff>0</xdr:colOff>
      <xdr:row>33</xdr:row>
      <xdr:rowOff>76200</xdr:rowOff>
    </xdr:to>
    <xdr:sp macro="" textlink="">
      <xdr:nvSpPr>
        <xdr:cNvPr id="49" name="Line 144"/>
        <xdr:cNvSpPr>
          <a:spLocks noChangeShapeType="1"/>
        </xdr:cNvSpPr>
      </xdr:nvSpPr>
      <xdr:spPr bwMode="auto">
        <a:xfrm>
          <a:off x="5257800" y="6362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33</xdr:row>
      <xdr:rowOff>76200</xdr:rowOff>
    </xdr:from>
    <xdr:to>
      <xdr:col>12</xdr:col>
      <xdr:colOff>0</xdr:colOff>
      <xdr:row>35</xdr:row>
      <xdr:rowOff>76200</xdr:rowOff>
    </xdr:to>
    <xdr:sp macro="" textlink="">
      <xdr:nvSpPr>
        <xdr:cNvPr id="50" name="Line 145"/>
        <xdr:cNvSpPr>
          <a:spLocks noChangeShapeType="1"/>
        </xdr:cNvSpPr>
      </xdr:nvSpPr>
      <xdr:spPr bwMode="auto">
        <a:xfrm flipV="1">
          <a:off x="5010150" y="6362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15</xdr:col>
      <xdr:colOff>0</xdr:colOff>
      <xdr:row>38</xdr:row>
      <xdr:rowOff>152400</xdr:rowOff>
    </xdr:to>
    <xdr:sp macro="" textlink="">
      <xdr:nvSpPr>
        <xdr:cNvPr id="51" name="Triangle 2229"/>
        <xdr:cNvSpPr/>
      </xdr:nvSpPr>
      <xdr:spPr>
        <a:xfrm rot="16200000">
          <a:off x="6781800" y="7239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38</xdr:row>
      <xdr:rowOff>76200</xdr:rowOff>
    </xdr:from>
    <xdr:to>
      <xdr:col>18</xdr:col>
      <xdr:colOff>0</xdr:colOff>
      <xdr:row>38</xdr:row>
      <xdr:rowOff>76200</xdr:rowOff>
    </xdr:to>
    <xdr:sp macro="" textlink="">
      <xdr:nvSpPr>
        <xdr:cNvPr id="52" name="Line 146"/>
        <xdr:cNvSpPr>
          <a:spLocks noChangeShapeType="1"/>
        </xdr:cNvSpPr>
      </xdr:nvSpPr>
      <xdr:spPr bwMode="auto">
        <a:xfrm>
          <a:off x="6934200" y="73152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38</xdr:row>
      <xdr:rowOff>76200</xdr:rowOff>
    </xdr:from>
    <xdr:to>
      <xdr:col>14</xdr:col>
      <xdr:colOff>0</xdr:colOff>
      <xdr:row>38</xdr:row>
      <xdr:rowOff>76200</xdr:rowOff>
    </xdr:to>
    <xdr:sp macro="" textlink="">
      <xdr:nvSpPr>
        <xdr:cNvPr id="53" name="Line 147"/>
        <xdr:cNvSpPr>
          <a:spLocks noChangeShapeType="1"/>
        </xdr:cNvSpPr>
      </xdr:nvSpPr>
      <xdr:spPr bwMode="auto">
        <a:xfrm>
          <a:off x="5257800" y="7315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35</xdr:row>
      <xdr:rowOff>76200</xdr:rowOff>
    </xdr:from>
    <xdr:to>
      <xdr:col>12</xdr:col>
      <xdr:colOff>0</xdr:colOff>
      <xdr:row>38</xdr:row>
      <xdr:rowOff>76200</xdr:rowOff>
    </xdr:to>
    <xdr:sp macro="" textlink="">
      <xdr:nvSpPr>
        <xdr:cNvPr id="54" name="Line 148"/>
        <xdr:cNvSpPr>
          <a:spLocks noChangeShapeType="1"/>
        </xdr:cNvSpPr>
      </xdr:nvSpPr>
      <xdr:spPr bwMode="auto">
        <a:xfrm>
          <a:off x="5010150" y="6743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0</xdr:colOff>
      <xdr:row>27</xdr:row>
      <xdr:rowOff>152400</xdr:rowOff>
    </xdr:to>
    <xdr:sp macro="" textlink="">
      <xdr:nvSpPr>
        <xdr:cNvPr id="55" name="Square 2233"/>
        <xdr:cNvSpPr/>
      </xdr:nvSpPr>
      <xdr:spPr>
        <a:xfrm>
          <a:off x="1009650" y="5143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0</xdr:colOff>
      <xdr:row>27</xdr:row>
      <xdr:rowOff>76200</xdr:rowOff>
    </xdr:from>
    <xdr:to>
      <xdr:col>2</xdr:col>
      <xdr:colOff>0</xdr:colOff>
      <xdr:row>27</xdr:row>
      <xdr:rowOff>76200</xdr:rowOff>
    </xdr:to>
    <xdr:sp macro="" textlink="">
      <xdr:nvSpPr>
        <xdr:cNvPr id="56" name="Line 149"/>
        <xdr:cNvSpPr>
          <a:spLocks noChangeShapeType="1"/>
        </xdr:cNvSpPr>
      </xdr:nvSpPr>
      <xdr:spPr bwMode="auto">
        <a:xfrm>
          <a:off x="247650" y="5219700"/>
          <a:ext cx="762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showGridLines="0" tabSelected="1" workbookViewId="0">
      <selection activeCell="C5" sqref="C5"/>
    </sheetView>
  </sheetViews>
  <sheetFormatPr baseColWidth="10" defaultColWidth="0" defaultRowHeight="15" zeroHeight="1" x14ac:dyDescent="0.25"/>
  <cols>
    <col min="1" max="1" width="3.7109375" customWidth="1"/>
    <col min="2" max="5" width="11.42578125" customWidth="1"/>
    <col min="6" max="6" width="3.7109375" customWidth="1"/>
    <col min="7" max="16384" width="11.42578125" hidden="1"/>
  </cols>
  <sheetData>
    <row r="1" spans="2:5" x14ac:dyDescent="0.25"/>
    <row r="2" spans="2:5" x14ac:dyDescent="0.25">
      <c r="B2" s="6"/>
      <c r="C2" s="13" t="s">
        <v>25</v>
      </c>
      <c r="D2" s="13" t="s">
        <v>26</v>
      </c>
      <c r="E2" s="7"/>
    </row>
    <row r="3" spans="2:5" x14ac:dyDescent="0.25">
      <c r="B3" s="12" t="s">
        <v>27</v>
      </c>
      <c r="C3" s="14">
        <v>0.65</v>
      </c>
      <c r="D3" s="13">
        <f>1-D4</f>
        <v>0.30000000000000004</v>
      </c>
      <c r="E3" s="8"/>
    </row>
    <row r="4" spans="2:5" x14ac:dyDescent="0.25">
      <c r="B4" s="12" t="s">
        <v>28</v>
      </c>
      <c r="C4" s="13">
        <f>1-C3</f>
        <v>0.35</v>
      </c>
      <c r="D4" s="14">
        <v>0.7</v>
      </c>
      <c r="E4" s="7"/>
    </row>
    <row r="5" spans="2:5" x14ac:dyDescent="0.25">
      <c r="B5" s="12" t="s">
        <v>29</v>
      </c>
      <c r="C5" s="14">
        <v>0.3</v>
      </c>
      <c r="D5" s="13">
        <f>1-C5</f>
        <v>0.7</v>
      </c>
      <c r="E5" s="7"/>
    </row>
    <row r="6" spans="2:5" x14ac:dyDescent="0.25">
      <c r="B6" s="6"/>
      <c r="C6" s="7"/>
      <c r="D6" s="7"/>
      <c r="E6" s="7"/>
    </row>
    <row r="7" spans="2:5" x14ac:dyDescent="0.25">
      <c r="B7" s="12" t="s">
        <v>30</v>
      </c>
      <c r="C7" s="13">
        <f>C3*C$5</f>
        <v>0.19500000000000001</v>
      </c>
      <c r="D7" s="13">
        <f>D3*D$5</f>
        <v>0.21000000000000002</v>
      </c>
      <c r="E7" s="13">
        <f>SUM(C7:D7)</f>
        <v>0.40500000000000003</v>
      </c>
    </row>
    <row r="8" spans="2:5" x14ac:dyDescent="0.25">
      <c r="B8" s="12" t="s">
        <v>31</v>
      </c>
      <c r="C8" s="13">
        <f>C4*C$5</f>
        <v>0.105</v>
      </c>
      <c r="D8" s="13">
        <f>D4*D$5</f>
        <v>0.48999999999999994</v>
      </c>
      <c r="E8" s="13">
        <f>SUM(C8:D8)</f>
        <v>0.59499999999999997</v>
      </c>
    </row>
    <row r="9" spans="2:5" x14ac:dyDescent="0.25">
      <c r="B9" s="6"/>
      <c r="C9" s="7"/>
      <c r="D9" s="7"/>
      <c r="E9" s="7"/>
    </row>
    <row r="10" spans="2:5" x14ac:dyDescent="0.25">
      <c r="B10" s="6"/>
      <c r="C10" s="13" t="s">
        <v>25</v>
      </c>
      <c r="D10" s="13" t="s">
        <v>26</v>
      </c>
      <c r="E10" s="7"/>
    </row>
    <row r="11" spans="2:5" x14ac:dyDescent="0.25">
      <c r="B11" s="12" t="s">
        <v>32</v>
      </c>
      <c r="C11" s="13">
        <f>C7/$E7</f>
        <v>0.48148148148148145</v>
      </c>
      <c r="D11" s="13">
        <f>D7/$E7</f>
        <v>0.51851851851851849</v>
      </c>
      <c r="E11" s="13">
        <f>SUM(C11:D11)</f>
        <v>1</v>
      </c>
    </row>
    <row r="12" spans="2:5" x14ac:dyDescent="0.25">
      <c r="B12" s="12" t="s">
        <v>33</v>
      </c>
      <c r="C12" s="13">
        <f>C8/$E8</f>
        <v>0.17647058823529413</v>
      </c>
      <c r="D12" s="13">
        <f>D8/$E8</f>
        <v>0.82352941176470584</v>
      </c>
      <c r="E12" s="13">
        <f>SUM(C12:D12)</f>
        <v>1</v>
      </c>
    </row>
    <row r="13" spans="2: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V1017"/>
  <sheetViews>
    <sheetView topLeftCell="A22" zoomScaleNormal="100" workbookViewId="0">
      <selection activeCell="C25" sqref="C25"/>
    </sheetView>
  </sheetViews>
  <sheetFormatPr baseColWidth="10" defaultRowHeight="15" x14ac:dyDescent="0.25"/>
  <cols>
    <col min="1" max="1" width="3.7109375" customWidth="1"/>
    <col min="3" max="3" width="2.28515625" customWidth="1"/>
    <col min="4" max="4" width="3.7109375" customWidth="1"/>
    <col min="7" max="7" width="2.28515625" customWidth="1"/>
    <col min="8" max="8" width="3.7109375" customWidth="1"/>
    <col min="11" max="11" width="2.28515625" customWidth="1"/>
    <col min="12" max="12" width="3.7109375" customWidth="1"/>
    <col min="15" max="15" width="2.28515625" customWidth="1"/>
    <col min="16" max="16" width="3.7109375" customWidth="1"/>
    <col min="19" max="19" width="2.28515625" customWidth="1"/>
    <col min="21" max="21" width="3.7109375" customWidth="1"/>
  </cols>
  <sheetData>
    <row r="2" spans="2:24" x14ac:dyDescent="0.25">
      <c r="B2" s="2"/>
      <c r="Q2" s="1">
        <f>Probabilidades!C11</f>
        <v>0.48148148148148145</v>
      </c>
      <c r="T2" s="3"/>
      <c r="V2" t="s">
        <v>34</v>
      </c>
      <c r="X2" s="11">
        <v>1000</v>
      </c>
    </row>
    <row r="3" spans="2:24" x14ac:dyDescent="0.25">
      <c r="Q3" t="s">
        <v>25</v>
      </c>
    </row>
    <row r="4" spans="2:24" x14ac:dyDescent="0.25">
      <c r="T4">
        <f>SUM(E18,I11,M7,Q5)</f>
        <v>34000</v>
      </c>
      <c r="V4" s="5" t="s">
        <v>35</v>
      </c>
      <c r="W4" s="5" t="s">
        <v>36</v>
      </c>
      <c r="X4" t="s">
        <v>37</v>
      </c>
    </row>
    <row r="5" spans="2:24" x14ac:dyDescent="0.25">
      <c r="M5" t="s">
        <v>23</v>
      </c>
      <c r="Q5" s="1">
        <v>35000</v>
      </c>
      <c r="R5">
        <f>T4</f>
        <v>34000</v>
      </c>
      <c r="V5" s="5">
        <f>F18</f>
        <v>2499.9999999999995</v>
      </c>
      <c r="W5" s="5">
        <f>F41</f>
        <v>3500</v>
      </c>
      <c r="X5">
        <f>V5-W5</f>
        <v>-1000.0000000000005</v>
      </c>
    </row>
    <row r="7" spans="2:24" x14ac:dyDescent="0.25">
      <c r="M7" s="1">
        <v>0</v>
      </c>
      <c r="N7">
        <f>IF(ABS(1-(Q2+Q7))&lt;=0.00001,Q2*R5+Q7*R10,NA())</f>
        <v>10666.666666666664</v>
      </c>
      <c r="Q7" s="1">
        <f>Probabilidades!D11</f>
        <v>0.51851851851851849</v>
      </c>
      <c r="V7" t="s">
        <v>38</v>
      </c>
    </row>
    <row r="8" spans="2:24" x14ac:dyDescent="0.25">
      <c r="I8" s="1">
        <f>Probabilidades!E7</f>
        <v>0.40500000000000003</v>
      </c>
      <c r="Q8" t="s">
        <v>26</v>
      </c>
      <c r="V8">
        <v>0</v>
      </c>
      <c r="W8" t="s">
        <v>39</v>
      </c>
    </row>
    <row r="9" spans="2:24" x14ac:dyDescent="0.25">
      <c r="I9" t="s">
        <v>21</v>
      </c>
      <c r="T9">
        <f>SUM(E18,I11,M7,Q10)</f>
        <v>-11000</v>
      </c>
    </row>
    <row r="10" spans="2:24" x14ac:dyDescent="0.25">
      <c r="K10">
        <f>IF(J11=N7,1,IF(J11=N15,2))</f>
        <v>1</v>
      </c>
      <c r="Q10" s="1">
        <v>-10000</v>
      </c>
      <c r="R10">
        <f>T9</f>
        <v>-11000</v>
      </c>
    </row>
    <row r="11" spans="2:24" x14ac:dyDescent="0.25">
      <c r="I11" s="1">
        <v>0</v>
      </c>
      <c r="J11">
        <f>MAX(N7,N15)</f>
        <v>10666.666666666664</v>
      </c>
    </row>
    <row r="13" spans="2:24" x14ac:dyDescent="0.25">
      <c r="M13" t="s">
        <v>24</v>
      </c>
    </row>
    <row r="14" spans="2:24" x14ac:dyDescent="0.25">
      <c r="T14">
        <f>SUM(E18,I11,M15)</f>
        <v>-6000</v>
      </c>
    </row>
    <row r="15" spans="2:24" x14ac:dyDescent="0.25">
      <c r="M15" s="1">
        <v>-5000</v>
      </c>
      <c r="N15">
        <f>T14</f>
        <v>-6000</v>
      </c>
    </row>
    <row r="16" spans="2:24" x14ac:dyDescent="0.25">
      <c r="E16" t="s">
        <v>18</v>
      </c>
    </row>
    <row r="17" spans="2:20" x14ac:dyDescent="0.25">
      <c r="Q17" s="1">
        <f>Probabilidades!C12</f>
        <v>0.17647058823529413</v>
      </c>
    </row>
    <row r="18" spans="2:20" x14ac:dyDescent="0.25">
      <c r="E18" s="1">
        <f>-X2</f>
        <v>-1000</v>
      </c>
      <c r="F18">
        <f>IF(ABS(1-(I8+I23))&lt;=0.00001,I8*J11+I23*J26,NA())</f>
        <v>2499.9999999999995</v>
      </c>
      <c r="Q18" t="s">
        <v>25</v>
      </c>
    </row>
    <row r="19" spans="2:20" x14ac:dyDescent="0.25">
      <c r="T19">
        <f>SUM(E18,I26,M22,Q20)</f>
        <v>34000</v>
      </c>
    </row>
    <row r="20" spans="2:20" x14ac:dyDescent="0.25">
      <c r="M20" t="s">
        <v>23</v>
      </c>
      <c r="Q20" s="1">
        <v>35000</v>
      </c>
      <c r="R20">
        <f>T19</f>
        <v>34000</v>
      </c>
    </row>
    <row r="22" spans="2:20" x14ac:dyDescent="0.25">
      <c r="M22" s="1">
        <v>0</v>
      </c>
      <c r="N22">
        <f>IF(ABS(1-(Q17+Q22))&lt;=0.00001,Q17*R20+Q22*R25,NA())</f>
        <v>-3058.823529411764</v>
      </c>
      <c r="Q22" s="1">
        <f>Probabilidades!D12</f>
        <v>0.82352941176470584</v>
      </c>
    </row>
    <row r="23" spans="2:20" x14ac:dyDescent="0.25">
      <c r="I23" s="1">
        <f>Probabilidades!E8</f>
        <v>0.59499999999999997</v>
      </c>
      <c r="Q23" t="s">
        <v>26</v>
      </c>
    </row>
    <row r="24" spans="2:20" x14ac:dyDescent="0.25">
      <c r="I24" t="s">
        <v>22</v>
      </c>
      <c r="T24">
        <f>SUM(E18,I26,M22,Q25)</f>
        <v>-11000</v>
      </c>
    </row>
    <row r="25" spans="2:20" x14ac:dyDescent="0.25">
      <c r="K25">
        <f>IF(J26=N22,1,IF(J26=N30,2))</f>
        <v>1</v>
      </c>
      <c r="Q25" s="1">
        <v>-10000</v>
      </c>
      <c r="R25">
        <f>T24</f>
        <v>-11000</v>
      </c>
    </row>
    <row r="26" spans="2:20" x14ac:dyDescent="0.25">
      <c r="I26" s="1">
        <v>0</v>
      </c>
      <c r="J26">
        <f>MAX(N22,N30)</f>
        <v>-3058.823529411764</v>
      </c>
    </row>
    <row r="27" spans="2:20" x14ac:dyDescent="0.25">
      <c r="B27" s="4"/>
    </row>
    <row r="28" spans="2:20" x14ac:dyDescent="0.25">
      <c r="C28">
        <f>IF(B29=F18,1,IF(B29=F41,2))</f>
        <v>2</v>
      </c>
      <c r="M28" t="s">
        <v>24</v>
      </c>
    </row>
    <row r="29" spans="2:20" x14ac:dyDescent="0.25">
      <c r="B29">
        <f>MAX(F18,F41)</f>
        <v>3500</v>
      </c>
      <c r="T29">
        <f>SUM(E18,I26,M30)</f>
        <v>-6000</v>
      </c>
    </row>
    <row r="30" spans="2:20" x14ac:dyDescent="0.25">
      <c r="M30" s="1">
        <v>-5000</v>
      </c>
      <c r="N30">
        <f>T29</f>
        <v>-6000</v>
      </c>
    </row>
    <row r="32" spans="2:20" x14ac:dyDescent="0.25">
      <c r="M32" s="1">
        <f>Probabilidades!C5</f>
        <v>0.3</v>
      </c>
    </row>
    <row r="33" spans="5:20" x14ac:dyDescent="0.25">
      <c r="M33" t="s">
        <v>25</v>
      </c>
    </row>
    <row r="34" spans="5:20" x14ac:dyDescent="0.25">
      <c r="T34">
        <f>SUM(E41,I37,M35)</f>
        <v>35000</v>
      </c>
    </row>
    <row r="35" spans="5:20" x14ac:dyDescent="0.25">
      <c r="I35" t="s">
        <v>23</v>
      </c>
      <c r="M35" s="1">
        <v>35000</v>
      </c>
      <c r="N35">
        <f>T34</f>
        <v>35000</v>
      </c>
    </row>
    <row r="37" spans="5:20" x14ac:dyDescent="0.25">
      <c r="I37" s="1">
        <v>0</v>
      </c>
      <c r="J37">
        <f>IF(ABS(1-(M32+M37))&lt;=0.00001,M32*N35+M37*N40,NA())</f>
        <v>3500</v>
      </c>
      <c r="M37" s="1">
        <f>Probabilidades!D5</f>
        <v>0.7</v>
      </c>
    </row>
    <row r="38" spans="5:20" x14ac:dyDescent="0.25">
      <c r="M38" t="s">
        <v>26</v>
      </c>
    </row>
    <row r="39" spans="5:20" x14ac:dyDescent="0.25">
      <c r="E39" t="s">
        <v>19</v>
      </c>
      <c r="T39">
        <f>SUM(E41,I37,M40)</f>
        <v>-10000</v>
      </c>
    </row>
    <row r="40" spans="5:20" x14ac:dyDescent="0.25">
      <c r="G40">
        <f>IF(F41=J37,1,IF(F41=J45,2))</f>
        <v>1</v>
      </c>
      <c r="M40" s="1">
        <v>-10000</v>
      </c>
      <c r="N40">
        <f>T39</f>
        <v>-10000</v>
      </c>
    </row>
    <row r="41" spans="5:20" x14ac:dyDescent="0.25">
      <c r="E41" s="1">
        <v>0</v>
      </c>
      <c r="F41">
        <f>MAX(J37,J45)</f>
        <v>3500</v>
      </c>
    </row>
    <row r="43" spans="5:20" x14ac:dyDescent="0.25">
      <c r="I43" t="s">
        <v>24</v>
      </c>
    </row>
    <row r="44" spans="5:20" x14ac:dyDescent="0.25">
      <c r="T44">
        <f>SUM(E41,I45)</f>
        <v>-5000</v>
      </c>
    </row>
    <row r="45" spans="5:20" x14ac:dyDescent="0.25">
      <c r="I45" s="1">
        <v>-5000</v>
      </c>
      <c r="J45">
        <f>T44</f>
        <v>-5000</v>
      </c>
      <c r="T45" s="3"/>
    </row>
    <row r="1000" spans="189:204" x14ac:dyDescent="0.25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89:204" x14ac:dyDescent="0.25">
      <c r="GG1001">
        <v>0</v>
      </c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26</v>
      </c>
      <c r="GU1001">
        <v>1</v>
      </c>
      <c r="GV1001" t="b">
        <v>1</v>
      </c>
    </row>
    <row r="1002" spans="189:204" x14ac:dyDescent="0.25">
      <c r="GG1002">
        <v>0</v>
      </c>
      <c r="GH1002">
        <v>1</v>
      </c>
      <c r="GK1002">
        <v>0</v>
      </c>
      <c r="GL1002">
        <v>0</v>
      </c>
      <c r="GM1002" t="s">
        <v>20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15</v>
      </c>
      <c r="GU1002">
        <v>5</v>
      </c>
      <c r="GV1002" t="b">
        <v>1</v>
      </c>
    </row>
    <row r="1003" spans="189:204" x14ac:dyDescent="0.25">
      <c r="GG1003">
        <v>0</v>
      </c>
      <c r="GH1003">
        <v>2</v>
      </c>
      <c r="GK1003">
        <v>0</v>
      </c>
      <c r="GL1003">
        <v>0</v>
      </c>
      <c r="GM1003" t="s">
        <v>16</v>
      </c>
      <c r="GN1003">
        <v>2</v>
      </c>
      <c r="GO1003">
        <v>13</v>
      </c>
      <c r="GP1003">
        <v>14</v>
      </c>
      <c r="GQ1003">
        <v>0</v>
      </c>
      <c r="GR1003">
        <v>0</v>
      </c>
      <c r="GS1003">
        <v>0</v>
      </c>
      <c r="GT1003">
        <v>38</v>
      </c>
      <c r="GU1003">
        <v>5</v>
      </c>
      <c r="GV1003" t="b">
        <v>1</v>
      </c>
    </row>
    <row r="1004" spans="189:204" x14ac:dyDescent="0.25">
      <c r="GG1004">
        <v>4</v>
      </c>
      <c r="GH1004">
        <v>3</v>
      </c>
      <c r="GL1004">
        <v>1</v>
      </c>
      <c r="GM1004" t="s">
        <v>16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8</v>
      </c>
      <c r="GU1004">
        <v>9</v>
      </c>
      <c r="GV1004" t="b">
        <v>1</v>
      </c>
    </row>
    <row r="1005" spans="189:204" x14ac:dyDescent="0.25">
      <c r="GG1005">
        <v>0</v>
      </c>
      <c r="GH1005">
        <v>4</v>
      </c>
      <c r="GL1005">
        <v>1</v>
      </c>
      <c r="GM1005" t="s">
        <v>16</v>
      </c>
      <c r="GN1005">
        <v>2</v>
      </c>
      <c r="GO1005">
        <v>9</v>
      </c>
      <c r="GP1005">
        <v>10</v>
      </c>
      <c r="GQ1005">
        <v>0</v>
      </c>
      <c r="GR1005">
        <v>0</v>
      </c>
      <c r="GS1005">
        <v>0</v>
      </c>
      <c r="GT1005">
        <v>23</v>
      </c>
      <c r="GU1005">
        <v>9</v>
      </c>
      <c r="GV1005" t="b">
        <v>1</v>
      </c>
    </row>
    <row r="1006" spans="189:204" x14ac:dyDescent="0.25">
      <c r="GG1006">
        <v>9</v>
      </c>
      <c r="GH1006">
        <v>5</v>
      </c>
      <c r="GK1006">
        <v>0</v>
      </c>
      <c r="GL1006">
        <v>3</v>
      </c>
      <c r="GM1006" t="s">
        <v>20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89:204" x14ac:dyDescent="0.25">
      <c r="GG1007">
        <v>10</v>
      </c>
      <c r="GH1007">
        <v>6</v>
      </c>
      <c r="GK1007">
        <v>0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13</v>
      </c>
      <c r="GV1007" t="b">
        <v>1</v>
      </c>
    </row>
    <row r="1008" spans="189:204" x14ac:dyDescent="0.25">
      <c r="GG1008">
        <v>11</v>
      </c>
      <c r="GH1008">
        <v>7</v>
      </c>
      <c r="GL1008">
        <v>5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89:204" x14ac:dyDescent="0.25">
      <c r="GG1009">
        <v>12</v>
      </c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89:204" x14ac:dyDescent="0.25">
      <c r="GH1010">
        <v>9</v>
      </c>
      <c r="GK1010">
        <v>0</v>
      </c>
      <c r="GL1010">
        <v>4</v>
      </c>
      <c r="GM1010" t="s">
        <v>20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19</v>
      </c>
      <c r="GU1010">
        <v>13</v>
      </c>
      <c r="GV1010" t="b">
        <v>1</v>
      </c>
    </row>
    <row r="1011" spans="189:204" x14ac:dyDescent="0.25">
      <c r="GH1011">
        <v>10</v>
      </c>
      <c r="GK1011">
        <v>0</v>
      </c>
      <c r="GL1011">
        <v>4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89:204" x14ac:dyDescent="0.25">
      <c r="GH1012">
        <v>11</v>
      </c>
      <c r="GL1012">
        <v>9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89:204" x14ac:dyDescent="0.25">
      <c r="GH1013">
        <v>12</v>
      </c>
      <c r="GL1013">
        <v>9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89:204" x14ac:dyDescent="0.25">
      <c r="GH1014">
        <v>13</v>
      </c>
      <c r="GK1014">
        <v>0</v>
      </c>
      <c r="GL1014">
        <v>2</v>
      </c>
      <c r="GM1014" t="s">
        <v>20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34</v>
      </c>
      <c r="GU1014">
        <v>9</v>
      </c>
      <c r="GV1014" t="b">
        <v>1</v>
      </c>
    </row>
    <row r="1015" spans="189:204" x14ac:dyDescent="0.25">
      <c r="GH1015">
        <v>14</v>
      </c>
      <c r="GK1015">
        <v>0</v>
      </c>
      <c r="GL1015">
        <v>2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42</v>
      </c>
      <c r="GU1015">
        <v>9</v>
      </c>
      <c r="GV1015" t="b">
        <v>1</v>
      </c>
    </row>
    <row r="1016" spans="189:204" x14ac:dyDescent="0.25">
      <c r="GH1016">
        <v>15</v>
      </c>
      <c r="GL1016">
        <v>13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13</v>
      </c>
      <c r="GV1016" t="b">
        <v>1</v>
      </c>
    </row>
    <row r="1017" spans="189:204" x14ac:dyDescent="0.25">
      <c r="GH1017">
        <v>16</v>
      </c>
      <c r="GL1017">
        <v>13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13</v>
      </c>
      <c r="GV1017" t="b">
        <v>1</v>
      </c>
    </row>
  </sheetData>
  <sheetProtection scenarios="1"/>
  <pageMargins left="0.7" right="0.7" top="0.75" bottom="0.75" header="0.3" footer="0.3"/>
  <pageSetup orientation="portrait" r:id="rId1"/>
  <headerFooter>
    <oddHeader>&amp;L&amp;EFor Evaluation Only</oddHeader>
    <oddFooter>&amp;L&amp;ETreePlan Trial, For Evaluation Only&amp;Z&amp;Ewww.TreePlan.com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V1017"/>
  <sheetViews>
    <sheetView showGridLines="0" topLeftCell="A27" zoomScaleNormal="100" workbookViewId="0">
      <selection activeCell="A27" sqref="A27"/>
    </sheetView>
  </sheetViews>
  <sheetFormatPr baseColWidth="10" defaultColWidth="0" defaultRowHeight="15" zeroHeight="1" x14ac:dyDescent="0.25"/>
  <cols>
    <col min="1" max="1" width="3.7109375" customWidth="1"/>
    <col min="2" max="2" width="11.42578125" customWidth="1"/>
    <col min="3" max="3" width="2.28515625" customWidth="1"/>
    <col min="4" max="4" width="3.7109375" customWidth="1"/>
    <col min="5" max="6" width="11.42578125" customWidth="1"/>
    <col min="7" max="7" width="2.28515625" customWidth="1"/>
    <col min="8" max="8" width="3.7109375" customWidth="1"/>
    <col min="9" max="10" width="11.42578125" customWidth="1"/>
    <col min="11" max="11" width="2.28515625" customWidth="1"/>
    <col min="12" max="12" width="3.7109375" customWidth="1"/>
    <col min="13" max="14" width="11.42578125" customWidth="1"/>
    <col min="15" max="15" width="2.28515625" customWidth="1"/>
    <col min="16" max="16" width="3.7109375" customWidth="1"/>
    <col min="17" max="18" width="11.42578125" customWidth="1"/>
    <col min="19" max="19" width="2.28515625" customWidth="1"/>
    <col min="20" max="20" width="11.42578125" customWidth="1"/>
    <col min="21" max="21" width="3.7109375" customWidth="1"/>
    <col min="205" max="16384" width="11.42578125" hidden="1"/>
  </cols>
  <sheetData>
    <row r="1" spans="2:20" hidden="1" x14ac:dyDescent="0.25"/>
    <row r="2" spans="2:20" hidden="1" x14ac:dyDescent="0.25">
      <c r="B2" s="2"/>
      <c r="Q2" s="1">
        <f>Probabilidades!C11</f>
        <v>0.48148148148148145</v>
      </c>
      <c r="T2" s="3"/>
    </row>
    <row r="3" spans="2:20" hidden="1" x14ac:dyDescent="0.25">
      <c r="Q3" t="s">
        <v>25</v>
      </c>
    </row>
    <row r="4" spans="2:20" hidden="1" x14ac:dyDescent="0.25">
      <c r="T4">
        <f>SUM(E18,I11,M7,Q5)</f>
        <v>34000</v>
      </c>
    </row>
    <row r="5" spans="2:20" hidden="1" x14ac:dyDescent="0.25">
      <c r="M5" t="s">
        <v>23</v>
      </c>
      <c r="Q5" s="1">
        <v>35000</v>
      </c>
      <c r="R5">
        <f>T4</f>
        <v>34000</v>
      </c>
    </row>
    <row r="6" spans="2:20" hidden="1" x14ac:dyDescent="0.25"/>
    <row r="7" spans="2:20" hidden="1" x14ac:dyDescent="0.25">
      <c r="M7" s="1">
        <v>0</v>
      </c>
      <c r="N7">
        <f>IF(ABS(1-(Q2+Q7))&lt;=0.00001,Q2*R5+Q7*R10,NA())</f>
        <v>10666.666666666664</v>
      </c>
      <c r="Q7" s="1">
        <f>Probabilidades!D11</f>
        <v>0.51851851851851849</v>
      </c>
    </row>
    <row r="8" spans="2:20" hidden="1" x14ac:dyDescent="0.25">
      <c r="I8" s="1">
        <f>Probabilidades!E7</f>
        <v>0.40500000000000003</v>
      </c>
      <c r="Q8" t="s">
        <v>26</v>
      </c>
    </row>
    <row r="9" spans="2:20" hidden="1" x14ac:dyDescent="0.25">
      <c r="I9" t="s">
        <v>21</v>
      </c>
      <c r="T9">
        <f>SUM(E18,I11,M7,Q10)</f>
        <v>-11000</v>
      </c>
    </row>
    <row r="10" spans="2:20" hidden="1" x14ac:dyDescent="0.25">
      <c r="K10">
        <f>IF(J11=N7,1,IF(J11=N15,2))</f>
        <v>1</v>
      </c>
      <c r="Q10" s="1">
        <v>-10000</v>
      </c>
      <c r="R10">
        <f>T9</f>
        <v>-11000</v>
      </c>
    </row>
    <row r="11" spans="2:20" hidden="1" x14ac:dyDescent="0.25">
      <c r="I11" s="1">
        <v>0</v>
      </c>
      <c r="J11">
        <f>MAX(N7,N15)</f>
        <v>10666.666666666664</v>
      </c>
    </row>
    <row r="12" spans="2:20" hidden="1" x14ac:dyDescent="0.25"/>
    <row r="13" spans="2:20" hidden="1" x14ac:dyDescent="0.25">
      <c r="M13" t="s">
        <v>24</v>
      </c>
    </row>
    <row r="14" spans="2:20" hidden="1" x14ac:dyDescent="0.25">
      <c r="T14">
        <f>SUM(E18,I11,M15)</f>
        <v>-6000</v>
      </c>
    </row>
    <row r="15" spans="2:20" hidden="1" x14ac:dyDescent="0.25">
      <c r="M15" s="1">
        <v>-5000</v>
      </c>
      <c r="N15">
        <f>T14</f>
        <v>-6000</v>
      </c>
    </row>
    <row r="16" spans="2:20" hidden="1" x14ac:dyDescent="0.25">
      <c r="E16" t="s">
        <v>18</v>
      </c>
    </row>
    <row r="17" spans="2:20" hidden="1" x14ac:dyDescent="0.25">
      <c r="Q17" s="1">
        <f>Probabilidades!C12</f>
        <v>0.17647058823529413</v>
      </c>
    </row>
    <row r="18" spans="2:20" hidden="1" x14ac:dyDescent="0.25">
      <c r="E18" s="1">
        <v>-1000</v>
      </c>
      <c r="F18">
        <f>IF(ABS(1-(I8+I23))&lt;=0.00001,I8*J11+I23*J26,NA())</f>
        <v>2499.9999999999995</v>
      </c>
      <c r="Q18" t="s">
        <v>25</v>
      </c>
    </row>
    <row r="19" spans="2:20" hidden="1" x14ac:dyDescent="0.25">
      <c r="T19">
        <f>SUM(E18,I26,M22,Q20)</f>
        <v>34000</v>
      </c>
    </row>
    <row r="20" spans="2:20" hidden="1" x14ac:dyDescent="0.25">
      <c r="M20" t="s">
        <v>23</v>
      </c>
      <c r="Q20" s="1">
        <v>35000</v>
      </c>
      <c r="R20">
        <f>T19</f>
        <v>34000</v>
      </c>
    </row>
    <row r="21" spans="2:20" hidden="1" x14ac:dyDescent="0.25"/>
    <row r="22" spans="2:20" hidden="1" x14ac:dyDescent="0.25">
      <c r="M22" s="1">
        <v>0</v>
      </c>
      <c r="N22">
        <f>IF(ABS(1-(Q17+Q22))&lt;=0.00001,Q17*R20+Q22*R25,NA())</f>
        <v>-3058.823529411764</v>
      </c>
      <c r="Q22" s="1">
        <f>Probabilidades!D12</f>
        <v>0.82352941176470584</v>
      </c>
    </row>
    <row r="23" spans="2:20" hidden="1" x14ac:dyDescent="0.25">
      <c r="I23" s="1">
        <f>Probabilidades!E8</f>
        <v>0.59499999999999997</v>
      </c>
      <c r="Q23" t="s">
        <v>26</v>
      </c>
    </row>
    <row r="24" spans="2:20" hidden="1" x14ac:dyDescent="0.25">
      <c r="I24" t="s">
        <v>22</v>
      </c>
      <c r="T24">
        <f>SUM(E18,I26,M22,Q25)</f>
        <v>-11000</v>
      </c>
    </row>
    <row r="25" spans="2:20" hidden="1" x14ac:dyDescent="0.25">
      <c r="K25">
        <f>IF(J26=N22,1,IF(J26=N30,2))</f>
        <v>1</v>
      </c>
      <c r="Q25" s="1">
        <v>-10000</v>
      </c>
      <c r="R25">
        <f>T24</f>
        <v>-11000</v>
      </c>
    </row>
    <row r="26" spans="2:20" hidden="1" x14ac:dyDescent="0.25">
      <c r="I26" s="1">
        <v>0</v>
      </c>
      <c r="J26">
        <f>MAX(N22,N30)</f>
        <v>-3058.823529411764</v>
      </c>
    </row>
    <row r="27" spans="2:20" x14ac:dyDescent="0.25">
      <c r="B27" s="4"/>
    </row>
    <row r="28" spans="2:20" x14ac:dyDescent="0.25">
      <c r="C28">
        <f>IF(B29=F18,1,IF(B29=F41,2))</f>
        <v>2</v>
      </c>
      <c r="M28" s="9" t="s">
        <v>24</v>
      </c>
      <c r="N28" s="9"/>
      <c r="O28" s="9"/>
      <c r="P28" s="9"/>
      <c r="Q28" s="9"/>
      <c r="R28" s="9"/>
      <c r="S28" s="9"/>
      <c r="T28" s="9"/>
    </row>
    <row r="29" spans="2:20" x14ac:dyDescent="0.25">
      <c r="B29">
        <f>MAX(F18,F41)</f>
        <v>3500</v>
      </c>
      <c r="M29" s="9"/>
      <c r="N29" s="9"/>
      <c r="O29" s="9"/>
      <c r="P29" s="9"/>
      <c r="Q29" s="9"/>
      <c r="R29" s="9"/>
      <c r="S29" s="9"/>
      <c r="T29" s="9">
        <f>SUM(E18,I26,M30)</f>
        <v>-6000</v>
      </c>
    </row>
    <row r="30" spans="2:20" x14ac:dyDescent="0.25">
      <c r="M30" s="10">
        <v>-5000</v>
      </c>
      <c r="N30" s="9">
        <f>T29</f>
        <v>-6000</v>
      </c>
      <c r="O30" s="9"/>
      <c r="P30" s="9"/>
      <c r="Q30" s="9"/>
      <c r="R30" s="9"/>
      <c r="S30" s="9"/>
      <c r="T30" s="9"/>
    </row>
    <row r="31" spans="2:20" x14ac:dyDescent="0.25"/>
    <row r="32" spans="2:20" x14ac:dyDescent="0.25">
      <c r="M32" s="1">
        <f>Probabilidades!C5</f>
        <v>0.3</v>
      </c>
    </row>
    <row r="33" spans="5:20" x14ac:dyDescent="0.25">
      <c r="M33" t="s">
        <v>25</v>
      </c>
    </row>
    <row r="34" spans="5:20" x14ac:dyDescent="0.25">
      <c r="T34">
        <f>SUM(E41,I37,M35)</f>
        <v>35000</v>
      </c>
    </row>
    <row r="35" spans="5:20" x14ac:dyDescent="0.25">
      <c r="I35" t="s">
        <v>23</v>
      </c>
      <c r="M35" s="1">
        <v>35000</v>
      </c>
      <c r="N35">
        <f>T34</f>
        <v>35000</v>
      </c>
    </row>
    <row r="36" spans="5:20" x14ac:dyDescent="0.25"/>
    <row r="37" spans="5:20" x14ac:dyDescent="0.25">
      <c r="I37" s="1">
        <v>0</v>
      </c>
      <c r="J37">
        <f>IF(ABS(1-(M32+M37))&lt;=0.00001,M32*N35+M37*N40,NA())</f>
        <v>3500</v>
      </c>
      <c r="M37" s="1">
        <f>Probabilidades!D5</f>
        <v>0.7</v>
      </c>
    </row>
    <row r="38" spans="5:20" x14ac:dyDescent="0.25">
      <c r="M38" t="s">
        <v>26</v>
      </c>
    </row>
    <row r="39" spans="5:20" x14ac:dyDescent="0.25">
      <c r="E39" t="s">
        <v>19</v>
      </c>
      <c r="T39">
        <f>SUM(E41,I37,M40)</f>
        <v>-10000</v>
      </c>
    </row>
    <row r="40" spans="5:20" x14ac:dyDescent="0.25">
      <c r="G40">
        <f>IF(F41=J37,1,IF(F41=J45,2))</f>
        <v>1</v>
      </c>
      <c r="M40" s="1">
        <v>-10000</v>
      </c>
      <c r="N40">
        <f>T39</f>
        <v>-10000</v>
      </c>
    </row>
    <row r="41" spans="5:20" x14ac:dyDescent="0.25">
      <c r="E41" s="1">
        <v>0</v>
      </c>
      <c r="F41">
        <f>MAX(J37,J45)</f>
        <v>3500</v>
      </c>
    </row>
    <row r="42" spans="5:20" x14ac:dyDescent="0.25"/>
    <row r="43" spans="5:20" hidden="1" x14ac:dyDescent="0.25">
      <c r="I43" s="9" t="s">
        <v>24</v>
      </c>
      <c r="J43" s="9"/>
      <c r="K43" s="9"/>
      <c r="L43" s="9"/>
      <c r="M43" s="9"/>
    </row>
    <row r="44" spans="5:20" hidden="1" x14ac:dyDescent="0.25">
      <c r="I44" s="9"/>
      <c r="J44" s="9"/>
      <c r="K44" s="9"/>
      <c r="L44" s="9"/>
      <c r="M44" s="9"/>
      <c r="T44" s="9">
        <f>SUM(E41,I45)</f>
        <v>-5000</v>
      </c>
    </row>
    <row r="45" spans="5:20" hidden="1" x14ac:dyDescent="0.25">
      <c r="I45" s="10">
        <v>-5000</v>
      </c>
      <c r="J45" s="9">
        <f>T44</f>
        <v>-5000</v>
      </c>
      <c r="K45" s="9"/>
      <c r="L45" s="9"/>
      <c r="M45" s="9"/>
      <c r="T45" s="3"/>
    </row>
    <row r="46" spans="5:20" hidden="1" x14ac:dyDescent="0.25">
      <c r="I46" s="9"/>
      <c r="J46" s="9"/>
      <c r="K46" s="9"/>
      <c r="L46" s="9"/>
      <c r="M46" s="9"/>
    </row>
    <row r="47" spans="5:20" hidden="1" x14ac:dyDescent="0.25">
      <c r="I47" s="9"/>
      <c r="J47" s="9"/>
      <c r="K47" s="9"/>
      <c r="L47" s="9"/>
      <c r="M47" s="9"/>
    </row>
    <row r="48" spans="5:20" hidden="1" x14ac:dyDescent="0.25">
      <c r="I48" s="9"/>
      <c r="J48" s="9"/>
      <c r="K48" s="9"/>
      <c r="L48" s="9"/>
      <c r="M48" s="9"/>
    </row>
    <row r="49" spans="9:13" hidden="1" x14ac:dyDescent="0.25">
      <c r="I49" s="9"/>
      <c r="J49" s="9"/>
      <c r="K49" s="9"/>
      <c r="L49" s="9"/>
      <c r="M49" s="9"/>
    </row>
    <row r="50" spans="9:13" hidden="1" x14ac:dyDescent="0.25"/>
    <row r="51" spans="9:13" hidden="1" x14ac:dyDescent="0.25"/>
    <row r="52" spans="9:13" hidden="1" x14ac:dyDescent="0.25"/>
    <row r="53" spans="9:13" hidden="1" x14ac:dyDescent="0.25"/>
    <row r="54" spans="9:13" hidden="1" x14ac:dyDescent="0.25"/>
    <row r="55" spans="9:13" hidden="1" x14ac:dyDescent="0.25"/>
    <row r="56" spans="9:13" hidden="1" x14ac:dyDescent="0.25"/>
    <row r="57" spans="9:13" hidden="1" x14ac:dyDescent="0.25"/>
    <row r="58" spans="9:13" hidden="1" x14ac:dyDescent="0.25"/>
    <row r="59" spans="9:13" hidden="1" x14ac:dyDescent="0.25"/>
    <row r="60" spans="9:13" hidden="1" x14ac:dyDescent="0.25"/>
    <row r="61" spans="9:13" hidden="1" x14ac:dyDescent="0.25"/>
    <row r="62" spans="9:13" hidden="1" x14ac:dyDescent="0.25"/>
    <row r="63" spans="9:13" hidden="1" x14ac:dyDescent="0.25"/>
    <row r="64" spans="9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spans="189:204" hidden="1" x14ac:dyDescent="0.25"/>
    <row r="994" spans="189:204" hidden="1" x14ac:dyDescent="0.25"/>
    <row r="995" spans="189:204" hidden="1" x14ac:dyDescent="0.25"/>
    <row r="996" spans="189:204" hidden="1" x14ac:dyDescent="0.25"/>
    <row r="997" spans="189:204" hidden="1" x14ac:dyDescent="0.25"/>
    <row r="998" spans="189:204" hidden="1" x14ac:dyDescent="0.25"/>
    <row r="999" spans="189:204" hidden="1" x14ac:dyDescent="0.25"/>
    <row r="1000" spans="189:204" hidden="1" x14ac:dyDescent="0.25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89:204" hidden="1" x14ac:dyDescent="0.25">
      <c r="GG1001">
        <v>0</v>
      </c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26</v>
      </c>
      <c r="GU1001">
        <v>1</v>
      </c>
      <c r="GV1001" t="b">
        <v>1</v>
      </c>
    </row>
    <row r="1002" spans="189:204" hidden="1" x14ac:dyDescent="0.25">
      <c r="GG1002">
        <v>0</v>
      </c>
      <c r="GH1002">
        <v>1</v>
      </c>
      <c r="GK1002">
        <v>0</v>
      </c>
      <c r="GL1002">
        <v>0</v>
      </c>
      <c r="GM1002" t="s">
        <v>20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15</v>
      </c>
      <c r="GU1002">
        <v>5</v>
      </c>
      <c r="GV1002" t="b">
        <v>1</v>
      </c>
    </row>
    <row r="1003" spans="189:204" hidden="1" x14ac:dyDescent="0.25">
      <c r="GG1003">
        <v>0</v>
      </c>
      <c r="GH1003">
        <v>2</v>
      </c>
      <c r="GK1003">
        <v>0</v>
      </c>
      <c r="GL1003">
        <v>0</v>
      </c>
      <c r="GM1003" t="s">
        <v>16</v>
      </c>
      <c r="GN1003">
        <v>2</v>
      </c>
      <c r="GO1003">
        <v>13</v>
      </c>
      <c r="GP1003">
        <v>14</v>
      </c>
      <c r="GQ1003">
        <v>0</v>
      </c>
      <c r="GR1003">
        <v>0</v>
      </c>
      <c r="GS1003">
        <v>0</v>
      </c>
      <c r="GT1003">
        <v>38</v>
      </c>
      <c r="GU1003">
        <v>5</v>
      </c>
      <c r="GV1003" t="b">
        <v>1</v>
      </c>
    </row>
    <row r="1004" spans="189:204" hidden="1" x14ac:dyDescent="0.25">
      <c r="GG1004">
        <v>4</v>
      </c>
      <c r="GH1004">
        <v>3</v>
      </c>
      <c r="GL1004">
        <v>1</v>
      </c>
      <c r="GM1004" t="s">
        <v>16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8</v>
      </c>
      <c r="GU1004">
        <v>9</v>
      </c>
      <c r="GV1004" t="b">
        <v>1</v>
      </c>
    </row>
    <row r="1005" spans="189:204" hidden="1" x14ac:dyDescent="0.25">
      <c r="GG1005">
        <v>0</v>
      </c>
      <c r="GH1005">
        <v>4</v>
      </c>
      <c r="GL1005">
        <v>1</v>
      </c>
      <c r="GM1005" t="s">
        <v>16</v>
      </c>
      <c r="GN1005">
        <v>2</v>
      </c>
      <c r="GO1005">
        <v>9</v>
      </c>
      <c r="GP1005">
        <v>10</v>
      </c>
      <c r="GQ1005">
        <v>0</v>
      </c>
      <c r="GR1005">
        <v>0</v>
      </c>
      <c r="GS1005">
        <v>0</v>
      </c>
      <c r="GT1005">
        <v>23</v>
      </c>
      <c r="GU1005">
        <v>9</v>
      </c>
      <c r="GV1005" t="b">
        <v>1</v>
      </c>
    </row>
    <row r="1006" spans="189:204" hidden="1" x14ac:dyDescent="0.25">
      <c r="GG1006">
        <v>9</v>
      </c>
      <c r="GH1006">
        <v>5</v>
      </c>
      <c r="GK1006">
        <v>0</v>
      </c>
      <c r="GL1006">
        <v>3</v>
      </c>
      <c r="GM1006" t="s">
        <v>20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89:204" hidden="1" x14ac:dyDescent="0.25">
      <c r="GG1007">
        <v>10</v>
      </c>
      <c r="GH1007">
        <v>6</v>
      </c>
      <c r="GK1007">
        <v>0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13</v>
      </c>
      <c r="GV1007" t="b">
        <v>1</v>
      </c>
    </row>
    <row r="1008" spans="189:204" hidden="1" x14ac:dyDescent="0.25">
      <c r="GG1008">
        <v>11</v>
      </c>
      <c r="GH1008">
        <v>7</v>
      </c>
      <c r="GL1008">
        <v>5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89:204" hidden="1" x14ac:dyDescent="0.25">
      <c r="GG1009">
        <v>12</v>
      </c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89:204" hidden="1" x14ac:dyDescent="0.25">
      <c r="GH1010">
        <v>9</v>
      </c>
      <c r="GK1010">
        <v>0</v>
      </c>
      <c r="GL1010">
        <v>4</v>
      </c>
      <c r="GM1010" t="s">
        <v>20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19</v>
      </c>
      <c r="GU1010">
        <v>13</v>
      </c>
      <c r="GV1010" t="b">
        <v>1</v>
      </c>
    </row>
    <row r="1011" spans="189:204" hidden="1" x14ac:dyDescent="0.25">
      <c r="GH1011">
        <v>10</v>
      </c>
      <c r="GK1011">
        <v>0</v>
      </c>
      <c r="GL1011">
        <v>4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89:204" hidden="1" x14ac:dyDescent="0.25">
      <c r="GH1012">
        <v>11</v>
      </c>
      <c r="GL1012">
        <v>9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89:204" hidden="1" x14ac:dyDescent="0.25">
      <c r="GH1013">
        <v>12</v>
      </c>
      <c r="GL1013">
        <v>9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89:204" hidden="1" x14ac:dyDescent="0.25">
      <c r="GH1014">
        <v>13</v>
      </c>
      <c r="GK1014">
        <v>0</v>
      </c>
      <c r="GL1014">
        <v>2</v>
      </c>
      <c r="GM1014" t="s">
        <v>20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34</v>
      </c>
      <c r="GU1014">
        <v>9</v>
      </c>
      <c r="GV1014" t="b">
        <v>1</v>
      </c>
    </row>
    <row r="1015" spans="189:204" hidden="1" x14ac:dyDescent="0.25">
      <c r="GH1015">
        <v>14</v>
      </c>
      <c r="GK1015">
        <v>0</v>
      </c>
      <c r="GL1015">
        <v>2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42</v>
      </c>
      <c r="GU1015">
        <v>9</v>
      </c>
      <c r="GV1015" t="b">
        <v>1</v>
      </c>
    </row>
    <row r="1016" spans="189:204" hidden="1" x14ac:dyDescent="0.25">
      <c r="GH1016">
        <v>15</v>
      </c>
      <c r="GL1016">
        <v>13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13</v>
      </c>
      <c r="GV1016" t="b">
        <v>1</v>
      </c>
    </row>
    <row r="1017" spans="189:204" hidden="1" x14ac:dyDescent="0.25">
      <c r="GH1017">
        <v>16</v>
      </c>
      <c r="GL1017">
        <v>13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13</v>
      </c>
      <c r="GV1017" t="b">
        <v>1</v>
      </c>
    </row>
  </sheetData>
  <sheetProtection scenarios="1"/>
  <pageMargins left="0.7" right="0.7" top="0.75" bottom="0.75" header="0.3" footer="0.3"/>
  <pageSetup orientation="portrait" r:id="rId1"/>
  <headerFooter>
    <oddHeader>&amp;L&amp;EFor Evaluation Only</oddHeader>
    <oddFooter>&amp;L&amp;ETreePlan Trial, For Evaluation Only&amp;Z&amp;Ewww.TreePlan.com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Probabilidades</vt:lpstr>
      <vt:lpstr>Árbol</vt:lpstr>
      <vt:lpstr>Árbol solución</vt:lpstr>
      <vt:lpstr>Árbol!TreeData</vt:lpstr>
      <vt:lpstr>'Árbol solución'!TreeData</vt:lpstr>
      <vt:lpstr>Árbol!TreeDiagBase</vt:lpstr>
      <vt:lpstr>'Árbol solución'!TreeDiagBase</vt:lpstr>
      <vt:lpstr>Árbol!TreeDiagram</vt:lpstr>
      <vt:lpstr>'Árbol solución'!TreeDiagram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Naranjo Silva</dc:creator>
  <cp:lastModifiedBy>Jose Naranjo Silva</cp:lastModifiedBy>
  <dcterms:created xsi:type="dcterms:W3CDTF">2016-08-29T21:41:43Z</dcterms:created>
  <dcterms:modified xsi:type="dcterms:W3CDTF">2016-08-29T22:21:37Z</dcterms:modified>
</cp:coreProperties>
</file>