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olución" sheetId="1" r:id="rId1"/>
    <sheet name="Sensibilidad" sheetId="2" r:id="rId2"/>
    <sheet name="Sensibilidad (Mejor)" sheetId="3" r:id="rId3"/>
  </sheets>
  <definedNames>
    <definedName name="MinimizeCosts" localSheetId="1">FALSE</definedName>
    <definedName name="MinimizeCosts" localSheetId="2">FALSE</definedName>
    <definedName name="MinimizeCosts" localSheetId="0">FALSE</definedName>
    <definedName name="Print_Area" localSheetId="1">Sensibilidad!TreeDiagram</definedName>
    <definedName name="Print_Area" localSheetId="2">'Sensibilidad (Mejor)'!TreeDiagram</definedName>
    <definedName name="Print_Area" localSheetId="0">Solución!TreeDiagram</definedName>
    <definedName name="solver_adj" localSheetId="2" hidden="1">'Sensibilidad (Mejor)'!$W$1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'Sensibilidad (Mejor)'!$X$4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  <definedName name="TreeData" localSheetId="1">Sensibilidad!$GH$1001:$GV$1017</definedName>
    <definedName name="TreeData" localSheetId="2">'Sensibilidad (Mejor)'!$GH$1001:$GV$1017</definedName>
    <definedName name="TreeData" localSheetId="0">Solución!$GH$1001:$GV$1017</definedName>
    <definedName name="TreeDiagBase" localSheetId="1">Sensibilidad!$A$1</definedName>
    <definedName name="TreeDiagBase" localSheetId="2">'Sensibilidad (Mejor)'!$A$1</definedName>
    <definedName name="TreeDiagBase" localSheetId="0">Solución!$A$1</definedName>
    <definedName name="TreeDiagram" localSheetId="1">Sensibilidad!$A$1:$S$44</definedName>
    <definedName name="TreeDiagram" localSheetId="2">'Sensibilidad (Mejor)'!$A$1:$S$44</definedName>
    <definedName name="TreeDiagram" localSheetId="0">Solución!$A$1:$S$44</definedName>
    <definedName name="UseExpUtility" localSheetId="1">FALSE</definedName>
    <definedName name="UseExpUtility" localSheetId="2">FALSE</definedName>
    <definedName name="UseExpUtility" localSheetId="0">FALSE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3"/>
  <c r="S3"/>
  <c r="Q4"/>
  <c r="S8"/>
  <c r="Q9"/>
  <c r="M6"/>
  <c r="S13"/>
  <c r="M14"/>
  <c r="I10"/>
  <c r="S18"/>
  <c r="Q19"/>
  <c r="S23"/>
  <c r="Q24"/>
  <c r="M21"/>
  <c r="S28"/>
  <c r="M29"/>
  <c r="I25"/>
  <c r="E17"/>
  <c r="V4"/>
  <c r="X4"/>
  <c r="W4"/>
  <c r="S43"/>
  <c r="I44"/>
  <c r="S33"/>
  <c r="M34"/>
  <c r="S38"/>
  <c r="M39"/>
  <c r="I36"/>
  <c r="E40"/>
  <c r="F39"/>
  <c r="A28"/>
  <c r="B27"/>
  <c r="J24"/>
  <c r="J9"/>
  <c r="S3" i="2"/>
  <c r="Q4"/>
  <c r="S8"/>
  <c r="Q9"/>
  <c r="M6"/>
  <c r="S13"/>
  <c r="M14"/>
  <c r="I10"/>
  <c r="S18"/>
  <c r="Q19"/>
  <c r="S23"/>
  <c r="Q24"/>
  <c r="M21"/>
  <c r="S28"/>
  <c r="M29"/>
  <c r="I25"/>
  <c r="E17"/>
  <c r="V2"/>
  <c r="W2"/>
  <c r="S43"/>
  <c r="I44"/>
  <c r="S33"/>
  <c r="M34"/>
  <c r="S38"/>
  <c r="M39"/>
  <c r="I36"/>
  <c r="E40"/>
  <c r="F39"/>
  <c r="A28"/>
  <c r="B27"/>
  <c r="J24"/>
  <c r="J9"/>
  <c r="S38" i="1"/>
  <c r="M39"/>
  <c r="S33"/>
  <c r="M34"/>
  <c r="S23"/>
  <c r="Q24"/>
  <c r="S18"/>
  <c r="Q19"/>
  <c r="S28"/>
  <c r="M29"/>
  <c r="M21"/>
  <c r="S8"/>
  <c r="Q9"/>
  <c r="S3"/>
  <c r="Q4"/>
  <c r="S13"/>
  <c r="M14"/>
  <c r="M6"/>
  <c r="I25"/>
  <c r="J24"/>
  <c r="I10"/>
  <c r="J9"/>
  <c r="S43"/>
  <c r="I44"/>
  <c r="I36"/>
  <c r="E40"/>
  <c r="F39"/>
  <c r="E17"/>
  <c r="A28"/>
  <c r="B27"/>
</calcChain>
</file>

<file path=xl/sharedStrings.xml><?xml version="1.0" encoding="utf-8"?>
<sst xmlns="http://schemas.openxmlformats.org/spreadsheetml/2006/main" count="171" uniqueCount="42">
  <si>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</si>
  <si>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</si>
  <si>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</si>
  <si>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</si>
  <si>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</si>
  <si>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</si>
  <si>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</si>
  <si>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</si>
  <si>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</si>
  <si>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</si>
  <si>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</si>
  <si>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</si>
  <si>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</si>
  <si>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</si>
  <si>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</si>
  <si>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</si>
  <si>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</si>
  <si>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</si>
  <si>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TreePlan Trial Version, For Evaluation Only</t>
  </si>
  <si>
    <t>www.TreePlan.com</t>
  </si>
  <si>
    <t>For Evaluation Only</t>
  </si>
  <si>
    <t>Con informe</t>
  </si>
  <si>
    <t>Sin informe</t>
  </si>
  <si>
    <t>Hacer</t>
  </si>
  <si>
    <t>Cancelar</t>
  </si>
  <si>
    <t>E</t>
  </si>
  <si>
    <t>Pron X1</t>
  </si>
  <si>
    <t>Pron X2</t>
  </si>
  <si>
    <t>Lueve</t>
  </si>
  <si>
    <t>Sol</t>
  </si>
  <si>
    <t>Costo inf.</t>
  </si>
  <si>
    <t>VE con inf</t>
  </si>
  <si>
    <t>VE sin inf</t>
  </si>
  <si>
    <t>COSTO DEL INFORME</t>
  </si>
  <si>
    <t>VE1-VE2</t>
  </si>
  <si>
    <t>de 0 a 1335.85</t>
  </si>
  <si>
    <t>de 1335.85 a mas</t>
  </si>
  <si>
    <t>Decision</t>
  </si>
  <si>
    <t>Contratar informe</t>
  </si>
  <si>
    <t>No contratar</t>
  </si>
  <si>
    <t>Costo informe</t>
  </si>
  <si>
    <t>Análisis de Sensibilidad del Costo del Informe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</si>
</sst>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plotArea>
      <c:layout/>
      <c:scatterChart>
        <c:scatterStyle val="line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Sensibilidad!$U$3:$U$12</c:f>
              <c:numCache>
                <c:formatCode>General</c:formatCode>
                <c:ptCount val="10"/>
                <c:pt idx="0">
                  <c:v>-200</c:v>
                </c:pt>
                <c:pt idx="1">
                  <c:v>-400</c:v>
                </c:pt>
                <c:pt idx="2">
                  <c:v>-600</c:v>
                </c:pt>
                <c:pt idx="3">
                  <c:v>-800</c:v>
                </c:pt>
                <c:pt idx="4">
                  <c:v>-1000</c:v>
                </c:pt>
                <c:pt idx="5">
                  <c:v>-1200</c:v>
                </c:pt>
                <c:pt idx="6">
                  <c:v>-1400</c:v>
                </c:pt>
                <c:pt idx="7">
                  <c:v>-1600</c:v>
                </c:pt>
                <c:pt idx="8">
                  <c:v>-1800</c:v>
                </c:pt>
                <c:pt idx="9">
                  <c:v>-2000</c:v>
                </c:pt>
              </c:numCache>
            </c:numRef>
          </c:xVal>
          <c:yVal>
            <c:numRef>
              <c:f>Sensibilidad!$V$3:$V$12</c:f>
              <c:numCache>
                <c:formatCode>General</c:formatCode>
                <c:ptCount val="10"/>
                <c:pt idx="0">
                  <c:v>3635.8500000000004</c:v>
                </c:pt>
                <c:pt idx="1">
                  <c:v>3435.85</c:v>
                </c:pt>
                <c:pt idx="2">
                  <c:v>3235.85</c:v>
                </c:pt>
                <c:pt idx="3">
                  <c:v>3035.8500000000004</c:v>
                </c:pt>
                <c:pt idx="4">
                  <c:v>2835.85</c:v>
                </c:pt>
                <c:pt idx="5">
                  <c:v>2635.8500000000004</c:v>
                </c:pt>
                <c:pt idx="6">
                  <c:v>2435.85</c:v>
                </c:pt>
                <c:pt idx="7">
                  <c:v>2235.85</c:v>
                </c:pt>
                <c:pt idx="8">
                  <c:v>2035.8500000000001</c:v>
                </c:pt>
                <c:pt idx="9">
                  <c:v>1835.85</c:v>
                </c:pt>
              </c:numCache>
            </c:numRef>
          </c:yVal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Sensibilidad!$U$3:$U$12</c:f>
              <c:numCache>
                <c:formatCode>General</c:formatCode>
                <c:ptCount val="10"/>
                <c:pt idx="0">
                  <c:v>-200</c:v>
                </c:pt>
                <c:pt idx="1">
                  <c:v>-400</c:v>
                </c:pt>
                <c:pt idx="2">
                  <c:v>-600</c:v>
                </c:pt>
                <c:pt idx="3">
                  <c:v>-800</c:v>
                </c:pt>
                <c:pt idx="4">
                  <c:v>-1000</c:v>
                </c:pt>
                <c:pt idx="5">
                  <c:v>-1200</c:v>
                </c:pt>
                <c:pt idx="6">
                  <c:v>-1400</c:v>
                </c:pt>
                <c:pt idx="7">
                  <c:v>-1600</c:v>
                </c:pt>
                <c:pt idx="8">
                  <c:v>-1800</c:v>
                </c:pt>
                <c:pt idx="9">
                  <c:v>-2000</c:v>
                </c:pt>
              </c:numCache>
            </c:numRef>
          </c:xVal>
          <c:yVal>
            <c:numRef>
              <c:f>Sensibilidad!$W$3:$W$12</c:f>
              <c:numCache>
                <c:formatCode>General</c:formatCode>
                <c:ptCount val="10"/>
                <c:pt idx="0">
                  <c:v>2500</c:v>
                </c:pt>
                <c:pt idx="1">
                  <c:v>2500</c:v>
                </c:pt>
                <c:pt idx="2">
                  <c:v>2500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  <c:pt idx="8">
                  <c:v>2500</c:v>
                </c:pt>
                <c:pt idx="9">
                  <c:v>2500</c:v>
                </c:pt>
              </c:numCache>
            </c:numRef>
          </c:yVal>
        </c:ser>
        <c:dLbls/>
        <c:axId val="108464384"/>
        <c:axId val="108486656"/>
      </c:scatterChart>
      <c:valAx>
        <c:axId val="10846438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486656"/>
        <c:crosses val="autoZero"/>
        <c:crossBetween val="midCat"/>
      </c:valAx>
      <c:valAx>
        <c:axId val="1084866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46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Sensibilidad del Costo de Informe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'Sensibilidad (Mejor)'!$U$5:$U$14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'Sensibilidad (Mejor)'!$V$5:$V$14</c:f>
              <c:numCache>
                <c:formatCode>General</c:formatCode>
                <c:ptCount val="10"/>
                <c:pt idx="0">
                  <c:v>3635.8500000000004</c:v>
                </c:pt>
                <c:pt idx="1">
                  <c:v>3435.85</c:v>
                </c:pt>
                <c:pt idx="2">
                  <c:v>3235.85</c:v>
                </c:pt>
                <c:pt idx="3">
                  <c:v>3035.8500000000004</c:v>
                </c:pt>
                <c:pt idx="4">
                  <c:v>2835.85</c:v>
                </c:pt>
                <c:pt idx="5">
                  <c:v>2635.8500000000004</c:v>
                </c:pt>
                <c:pt idx="6">
                  <c:v>2435.85</c:v>
                </c:pt>
                <c:pt idx="7">
                  <c:v>2235.85</c:v>
                </c:pt>
                <c:pt idx="8">
                  <c:v>2035.8500000000001</c:v>
                </c:pt>
                <c:pt idx="9">
                  <c:v>1835.85</c:v>
                </c:pt>
              </c:numCache>
            </c:numRef>
          </c:yVal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'Sensibilidad (Mejor)'!$U$5:$U$14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'Sensibilidad (Mejor)'!$W$5:$W$14</c:f>
              <c:numCache>
                <c:formatCode>General</c:formatCode>
                <c:ptCount val="10"/>
                <c:pt idx="0">
                  <c:v>2500</c:v>
                </c:pt>
                <c:pt idx="1">
                  <c:v>2500</c:v>
                </c:pt>
                <c:pt idx="2">
                  <c:v>2500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  <c:pt idx="8">
                  <c:v>2500</c:v>
                </c:pt>
                <c:pt idx="9">
                  <c:v>2500</c:v>
                </c:pt>
              </c:numCache>
            </c:numRef>
          </c:yVal>
        </c:ser>
        <c:dLbls/>
        <c:axId val="109233664"/>
        <c:axId val="109235200"/>
      </c:scatterChart>
      <c:valAx>
        <c:axId val="10923366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9235200"/>
        <c:crosses val="autoZero"/>
        <c:crossBetween val="midCat"/>
      </c:valAx>
      <c:valAx>
        <c:axId val="1092352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923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6</xdr:col>
      <xdr:colOff>0</xdr:colOff>
      <xdr:row>15</xdr:row>
      <xdr:rowOff>152400</xdr:rowOff>
    </xdr:to>
    <xdr:sp macro="" textlink="">
      <xdr:nvSpPr>
        <xdr:cNvPr id="1150" name="Circle 1149"/>
        <xdr:cNvSpPr/>
      </xdr:nvSpPr>
      <xdr:spPr>
        <a:xfrm>
          <a:off x="2686050" y="2857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15</xdr:row>
      <xdr:rowOff>76200</xdr:rowOff>
    </xdr:from>
    <xdr:to>
      <xdr:col>5</xdr:col>
      <xdr:colOff>0</xdr:colOff>
      <xdr:row>15</xdr:row>
      <xdr:rowOff>76200</xdr:rowOff>
    </xdr:to>
    <xdr:sp macro="" textlink="">
      <xdr:nvSpPr>
        <xdr:cNvPr id="1151" name="Line 107"/>
        <xdr:cNvSpPr>
          <a:spLocks noChangeShapeType="1"/>
        </xdr:cNvSpPr>
      </xdr:nvSpPr>
      <xdr:spPr bwMode="auto">
        <a:xfrm>
          <a:off x="1162050" y="2933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15</xdr:row>
      <xdr:rowOff>76200</xdr:rowOff>
    </xdr:from>
    <xdr:to>
      <xdr:col>3</xdr:col>
      <xdr:colOff>0</xdr:colOff>
      <xdr:row>26</xdr:row>
      <xdr:rowOff>76200</xdr:rowOff>
    </xdr:to>
    <xdr:sp macro="" textlink="">
      <xdr:nvSpPr>
        <xdr:cNvPr id="1152" name="Line 108"/>
        <xdr:cNvSpPr>
          <a:spLocks noChangeShapeType="1"/>
        </xdr:cNvSpPr>
      </xdr:nvSpPr>
      <xdr:spPr bwMode="auto">
        <a:xfrm flipV="1">
          <a:off x="914400" y="2933700"/>
          <a:ext cx="247650" cy="2095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0</xdr:colOff>
      <xdr:row>38</xdr:row>
      <xdr:rowOff>152400</xdr:rowOff>
    </xdr:to>
    <xdr:sp macro="" textlink="">
      <xdr:nvSpPr>
        <xdr:cNvPr id="1153" name="Square 1152"/>
        <xdr:cNvSpPr/>
      </xdr:nvSpPr>
      <xdr:spPr>
        <a:xfrm>
          <a:off x="2686050" y="7239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38</xdr:row>
      <xdr:rowOff>76200</xdr:rowOff>
    </xdr:from>
    <xdr:to>
      <xdr:col>5</xdr:col>
      <xdr:colOff>0</xdr:colOff>
      <xdr:row>38</xdr:row>
      <xdr:rowOff>76200</xdr:rowOff>
    </xdr:to>
    <xdr:sp macro="" textlink="">
      <xdr:nvSpPr>
        <xdr:cNvPr id="1154" name="Line 109"/>
        <xdr:cNvSpPr>
          <a:spLocks noChangeShapeType="1"/>
        </xdr:cNvSpPr>
      </xdr:nvSpPr>
      <xdr:spPr bwMode="auto">
        <a:xfrm>
          <a:off x="1162050" y="731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26</xdr:row>
      <xdr:rowOff>76200</xdr:rowOff>
    </xdr:from>
    <xdr:to>
      <xdr:col>3</xdr:col>
      <xdr:colOff>0</xdr:colOff>
      <xdr:row>38</xdr:row>
      <xdr:rowOff>76200</xdr:rowOff>
    </xdr:to>
    <xdr:sp macro="" textlink="">
      <xdr:nvSpPr>
        <xdr:cNvPr id="1155" name="Line 110"/>
        <xdr:cNvSpPr>
          <a:spLocks noChangeShapeType="1"/>
        </xdr:cNvSpPr>
      </xdr:nvSpPr>
      <xdr:spPr bwMode="auto">
        <a:xfrm>
          <a:off x="914400" y="5029200"/>
          <a:ext cx="247650" cy="2286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10</xdr:col>
      <xdr:colOff>0</xdr:colOff>
      <xdr:row>34</xdr:row>
      <xdr:rowOff>152400</xdr:rowOff>
    </xdr:to>
    <xdr:sp macro="" textlink="">
      <xdr:nvSpPr>
        <xdr:cNvPr id="1156" name="Circle 1155"/>
        <xdr:cNvSpPr/>
      </xdr:nvSpPr>
      <xdr:spPr>
        <a:xfrm>
          <a:off x="4610100" y="64770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34</xdr:row>
      <xdr:rowOff>76200</xdr:rowOff>
    </xdr:from>
    <xdr:to>
      <xdr:col>9</xdr:col>
      <xdr:colOff>0</xdr:colOff>
      <xdr:row>34</xdr:row>
      <xdr:rowOff>76200</xdr:rowOff>
    </xdr:to>
    <xdr:sp macro="" textlink="">
      <xdr:nvSpPr>
        <xdr:cNvPr id="1157" name="Line 111"/>
        <xdr:cNvSpPr>
          <a:spLocks noChangeShapeType="1"/>
        </xdr:cNvSpPr>
      </xdr:nvSpPr>
      <xdr:spPr bwMode="auto">
        <a:xfrm>
          <a:off x="3086100" y="6553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34</xdr:row>
      <xdr:rowOff>76200</xdr:rowOff>
    </xdr:from>
    <xdr:to>
      <xdr:col>7</xdr:col>
      <xdr:colOff>0</xdr:colOff>
      <xdr:row>38</xdr:row>
      <xdr:rowOff>76200</xdr:rowOff>
    </xdr:to>
    <xdr:sp macro="" textlink="">
      <xdr:nvSpPr>
        <xdr:cNvPr id="1158" name="Line 112"/>
        <xdr:cNvSpPr>
          <a:spLocks noChangeShapeType="1"/>
        </xdr:cNvSpPr>
      </xdr:nvSpPr>
      <xdr:spPr bwMode="auto">
        <a:xfrm flipV="1">
          <a:off x="2838450" y="6553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0</xdr:colOff>
      <xdr:row>42</xdr:row>
      <xdr:rowOff>152400</xdr:rowOff>
    </xdr:to>
    <xdr:sp macro="" textlink="">
      <xdr:nvSpPr>
        <xdr:cNvPr id="1159" name="Triangle 1158"/>
        <xdr:cNvSpPr/>
      </xdr:nvSpPr>
      <xdr:spPr>
        <a:xfrm rot="16200000">
          <a:off x="4610100" y="800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0</xdr:colOff>
      <xdr:row>42</xdr:row>
      <xdr:rowOff>76200</xdr:rowOff>
    </xdr:from>
    <xdr:to>
      <xdr:col>17</xdr:col>
      <xdr:colOff>0</xdr:colOff>
      <xdr:row>42</xdr:row>
      <xdr:rowOff>76200</xdr:rowOff>
    </xdr:to>
    <xdr:sp macro="" textlink="">
      <xdr:nvSpPr>
        <xdr:cNvPr id="1160" name="Line 113"/>
        <xdr:cNvSpPr>
          <a:spLocks noChangeShapeType="1"/>
        </xdr:cNvSpPr>
      </xdr:nvSpPr>
      <xdr:spPr bwMode="auto">
        <a:xfrm>
          <a:off x="4762500" y="8077200"/>
          <a:ext cx="36957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1161" name="Line 114"/>
        <xdr:cNvSpPr>
          <a:spLocks noChangeShapeType="1"/>
        </xdr:cNvSpPr>
      </xdr:nvSpPr>
      <xdr:spPr bwMode="auto">
        <a:xfrm>
          <a:off x="3086100" y="807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38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1162" name="Line 115"/>
        <xdr:cNvSpPr>
          <a:spLocks noChangeShapeType="1"/>
        </xdr:cNvSpPr>
      </xdr:nvSpPr>
      <xdr:spPr bwMode="auto">
        <a:xfrm>
          <a:off x="2838450" y="7315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0</xdr:colOff>
      <xdr:row>8</xdr:row>
      <xdr:rowOff>152400</xdr:rowOff>
    </xdr:to>
    <xdr:sp macro="" textlink="">
      <xdr:nvSpPr>
        <xdr:cNvPr id="1163" name="Square 1162"/>
        <xdr:cNvSpPr/>
      </xdr:nvSpPr>
      <xdr:spPr>
        <a:xfrm>
          <a:off x="4610100" y="1524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8</xdr:row>
      <xdr:rowOff>76200</xdr:rowOff>
    </xdr:from>
    <xdr:to>
      <xdr:col>9</xdr:col>
      <xdr:colOff>0</xdr:colOff>
      <xdr:row>8</xdr:row>
      <xdr:rowOff>76200</xdr:rowOff>
    </xdr:to>
    <xdr:sp macro="" textlink="">
      <xdr:nvSpPr>
        <xdr:cNvPr id="1164" name="Line 116"/>
        <xdr:cNvSpPr>
          <a:spLocks noChangeShapeType="1"/>
        </xdr:cNvSpPr>
      </xdr:nvSpPr>
      <xdr:spPr bwMode="auto">
        <a:xfrm>
          <a:off x="308610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8</xdr:row>
      <xdr:rowOff>76200</xdr:rowOff>
    </xdr:from>
    <xdr:to>
      <xdr:col>7</xdr:col>
      <xdr:colOff>0</xdr:colOff>
      <xdr:row>15</xdr:row>
      <xdr:rowOff>76200</xdr:rowOff>
    </xdr:to>
    <xdr:sp macro="" textlink="">
      <xdr:nvSpPr>
        <xdr:cNvPr id="1165" name="Line 117"/>
        <xdr:cNvSpPr>
          <a:spLocks noChangeShapeType="1"/>
        </xdr:cNvSpPr>
      </xdr:nvSpPr>
      <xdr:spPr bwMode="auto">
        <a:xfrm flipV="1">
          <a:off x="2838450" y="16002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0</xdr:colOff>
      <xdr:row>23</xdr:row>
      <xdr:rowOff>152400</xdr:rowOff>
    </xdr:to>
    <xdr:sp macro="" textlink="">
      <xdr:nvSpPr>
        <xdr:cNvPr id="1166" name="Square 1165"/>
        <xdr:cNvSpPr/>
      </xdr:nvSpPr>
      <xdr:spPr>
        <a:xfrm>
          <a:off x="4610100" y="43815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23</xdr:row>
      <xdr:rowOff>76200</xdr:rowOff>
    </xdr:from>
    <xdr:to>
      <xdr:col>9</xdr:col>
      <xdr:colOff>0</xdr:colOff>
      <xdr:row>23</xdr:row>
      <xdr:rowOff>76200</xdr:rowOff>
    </xdr:to>
    <xdr:sp macro="" textlink="">
      <xdr:nvSpPr>
        <xdr:cNvPr id="1167" name="Line 118"/>
        <xdr:cNvSpPr>
          <a:spLocks noChangeShapeType="1"/>
        </xdr:cNvSpPr>
      </xdr:nvSpPr>
      <xdr:spPr bwMode="auto">
        <a:xfrm>
          <a:off x="308610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15</xdr:row>
      <xdr:rowOff>76200</xdr:rowOff>
    </xdr:from>
    <xdr:to>
      <xdr:col>7</xdr:col>
      <xdr:colOff>0</xdr:colOff>
      <xdr:row>23</xdr:row>
      <xdr:rowOff>76200</xdr:rowOff>
    </xdr:to>
    <xdr:sp macro="" textlink="">
      <xdr:nvSpPr>
        <xdr:cNvPr id="1168" name="Line 119"/>
        <xdr:cNvSpPr>
          <a:spLocks noChangeShapeType="1"/>
        </xdr:cNvSpPr>
      </xdr:nvSpPr>
      <xdr:spPr bwMode="auto">
        <a:xfrm>
          <a:off x="2838450" y="29337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0</xdr:colOff>
      <xdr:row>4</xdr:row>
      <xdr:rowOff>152400</xdr:rowOff>
    </xdr:to>
    <xdr:sp macro="" textlink="">
      <xdr:nvSpPr>
        <xdr:cNvPr id="1169" name="Circle 1168"/>
        <xdr:cNvSpPr/>
      </xdr:nvSpPr>
      <xdr:spPr>
        <a:xfrm>
          <a:off x="6534150" y="7620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4</xdr:row>
      <xdr:rowOff>76200</xdr:rowOff>
    </xdr:from>
    <xdr:to>
      <xdr:col>13</xdr:col>
      <xdr:colOff>0</xdr:colOff>
      <xdr:row>4</xdr:row>
      <xdr:rowOff>76200</xdr:rowOff>
    </xdr:to>
    <xdr:sp macro="" textlink="">
      <xdr:nvSpPr>
        <xdr:cNvPr id="1170" name="Line 120"/>
        <xdr:cNvSpPr>
          <a:spLocks noChangeShapeType="1"/>
        </xdr:cNvSpPr>
      </xdr:nvSpPr>
      <xdr:spPr bwMode="auto">
        <a:xfrm>
          <a:off x="5010150" y="838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4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1171" name="Line 121"/>
        <xdr:cNvSpPr>
          <a:spLocks noChangeShapeType="1"/>
        </xdr:cNvSpPr>
      </xdr:nvSpPr>
      <xdr:spPr bwMode="auto">
        <a:xfrm flipV="1">
          <a:off x="4762500" y="838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12</xdr:row>
      <xdr:rowOff>0</xdr:rowOff>
    </xdr:from>
    <xdr:to>
      <xdr:col>14</xdr:col>
      <xdr:colOff>0</xdr:colOff>
      <xdr:row>12</xdr:row>
      <xdr:rowOff>152400</xdr:rowOff>
    </xdr:to>
    <xdr:sp macro="" textlink="">
      <xdr:nvSpPr>
        <xdr:cNvPr id="1172" name="Triangle 1171"/>
        <xdr:cNvSpPr/>
      </xdr:nvSpPr>
      <xdr:spPr>
        <a:xfrm rot="16200000">
          <a:off x="6534150" y="228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sp macro="" textlink="">
      <xdr:nvSpPr>
        <xdr:cNvPr id="1173" name="Line 122"/>
        <xdr:cNvSpPr>
          <a:spLocks noChangeShapeType="1"/>
        </xdr:cNvSpPr>
      </xdr:nvSpPr>
      <xdr:spPr bwMode="auto">
        <a:xfrm>
          <a:off x="6686550" y="23622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12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1174" name="Line 123"/>
        <xdr:cNvSpPr>
          <a:spLocks noChangeShapeType="1"/>
        </xdr:cNvSpPr>
      </xdr:nvSpPr>
      <xdr:spPr bwMode="auto">
        <a:xfrm>
          <a:off x="5010150" y="236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8</xdr:row>
      <xdr:rowOff>76200</xdr:rowOff>
    </xdr:from>
    <xdr:to>
      <xdr:col>11</xdr:col>
      <xdr:colOff>0</xdr:colOff>
      <xdr:row>12</xdr:row>
      <xdr:rowOff>76200</xdr:rowOff>
    </xdr:to>
    <xdr:sp macro="" textlink="">
      <xdr:nvSpPr>
        <xdr:cNvPr id="1175" name="Line 124"/>
        <xdr:cNvSpPr>
          <a:spLocks noChangeShapeType="1"/>
        </xdr:cNvSpPr>
      </xdr:nvSpPr>
      <xdr:spPr bwMode="auto">
        <a:xfrm>
          <a:off x="4762500" y="1600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0</xdr:colOff>
      <xdr:row>2</xdr:row>
      <xdr:rowOff>152400</xdr:rowOff>
    </xdr:to>
    <xdr:sp macro="" textlink="">
      <xdr:nvSpPr>
        <xdr:cNvPr id="1176" name="Triangle 1175"/>
        <xdr:cNvSpPr/>
      </xdr:nvSpPr>
      <xdr:spPr>
        <a:xfrm rot="16200000">
          <a:off x="8458200" y="38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</xdr:row>
      <xdr:rowOff>76200</xdr:rowOff>
    </xdr:from>
    <xdr:to>
      <xdr:col>17</xdr:col>
      <xdr:colOff>0</xdr:colOff>
      <xdr:row>2</xdr:row>
      <xdr:rowOff>76200</xdr:rowOff>
    </xdr:to>
    <xdr:sp macro="" textlink="">
      <xdr:nvSpPr>
        <xdr:cNvPr id="1177" name="Line 125"/>
        <xdr:cNvSpPr>
          <a:spLocks noChangeShapeType="1"/>
        </xdr:cNvSpPr>
      </xdr:nvSpPr>
      <xdr:spPr bwMode="auto">
        <a:xfrm>
          <a:off x="6934200" y="45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</xdr:row>
      <xdr:rowOff>76200</xdr:rowOff>
    </xdr:from>
    <xdr:to>
      <xdr:col>15</xdr:col>
      <xdr:colOff>0</xdr:colOff>
      <xdr:row>4</xdr:row>
      <xdr:rowOff>76200</xdr:rowOff>
    </xdr:to>
    <xdr:sp macro="" textlink="">
      <xdr:nvSpPr>
        <xdr:cNvPr id="1178" name="Line 126"/>
        <xdr:cNvSpPr>
          <a:spLocks noChangeShapeType="1"/>
        </xdr:cNvSpPr>
      </xdr:nvSpPr>
      <xdr:spPr bwMode="auto">
        <a:xfrm flipV="1">
          <a:off x="6686550" y="4572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0</xdr:colOff>
      <xdr:row>7</xdr:row>
      <xdr:rowOff>152400</xdr:rowOff>
    </xdr:to>
    <xdr:sp macro="" textlink="">
      <xdr:nvSpPr>
        <xdr:cNvPr id="1179" name="Triangle 1178"/>
        <xdr:cNvSpPr/>
      </xdr:nvSpPr>
      <xdr:spPr>
        <a:xfrm rot="16200000">
          <a:off x="8458200" y="133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7</xdr:row>
      <xdr:rowOff>76200</xdr:rowOff>
    </xdr:from>
    <xdr:to>
      <xdr:col>17</xdr:col>
      <xdr:colOff>0</xdr:colOff>
      <xdr:row>7</xdr:row>
      <xdr:rowOff>76200</xdr:rowOff>
    </xdr:to>
    <xdr:sp macro="" textlink="">
      <xdr:nvSpPr>
        <xdr:cNvPr id="1180" name="Line 127"/>
        <xdr:cNvSpPr>
          <a:spLocks noChangeShapeType="1"/>
        </xdr:cNvSpPr>
      </xdr:nvSpPr>
      <xdr:spPr bwMode="auto">
        <a:xfrm>
          <a:off x="693420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4</xdr:row>
      <xdr:rowOff>76200</xdr:rowOff>
    </xdr:from>
    <xdr:to>
      <xdr:col>15</xdr:col>
      <xdr:colOff>0</xdr:colOff>
      <xdr:row>7</xdr:row>
      <xdr:rowOff>76200</xdr:rowOff>
    </xdr:to>
    <xdr:sp macro="" textlink="">
      <xdr:nvSpPr>
        <xdr:cNvPr id="1181" name="Line 128"/>
        <xdr:cNvSpPr>
          <a:spLocks noChangeShapeType="1"/>
        </xdr:cNvSpPr>
      </xdr:nvSpPr>
      <xdr:spPr bwMode="auto">
        <a:xfrm>
          <a:off x="6686550" y="838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0</xdr:colOff>
      <xdr:row>19</xdr:row>
      <xdr:rowOff>152400</xdr:rowOff>
    </xdr:to>
    <xdr:sp macro="" textlink="">
      <xdr:nvSpPr>
        <xdr:cNvPr id="1182" name="Circle 1181"/>
        <xdr:cNvSpPr/>
      </xdr:nvSpPr>
      <xdr:spPr>
        <a:xfrm>
          <a:off x="6534150" y="3619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19</xdr:row>
      <xdr:rowOff>76200</xdr:rowOff>
    </xdr:from>
    <xdr:to>
      <xdr:col>13</xdr:col>
      <xdr:colOff>0</xdr:colOff>
      <xdr:row>19</xdr:row>
      <xdr:rowOff>76200</xdr:rowOff>
    </xdr:to>
    <xdr:sp macro="" textlink="">
      <xdr:nvSpPr>
        <xdr:cNvPr id="1183" name="Line 129"/>
        <xdr:cNvSpPr>
          <a:spLocks noChangeShapeType="1"/>
        </xdr:cNvSpPr>
      </xdr:nvSpPr>
      <xdr:spPr bwMode="auto">
        <a:xfrm>
          <a:off x="5010150" y="3695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19</xdr:row>
      <xdr:rowOff>76200</xdr:rowOff>
    </xdr:from>
    <xdr:to>
      <xdr:col>11</xdr:col>
      <xdr:colOff>0</xdr:colOff>
      <xdr:row>23</xdr:row>
      <xdr:rowOff>76200</xdr:rowOff>
    </xdr:to>
    <xdr:sp macro="" textlink="">
      <xdr:nvSpPr>
        <xdr:cNvPr id="1184" name="Line 130"/>
        <xdr:cNvSpPr>
          <a:spLocks noChangeShapeType="1"/>
        </xdr:cNvSpPr>
      </xdr:nvSpPr>
      <xdr:spPr bwMode="auto">
        <a:xfrm flipV="1">
          <a:off x="4762500" y="3695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27</xdr:row>
      <xdr:rowOff>0</xdr:rowOff>
    </xdr:from>
    <xdr:to>
      <xdr:col>14</xdr:col>
      <xdr:colOff>0</xdr:colOff>
      <xdr:row>27</xdr:row>
      <xdr:rowOff>152400</xdr:rowOff>
    </xdr:to>
    <xdr:sp macro="" textlink="">
      <xdr:nvSpPr>
        <xdr:cNvPr id="1185" name="Triangle 1184"/>
        <xdr:cNvSpPr/>
      </xdr:nvSpPr>
      <xdr:spPr>
        <a:xfrm rot="16200000">
          <a:off x="6534150" y="514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27</xdr:row>
      <xdr:rowOff>76200</xdr:rowOff>
    </xdr:from>
    <xdr:to>
      <xdr:col>17</xdr:col>
      <xdr:colOff>0</xdr:colOff>
      <xdr:row>27</xdr:row>
      <xdr:rowOff>76200</xdr:rowOff>
    </xdr:to>
    <xdr:sp macro="" textlink="">
      <xdr:nvSpPr>
        <xdr:cNvPr id="1186" name="Line 131"/>
        <xdr:cNvSpPr>
          <a:spLocks noChangeShapeType="1"/>
        </xdr:cNvSpPr>
      </xdr:nvSpPr>
      <xdr:spPr bwMode="auto">
        <a:xfrm>
          <a:off x="6686550" y="52197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27</xdr:row>
      <xdr:rowOff>76200</xdr:rowOff>
    </xdr:from>
    <xdr:to>
      <xdr:col>13</xdr:col>
      <xdr:colOff>0</xdr:colOff>
      <xdr:row>27</xdr:row>
      <xdr:rowOff>76200</xdr:rowOff>
    </xdr:to>
    <xdr:sp macro="" textlink="">
      <xdr:nvSpPr>
        <xdr:cNvPr id="1187" name="Line 132"/>
        <xdr:cNvSpPr>
          <a:spLocks noChangeShapeType="1"/>
        </xdr:cNvSpPr>
      </xdr:nvSpPr>
      <xdr:spPr bwMode="auto">
        <a:xfrm>
          <a:off x="5010150" y="521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23</xdr:row>
      <xdr:rowOff>76200</xdr:rowOff>
    </xdr:from>
    <xdr:to>
      <xdr:col>11</xdr:col>
      <xdr:colOff>0</xdr:colOff>
      <xdr:row>27</xdr:row>
      <xdr:rowOff>76200</xdr:rowOff>
    </xdr:to>
    <xdr:sp macro="" textlink="">
      <xdr:nvSpPr>
        <xdr:cNvPr id="1188" name="Line 133"/>
        <xdr:cNvSpPr>
          <a:spLocks noChangeShapeType="1"/>
        </xdr:cNvSpPr>
      </xdr:nvSpPr>
      <xdr:spPr bwMode="auto">
        <a:xfrm>
          <a:off x="4762500" y="4457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0</xdr:colOff>
      <xdr:row>17</xdr:row>
      <xdr:rowOff>152400</xdr:rowOff>
    </xdr:to>
    <xdr:sp macro="" textlink="">
      <xdr:nvSpPr>
        <xdr:cNvPr id="1189" name="Triangle 1188"/>
        <xdr:cNvSpPr/>
      </xdr:nvSpPr>
      <xdr:spPr>
        <a:xfrm rot="16200000">
          <a:off x="8458200" y="323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17</xdr:row>
      <xdr:rowOff>76200</xdr:rowOff>
    </xdr:from>
    <xdr:to>
      <xdr:col>17</xdr:col>
      <xdr:colOff>0</xdr:colOff>
      <xdr:row>17</xdr:row>
      <xdr:rowOff>76200</xdr:rowOff>
    </xdr:to>
    <xdr:sp macro="" textlink="">
      <xdr:nvSpPr>
        <xdr:cNvPr id="1190" name="Line 134"/>
        <xdr:cNvSpPr>
          <a:spLocks noChangeShapeType="1"/>
        </xdr:cNvSpPr>
      </xdr:nvSpPr>
      <xdr:spPr bwMode="auto">
        <a:xfrm>
          <a:off x="6934200" y="331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17</xdr:row>
      <xdr:rowOff>76200</xdr:rowOff>
    </xdr:from>
    <xdr:to>
      <xdr:col>15</xdr:col>
      <xdr:colOff>0</xdr:colOff>
      <xdr:row>19</xdr:row>
      <xdr:rowOff>76200</xdr:rowOff>
    </xdr:to>
    <xdr:sp macro="" textlink="">
      <xdr:nvSpPr>
        <xdr:cNvPr id="1191" name="Line 135"/>
        <xdr:cNvSpPr>
          <a:spLocks noChangeShapeType="1"/>
        </xdr:cNvSpPr>
      </xdr:nvSpPr>
      <xdr:spPr bwMode="auto">
        <a:xfrm flipV="1">
          <a:off x="6686550" y="3314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0</xdr:colOff>
      <xdr:row>22</xdr:row>
      <xdr:rowOff>152400</xdr:rowOff>
    </xdr:to>
    <xdr:sp macro="" textlink="">
      <xdr:nvSpPr>
        <xdr:cNvPr id="1192" name="Triangle 1191"/>
        <xdr:cNvSpPr/>
      </xdr:nvSpPr>
      <xdr:spPr>
        <a:xfrm rot="16200000">
          <a:off x="8458200" y="419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22</xdr:row>
      <xdr:rowOff>76200</xdr:rowOff>
    </xdr:from>
    <xdr:to>
      <xdr:col>17</xdr:col>
      <xdr:colOff>0</xdr:colOff>
      <xdr:row>22</xdr:row>
      <xdr:rowOff>76200</xdr:rowOff>
    </xdr:to>
    <xdr:sp macro="" textlink="">
      <xdr:nvSpPr>
        <xdr:cNvPr id="1193" name="Line 136"/>
        <xdr:cNvSpPr>
          <a:spLocks noChangeShapeType="1"/>
        </xdr:cNvSpPr>
      </xdr:nvSpPr>
      <xdr:spPr bwMode="auto">
        <a:xfrm>
          <a:off x="693420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19</xdr:row>
      <xdr:rowOff>76200</xdr:rowOff>
    </xdr:from>
    <xdr:to>
      <xdr:col>15</xdr:col>
      <xdr:colOff>0</xdr:colOff>
      <xdr:row>22</xdr:row>
      <xdr:rowOff>76200</xdr:rowOff>
    </xdr:to>
    <xdr:sp macro="" textlink="">
      <xdr:nvSpPr>
        <xdr:cNvPr id="1194" name="Line 137"/>
        <xdr:cNvSpPr>
          <a:spLocks noChangeShapeType="1"/>
        </xdr:cNvSpPr>
      </xdr:nvSpPr>
      <xdr:spPr bwMode="auto">
        <a:xfrm>
          <a:off x="6686550" y="3695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32</xdr:row>
      <xdr:rowOff>0</xdr:rowOff>
    </xdr:from>
    <xdr:to>
      <xdr:col>14</xdr:col>
      <xdr:colOff>0</xdr:colOff>
      <xdr:row>32</xdr:row>
      <xdr:rowOff>152400</xdr:rowOff>
    </xdr:to>
    <xdr:sp macro="" textlink="">
      <xdr:nvSpPr>
        <xdr:cNvPr id="1195" name="Triangle 1194"/>
        <xdr:cNvSpPr/>
      </xdr:nvSpPr>
      <xdr:spPr>
        <a:xfrm rot="16200000">
          <a:off x="6534150" y="609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32</xdr:row>
      <xdr:rowOff>76200</xdr:rowOff>
    </xdr:from>
    <xdr:to>
      <xdr:col>17</xdr:col>
      <xdr:colOff>0</xdr:colOff>
      <xdr:row>32</xdr:row>
      <xdr:rowOff>76200</xdr:rowOff>
    </xdr:to>
    <xdr:sp macro="" textlink="">
      <xdr:nvSpPr>
        <xdr:cNvPr id="1196" name="Line 138"/>
        <xdr:cNvSpPr>
          <a:spLocks noChangeShapeType="1"/>
        </xdr:cNvSpPr>
      </xdr:nvSpPr>
      <xdr:spPr bwMode="auto">
        <a:xfrm>
          <a:off x="6686550" y="61722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32</xdr:row>
      <xdr:rowOff>76200</xdr:rowOff>
    </xdr:from>
    <xdr:to>
      <xdr:col>13</xdr:col>
      <xdr:colOff>0</xdr:colOff>
      <xdr:row>32</xdr:row>
      <xdr:rowOff>76200</xdr:rowOff>
    </xdr:to>
    <xdr:sp macro="" textlink="">
      <xdr:nvSpPr>
        <xdr:cNvPr id="1197" name="Line 139"/>
        <xdr:cNvSpPr>
          <a:spLocks noChangeShapeType="1"/>
        </xdr:cNvSpPr>
      </xdr:nvSpPr>
      <xdr:spPr bwMode="auto">
        <a:xfrm>
          <a:off x="5010150" y="617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32</xdr:row>
      <xdr:rowOff>76200</xdr:rowOff>
    </xdr:from>
    <xdr:to>
      <xdr:col>11</xdr:col>
      <xdr:colOff>0</xdr:colOff>
      <xdr:row>34</xdr:row>
      <xdr:rowOff>76200</xdr:rowOff>
    </xdr:to>
    <xdr:sp macro="" textlink="">
      <xdr:nvSpPr>
        <xdr:cNvPr id="1198" name="Line 140"/>
        <xdr:cNvSpPr>
          <a:spLocks noChangeShapeType="1"/>
        </xdr:cNvSpPr>
      </xdr:nvSpPr>
      <xdr:spPr bwMode="auto">
        <a:xfrm flipV="1">
          <a:off x="4762500" y="61722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0</xdr:colOff>
      <xdr:row>37</xdr:row>
      <xdr:rowOff>152400</xdr:rowOff>
    </xdr:to>
    <xdr:sp macro="" textlink="">
      <xdr:nvSpPr>
        <xdr:cNvPr id="1199" name="Triangle 1198"/>
        <xdr:cNvSpPr/>
      </xdr:nvSpPr>
      <xdr:spPr>
        <a:xfrm rot="16200000">
          <a:off x="6534150" y="704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37</xdr:row>
      <xdr:rowOff>76200</xdr:rowOff>
    </xdr:from>
    <xdr:to>
      <xdr:col>17</xdr:col>
      <xdr:colOff>0</xdr:colOff>
      <xdr:row>37</xdr:row>
      <xdr:rowOff>76200</xdr:rowOff>
    </xdr:to>
    <xdr:sp macro="" textlink="">
      <xdr:nvSpPr>
        <xdr:cNvPr id="1200" name="Line 141"/>
        <xdr:cNvSpPr>
          <a:spLocks noChangeShapeType="1"/>
        </xdr:cNvSpPr>
      </xdr:nvSpPr>
      <xdr:spPr bwMode="auto">
        <a:xfrm>
          <a:off x="6686550" y="71247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37</xdr:row>
      <xdr:rowOff>76200</xdr:rowOff>
    </xdr:from>
    <xdr:to>
      <xdr:col>13</xdr:col>
      <xdr:colOff>0</xdr:colOff>
      <xdr:row>37</xdr:row>
      <xdr:rowOff>76200</xdr:rowOff>
    </xdr:to>
    <xdr:sp macro="" textlink="">
      <xdr:nvSpPr>
        <xdr:cNvPr id="1201" name="Line 142"/>
        <xdr:cNvSpPr>
          <a:spLocks noChangeShapeType="1"/>
        </xdr:cNvSpPr>
      </xdr:nvSpPr>
      <xdr:spPr bwMode="auto">
        <a:xfrm>
          <a:off x="501015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34</xdr:row>
      <xdr:rowOff>76200</xdr:rowOff>
    </xdr:from>
    <xdr:to>
      <xdr:col>11</xdr:col>
      <xdr:colOff>0</xdr:colOff>
      <xdr:row>37</xdr:row>
      <xdr:rowOff>76200</xdr:rowOff>
    </xdr:to>
    <xdr:sp macro="" textlink="">
      <xdr:nvSpPr>
        <xdr:cNvPr id="1202" name="Line 143"/>
        <xdr:cNvSpPr>
          <a:spLocks noChangeShapeType="1"/>
        </xdr:cNvSpPr>
      </xdr:nvSpPr>
      <xdr:spPr bwMode="auto">
        <a:xfrm>
          <a:off x="4762500" y="6553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26</xdr:row>
      <xdr:rowOff>152400</xdr:rowOff>
    </xdr:to>
    <xdr:sp macro="" textlink="">
      <xdr:nvSpPr>
        <xdr:cNvPr id="1203" name="Square 1202"/>
        <xdr:cNvSpPr/>
      </xdr:nvSpPr>
      <xdr:spPr>
        <a:xfrm>
          <a:off x="762000" y="4953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26</xdr:row>
      <xdr:rowOff>76200</xdr:rowOff>
    </xdr:from>
    <xdr:to>
      <xdr:col>1</xdr:col>
      <xdr:colOff>0</xdr:colOff>
      <xdr:row>26</xdr:row>
      <xdr:rowOff>76200</xdr:rowOff>
    </xdr:to>
    <xdr:sp macro="" textlink="">
      <xdr:nvSpPr>
        <xdr:cNvPr id="1204" name="Line 144"/>
        <xdr:cNvSpPr>
          <a:spLocks noChangeShapeType="1"/>
        </xdr:cNvSpPr>
      </xdr:nvSpPr>
      <xdr:spPr bwMode="auto">
        <a:xfrm>
          <a:off x="0" y="5029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6</xdr:col>
      <xdr:colOff>0</xdr:colOff>
      <xdr:row>15</xdr:row>
      <xdr:rowOff>152400</xdr:rowOff>
    </xdr:to>
    <xdr:sp macro="" textlink="">
      <xdr:nvSpPr>
        <xdr:cNvPr id="2" name="Circle 1149"/>
        <xdr:cNvSpPr/>
      </xdr:nvSpPr>
      <xdr:spPr>
        <a:xfrm>
          <a:off x="2686050" y="2857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15</xdr:row>
      <xdr:rowOff>76200</xdr:rowOff>
    </xdr:from>
    <xdr:to>
      <xdr:col>5</xdr:col>
      <xdr:colOff>0</xdr:colOff>
      <xdr:row>15</xdr:row>
      <xdr:rowOff>76200</xdr:rowOff>
    </xdr:to>
    <xdr:sp macro="" textlink="">
      <xdr:nvSpPr>
        <xdr:cNvPr id="3" name="Line 107"/>
        <xdr:cNvSpPr>
          <a:spLocks noChangeShapeType="1"/>
        </xdr:cNvSpPr>
      </xdr:nvSpPr>
      <xdr:spPr bwMode="auto">
        <a:xfrm>
          <a:off x="1162050" y="2933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15</xdr:row>
      <xdr:rowOff>76200</xdr:rowOff>
    </xdr:from>
    <xdr:to>
      <xdr:col>3</xdr:col>
      <xdr:colOff>0</xdr:colOff>
      <xdr:row>26</xdr:row>
      <xdr:rowOff>76200</xdr:rowOff>
    </xdr:to>
    <xdr:sp macro="" textlink="">
      <xdr:nvSpPr>
        <xdr:cNvPr id="4" name="Line 108"/>
        <xdr:cNvSpPr>
          <a:spLocks noChangeShapeType="1"/>
        </xdr:cNvSpPr>
      </xdr:nvSpPr>
      <xdr:spPr bwMode="auto">
        <a:xfrm flipV="1">
          <a:off x="914400" y="2933700"/>
          <a:ext cx="247650" cy="2095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0</xdr:colOff>
      <xdr:row>38</xdr:row>
      <xdr:rowOff>152400</xdr:rowOff>
    </xdr:to>
    <xdr:sp macro="" textlink="">
      <xdr:nvSpPr>
        <xdr:cNvPr id="5" name="Square 1152"/>
        <xdr:cNvSpPr/>
      </xdr:nvSpPr>
      <xdr:spPr>
        <a:xfrm>
          <a:off x="2686050" y="7239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38</xdr:row>
      <xdr:rowOff>76200</xdr:rowOff>
    </xdr:from>
    <xdr:to>
      <xdr:col>5</xdr:col>
      <xdr:colOff>0</xdr:colOff>
      <xdr:row>38</xdr:row>
      <xdr:rowOff>76200</xdr:rowOff>
    </xdr:to>
    <xdr:sp macro="" textlink="">
      <xdr:nvSpPr>
        <xdr:cNvPr id="6" name="Line 109"/>
        <xdr:cNvSpPr>
          <a:spLocks noChangeShapeType="1"/>
        </xdr:cNvSpPr>
      </xdr:nvSpPr>
      <xdr:spPr bwMode="auto">
        <a:xfrm>
          <a:off x="1162050" y="731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26</xdr:row>
      <xdr:rowOff>76200</xdr:rowOff>
    </xdr:from>
    <xdr:to>
      <xdr:col>3</xdr:col>
      <xdr:colOff>0</xdr:colOff>
      <xdr:row>38</xdr:row>
      <xdr:rowOff>76200</xdr:rowOff>
    </xdr:to>
    <xdr:sp macro="" textlink="">
      <xdr:nvSpPr>
        <xdr:cNvPr id="7" name="Line 110"/>
        <xdr:cNvSpPr>
          <a:spLocks noChangeShapeType="1"/>
        </xdr:cNvSpPr>
      </xdr:nvSpPr>
      <xdr:spPr bwMode="auto">
        <a:xfrm>
          <a:off x="914400" y="5029200"/>
          <a:ext cx="247650" cy="2286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10</xdr:col>
      <xdr:colOff>0</xdr:colOff>
      <xdr:row>34</xdr:row>
      <xdr:rowOff>152400</xdr:rowOff>
    </xdr:to>
    <xdr:sp macro="" textlink="">
      <xdr:nvSpPr>
        <xdr:cNvPr id="8" name="Circle 1155"/>
        <xdr:cNvSpPr/>
      </xdr:nvSpPr>
      <xdr:spPr>
        <a:xfrm>
          <a:off x="4610100" y="64770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34</xdr:row>
      <xdr:rowOff>76200</xdr:rowOff>
    </xdr:from>
    <xdr:to>
      <xdr:col>9</xdr:col>
      <xdr:colOff>0</xdr:colOff>
      <xdr:row>34</xdr:row>
      <xdr:rowOff>76200</xdr:rowOff>
    </xdr:to>
    <xdr:sp macro="" textlink="">
      <xdr:nvSpPr>
        <xdr:cNvPr id="9" name="Line 111"/>
        <xdr:cNvSpPr>
          <a:spLocks noChangeShapeType="1"/>
        </xdr:cNvSpPr>
      </xdr:nvSpPr>
      <xdr:spPr bwMode="auto">
        <a:xfrm>
          <a:off x="3086100" y="6553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34</xdr:row>
      <xdr:rowOff>76200</xdr:rowOff>
    </xdr:from>
    <xdr:to>
      <xdr:col>7</xdr:col>
      <xdr:colOff>0</xdr:colOff>
      <xdr:row>38</xdr:row>
      <xdr:rowOff>76200</xdr:rowOff>
    </xdr:to>
    <xdr:sp macro="" textlink="">
      <xdr:nvSpPr>
        <xdr:cNvPr id="10" name="Line 112"/>
        <xdr:cNvSpPr>
          <a:spLocks noChangeShapeType="1"/>
        </xdr:cNvSpPr>
      </xdr:nvSpPr>
      <xdr:spPr bwMode="auto">
        <a:xfrm flipV="1">
          <a:off x="2838450" y="6553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0</xdr:colOff>
      <xdr:row>42</xdr:row>
      <xdr:rowOff>152400</xdr:rowOff>
    </xdr:to>
    <xdr:sp macro="" textlink="">
      <xdr:nvSpPr>
        <xdr:cNvPr id="11" name="Triangle 1158"/>
        <xdr:cNvSpPr/>
      </xdr:nvSpPr>
      <xdr:spPr>
        <a:xfrm rot="16200000">
          <a:off x="4610100" y="800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0</xdr:colOff>
      <xdr:row>42</xdr:row>
      <xdr:rowOff>76200</xdr:rowOff>
    </xdr:from>
    <xdr:to>
      <xdr:col>17</xdr:col>
      <xdr:colOff>0</xdr:colOff>
      <xdr:row>42</xdr:row>
      <xdr:rowOff>76200</xdr:rowOff>
    </xdr:to>
    <xdr:sp macro="" textlink="">
      <xdr:nvSpPr>
        <xdr:cNvPr id="12" name="Line 113"/>
        <xdr:cNvSpPr>
          <a:spLocks noChangeShapeType="1"/>
        </xdr:cNvSpPr>
      </xdr:nvSpPr>
      <xdr:spPr bwMode="auto">
        <a:xfrm>
          <a:off x="4762500" y="8077200"/>
          <a:ext cx="36957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13" name="Line 114"/>
        <xdr:cNvSpPr>
          <a:spLocks noChangeShapeType="1"/>
        </xdr:cNvSpPr>
      </xdr:nvSpPr>
      <xdr:spPr bwMode="auto">
        <a:xfrm>
          <a:off x="3086100" y="807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38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14" name="Line 115"/>
        <xdr:cNvSpPr>
          <a:spLocks noChangeShapeType="1"/>
        </xdr:cNvSpPr>
      </xdr:nvSpPr>
      <xdr:spPr bwMode="auto">
        <a:xfrm>
          <a:off x="2838450" y="7315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0</xdr:colOff>
      <xdr:row>8</xdr:row>
      <xdr:rowOff>152400</xdr:rowOff>
    </xdr:to>
    <xdr:sp macro="" textlink="">
      <xdr:nvSpPr>
        <xdr:cNvPr id="15" name="Square 1162"/>
        <xdr:cNvSpPr/>
      </xdr:nvSpPr>
      <xdr:spPr>
        <a:xfrm>
          <a:off x="4610100" y="1524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8</xdr:row>
      <xdr:rowOff>76200</xdr:rowOff>
    </xdr:from>
    <xdr:to>
      <xdr:col>9</xdr:col>
      <xdr:colOff>0</xdr:colOff>
      <xdr:row>8</xdr:row>
      <xdr:rowOff>76200</xdr:rowOff>
    </xdr:to>
    <xdr:sp macro="" textlink="">
      <xdr:nvSpPr>
        <xdr:cNvPr id="16" name="Line 116"/>
        <xdr:cNvSpPr>
          <a:spLocks noChangeShapeType="1"/>
        </xdr:cNvSpPr>
      </xdr:nvSpPr>
      <xdr:spPr bwMode="auto">
        <a:xfrm>
          <a:off x="308610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8</xdr:row>
      <xdr:rowOff>76200</xdr:rowOff>
    </xdr:from>
    <xdr:to>
      <xdr:col>7</xdr:col>
      <xdr:colOff>0</xdr:colOff>
      <xdr:row>15</xdr:row>
      <xdr:rowOff>76200</xdr:rowOff>
    </xdr:to>
    <xdr:sp macro="" textlink="">
      <xdr:nvSpPr>
        <xdr:cNvPr id="17" name="Line 117"/>
        <xdr:cNvSpPr>
          <a:spLocks noChangeShapeType="1"/>
        </xdr:cNvSpPr>
      </xdr:nvSpPr>
      <xdr:spPr bwMode="auto">
        <a:xfrm flipV="1">
          <a:off x="2838450" y="16002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0</xdr:colOff>
      <xdr:row>23</xdr:row>
      <xdr:rowOff>152400</xdr:rowOff>
    </xdr:to>
    <xdr:sp macro="" textlink="">
      <xdr:nvSpPr>
        <xdr:cNvPr id="18" name="Square 1165"/>
        <xdr:cNvSpPr/>
      </xdr:nvSpPr>
      <xdr:spPr>
        <a:xfrm>
          <a:off x="4610100" y="43815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23</xdr:row>
      <xdr:rowOff>76200</xdr:rowOff>
    </xdr:from>
    <xdr:to>
      <xdr:col>9</xdr:col>
      <xdr:colOff>0</xdr:colOff>
      <xdr:row>23</xdr:row>
      <xdr:rowOff>76200</xdr:rowOff>
    </xdr:to>
    <xdr:sp macro="" textlink="">
      <xdr:nvSpPr>
        <xdr:cNvPr id="19" name="Line 118"/>
        <xdr:cNvSpPr>
          <a:spLocks noChangeShapeType="1"/>
        </xdr:cNvSpPr>
      </xdr:nvSpPr>
      <xdr:spPr bwMode="auto">
        <a:xfrm>
          <a:off x="308610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15</xdr:row>
      <xdr:rowOff>76200</xdr:rowOff>
    </xdr:from>
    <xdr:to>
      <xdr:col>7</xdr:col>
      <xdr:colOff>0</xdr:colOff>
      <xdr:row>23</xdr:row>
      <xdr:rowOff>76200</xdr:rowOff>
    </xdr:to>
    <xdr:sp macro="" textlink="">
      <xdr:nvSpPr>
        <xdr:cNvPr id="20" name="Line 119"/>
        <xdr:cNvSpPr>
          <a:spLocks noChangeShapeType="1"/>
        </xdr:cNvSpPr>
      </xdr:nvSpPr>
      <xdr:spPr bwMode="auto">
        <a:xfrm>
          <a:off x="2838450" y="29337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0</xdr:colOff>
      <xdr:row>4</xdr:row>
      <xdr:rowOff>152400</xdr:rowOff>
    </xdr:to>
    <xdr:sp macro="" textlink="">
      <xdr:nvSpPr>
        <xdr:cNvPr id="21" name="Circle 1168"/>
        <xdr:cNvSpPr/>
      </xdr:nvSpPr>
      <xdr:spPr>
        <a:xfrm>
          <a:off x="6534150" y="7620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4</xdr:row>
      <xdr:rowOff>76200</xdr:rowOff>
    </xdr:from>
    <xdr:to>
      <xdr:col>13</xdr:col>
      <xdr:colOff>0</xdr:colOff>
      <xdr:row>4</xdr:row>
      <xdr:rowOff>76200</xdr:rowOff>
    </xdr:to>
    <xdr:sp macro="" textlink="">
      <xdr:nvSpPr>
        <xdr:cNvPr id="22" name="Line 120"/>
        <xdr:cNvSpPr>
          <a:spLocks noChangeShapeType="1"/>
        </xdr:cNvSpPr>
      </xdr:nvSpPr>
      <xdr:spPr bwMode="auto">
        <a:xfrm>
          <a:off x="5010150" y="838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4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23" name="Line 121"/>
        <xdr:cNvSpPr>
          <a:spLocks noChangeShapeType="1"/>
        </xdr:cNvSpPr>
      </xdr:nvSpPr>
      <xdr:spPr bwMode="auto">
        <a:xfrm flipV="1">
          <a:off x="4762500" y="838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12</xdr:row>
      <xdr:rowOff>0</xdr:rowOff>
    </xdr:from>
    <xdr:to>
      <xdr:col>14</xdr:col>
      <xdr:colOff>0</xdr:colOff>
      <xdr:row>12</xdr:row>
      <xdr:rowOff>152400</xdr:rowOff>
    </xdr:to>
    <xdr:sp macro="" textlink="">
      <xdr:nvSpPr>
        <xdr:cNvPr id="24" name="Triangle 1171"/>
        <xdr:cNvSpPr/>
      </xdr:nvSpPr>
      <xdr:spPr>
        <a:xfrm rot="16200000">
          <a:off x="6534150" y="228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sp macro="" textlink="">
      <xdr:nvSpPr>
        <xdr:cNvPr id="25" name="Line 122"/>
        <xdr:cNvSpPr>
          <a:spLocks noChangeShapeType="1"/>
        </xdr:cNvSpPr>
      </xdr:nvSpPr>
      <xdr:spPr bwMode="auto">
        <a:xfrm>
          <a:off x="6686550" y="23622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12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26" name="Line 123"/>
        <xdr:cNvSpPr>
          <a:spLocks noChangeShapeType="1"/>
        </xdr:cNvSpPr>
      </xdr:nvSpPr>
      <xdr:spPr bwMode="auto">
        <a:xfrm>
          <a:off x="5010150" y="236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8</xdr:row>
      <xdr:rowOff>76200</xdr:rowOff>
    </xdr:from>
    <xdr:to>
      <xdr:col>11</xdr:col>
      <xdr:colOff>0</xdr:colOff>
      <xdr:row>12</xdr:row>
      <xdr:rowOff>76200</xdr:rowOff>
    </xdr:to>
    <xdr:sp macro="" textlink="">
      <xdr:nvSpPr>
        <xdr:cNvPr id="27" name="Line 124"/>
        <xdr:cNvSpPr>
          <a:spLocks noChangeShapeType="1"/>
        </xdr:cNvSpPr>
      </xdr:nvSpPr>
      <xdr:spPr bwMode="auto">
        <a:xfrm>
          <a:off x="4762500" y="1600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0</xdr:colOff>
      <xdr:row>2</xdr:row>
      <xdr:rowOff>152400</xdr:rowOff>
    </xdr:to>
    <xdr:sp macro="" textlink="">
      <xdr:nvSpPr>
        <xdr:cNvPr id="28" name="Triangle 1175"/>
        <xdr:cNvSpPr/>
      </xdr:nvSpPr>
      <xdr:spPr>
        <a:xfrm rot="16200000">
          <a:off x="8458200" y="38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</xdr:row>
      <xdr:rowOff>76200</xdr:rowOff>
    </xdr:from>
    <xdr:to>
      <xdr:col>17</xdr:col>
      <xdr:colOff>0</xdr:colOff>
      <xdr:row>2</xdr:row>
      <xdr:rowOff>76200</xdr:rowOff>
    </xdr:to>
    <xdr:sp macro="" textlink="">
      <xdr:nvSpPr>
        <xdr:cNvPr id="29" name="Line 125"/>
        <xdr:cNvSpPr>
          <a:spLocks noChangeShapeType="1"/>
        </xdr:cNvSpPr>
      </xdr:nvSpPr>
      <xdr:spPr bwMode="auto">
        <a:xfrm>
          <a:off x="6934200" y="45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</xdr:row>
      <xdr:rowOff>76200</xdr:rowOff>
    </xdr:from>
    <xdr:to>
      <xdr:col>15</xdr:col>
      <xdr:colOff>0</xdr:colOff>
      <xdr:row>4</xdr:row>
      <xdr:rowOff>76200</xdr:rowOff>
    </xdr:to>
    <xdr:sp macro="" textlink="">
      <xdr:nvSpPr>
        <xdr:cNvPr id="30" name="Line 126"/>
        <xdr:cNvSpPr>
          <a:spLocks noChangeShapeType="1"/>
        </xdr:cNvSpPr>
      </xdr:nvSpPr>
      <xdr:spPr bwMode="auto">
        <a:xfrm flipV="1">
          <a:off x="6686550" y="4572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0</xdr:colOff>
      <xdr:row>7</xdr:row>
      <xdr:rowOff>152400</xdr:rowOff>
    </xdr:to>
    <xdr:sp macro="" textlink="">
      <xdr:nvSpPr>
        <xdr:cNvPr id="31" name="Triangle 1178"/>
        <xdr:cNvSpPr/>
      </xdr:nvSpPr>
      <xdr:spPr>
        <a:xfrm rot="16200000">
          <a:off x="8458200" y="133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7</xdr:row>
      <xdr:rowOff>76200</xdr:rowOff>
    </xdr:from>
    <xdr:to>
      <xdr:col>17</xdr:col>
      <xdr:colOff>0</xdr:colOff>
      <xdr:row>7</xdr:row>
      <xdr:rowOff>76200</xdr:rowOff>
    </xdr:to>
    <xdr:sp macro="" textlink="">
      <xdr:nvSpPr>
        <xdr:cNvPr id="32" name="Line 127"/>
        <xdr:cNvSpPr>
          <a:spLocks noChangeShapeType="1"/>
        </xdr:cNvSpPr>
      </xdr:nvSpPr>
      <xdr:spPr bwMode="auto">
        <a:xfrm>
          <a:off x="693420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4</xdr:row>
      <xdr:rowOff>76200</xdr:rowOff>
    </xdr:from>
    <xdr:to>
      <xdr:col>15</xdr:col>
      <xdr:colOff>0</xdr:colOff>
      <xdr:row>7</xdr:row>
      <xdr:rowOff>76200</xdr:rowOff>
    </xdr:to>
    <xdr:sp macro="" textlink="">
      <xdr:nvSpPr>
        <xdr:cNvPr id="33" name="Line 128"/>
        <xdr:cNvSpPr>
          <a:spLocks noChangeShapeType="1"/>
        </xdr:cNvSpPr>
      </xdr:nvSpPr>
      <xdr:spPr bwMode="auto">
        <a:xfrm>
          <a:off x="6686550" y="838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0</xdr:colOff>
      <xdr:row>19</xdr:row>
      <xdr:rowOff>152400</xdr:rowOff>
    </xdr:to>
    <xdr:sp macro="" textlink="">
      <xdr:nvSpPr>
        <xdr:cNvPr id="34" name="Circle 1181"/>
        <xdr:cNvSpPr/>
      </xdr:nvSpPr>
      <xdr:spPr>
        <a:xfrm>
          <a:off x="6534150" y="3619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19</xdr:row>
      <xdr:rowOff>76200</xdr:rowOff>
    </xdr:from>
    <xdr:to>
      <xdr:col>13</xdr:col>
      <xdr:colOff>0</xdr:colOff>
      <xdr:row>19</xdr:row>
      <xdr:rowOff>76200</xdr:rowOff>
    </xdr:to>
    <xdr:sp macro="" textlink="">
      <xdr:nvSpPr>
        <xdr:cNvPr id="35" name="Line 129"/>
        <xdr:cNvSpPr>
          <a:spLocks noChangeShapeType="1"/>
        </xdr:cNvSpPr>
      </xdr:nvSpPr>
      <xdr:spPr bwMode="auto">
        <a:xfrm>
          <a:off x="5010150" y="3695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19</xdr:row>
      <xdr:rowOff>76200</xdr:rowOff>
    </xdr:from>
    <xdr:to>
      <xdr:col>11</xdr:col>
      <xdr:colOff>0</xdr:colOff>
      <xdr:row>23</xdr:row>
      <xdr:rowOff>76200</xdr:rowOff>
    </xdr:to>
    <xdr:sp macro="" textlink="">
      <xdr:nvSpPr>
        <xdr:cNvPr id="36" name="Line 130"/>
        <xdr:cNvSpPr>
          <a:spLocks noChangeShapeType="1"/>
        </xdr:cNvSpPr>
      </xdr:nvSpPr>
      <xdr:spPr bwMode="auto">
        <a:xfrm flipV="1">
          <a:off x="4762500" y="3695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27</xdr:row>
      <xdr:rowOff>0</xdr:rowOff>
    </xdr:from>
    <xdr:to>
      <xdr:col>14</xdr:col>
      <xdr:colOff>0</xdr:colOff>
      <xdr:row>27</xdr:row>
      <xdr:rowOff>152400</xdr:rowOff>
    </xdr:to>
    <xdr:sp macro="" textlink="">
      <xdr:nvSpPr>
        <xdr:cNvPr id="37" name="Triangle 1184"/>
        <xdr:cNvSpPr/>
      </xdr:nvSpPr>
      <xdr:spPr>
        <a:xfrm rot="16200000">
          <a:off x="6534150" y="514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27</xdr:row>
      <xdr:rowOff>76200</xdr:rowOff>
    </xdr:from>
    <xdr:to>
      <xdr:col>17</xdr:col>
      <xdr:colOff>0</xdr:colOff>
      <xdr:row>27</xdr:row>
      <xdr:rowOff>76200</xdr:rowOff>
    </xdr:to>
    <xdr:sp macro="" textlink="">
      <xdr:nvSpPr>
        <xdr:cNvPr id="38" name="Line 131"/>
        <xdr:cNvSpPr>
          <a:spLocks noChangeShapeType="1"/>
        </xdr:cNvSpPr>
      </xdr:nvSpPr>
      <xdr:spPr bwMode="auto">
        <a:xfrm>
          <a:off x="6686550" y="52197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27</xdr:row>
      <xdr:rowOff>76200</xdr:rowOff>
    </xdr:from>
    <xdr:to>
      <xdr:col>13</xdr:col>
      <xdr:colOff>0</xdr:colOff>
      <xdr:row>27</xdr:row>
      <xdr:rowOff>76200</xdr:rowOff>
    </xdr:to>
    <xdr:sp macro="" textlink="">
      <xdr:nvSpPr>
        <xdr:cNvPr id="39" name="Line 132"/>
        <xdr:cNvSpPr>
          <a:spLocks noChangeShapeType="1"/>
        </xdr:cNvSpPr>
      </xdr:nvSpPr>
      <xdr:spPr bwMode="auto">
        <a:xfrm>
          <a:off x="5010150" y="521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23</xdr:row>
      <xdr:rowOff>76200</xdr:rowOff>
    </xdr:from>
    <xdr:to>
      <xdr:col>11</xdr:col>
      <xdr:colOff>0</xdr:colOff>
      <xdr:row>27</xdr:row>
      <xdr:rowOff>76200</xdr:rowOff>
    </xdr:to>
    <xdr:sp macro="" textlink="">
      <xdr:nvSpPr>
        <xdr:cNvPr id="40" name="Line 133"/>
        <xdr:cNvSpPr>
          <a:spLocks noChangeShapeType="1"/>
        </xdr:cNvSpPr>
      </xdr:nvSpPr>
      <xdr:spPr bwMode="auto">
        <a:xfrm>
          <a:off x="4762500" y="4457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0</xdr:colOff>
      <xdr:row>17</xdr:row>
      <xdr:rowOff>152400</xdr:rowOff>
    </xdr:to>
    <xdr:sp macro="" textlink="">
      <xdr:nvSpPr>
        <xdr:cNvPr id="41" name="Triangle 1188"/>
        <xdr:cNvSpPr/>
      </xdr:nvSpPr>
      <xdr:spPr>
        <a:xfrm rot="16200000">
          <a:off x="8458200" y="323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17</xdr:row>
      <xdr:rowOff>76200</xdr:rowOff>
    </xdr:from>
    <xdr:to>
      <xdr:col>17</xdr:col>
      <xdr:colOff>0</xdr:colOff>
      <xdr:row>17</xdr:row>
      <xdr:rowOff>76200</xdr:rowOff>
    </xdr:to>
    <xdr:sp macro="" textlink="">
      <xdr:nvSpPr>
        <xdr:cNvPr id="42" name="Line 134"/>
        <xdr:cNvSpPr>
          <a:spLocks noChangeShapeType="1"/>
        </xdr:cNvSpPr>
      </xdr:nvSpPr>
      <xdr:spPr bwMode="auto">
        <a:xfrm>
          <a:off x="6934200" y="331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17</xdr:row>
      <xdr:rowOff>76200</xdr:rowOff>
    </xdr:from>
    <xdr:to>
      <xdr:col>15</xdr:col>
      <xdr:colOff>0</xdr:colOff>
      <xdr:row>19</xdr:row>
      <xdr:rowOff>76200</xdr:rowOff>
    </xdr:to>
    <xdr:sp macro="" textlink="">
      <xdr:nvSpPr>
        <xdr:cNvPr id="43" name="Line 135"/>
        <xdr:cNvSpPr>
          <a:spLocks noChangeShapeType="1"/>
        </xdr:cNvSpPr>
      </xdr:nvSpPr>
      <xdr:spPr bwMode="auto">
        <a:xfrm flipV="1">
          <a:off x="6686550" y="3314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0</xdr:colOff>
      <xdr:row>22</xdr:row>
      <xdr:rowOff>152400</xdr:rowOff>
    </xdr:to>
    <xdr:sp macro="" textlink="">
      <xdr:nvSpPr>
        <xdr:cNvPr id="44" name="Triangle 1191"/>
        <xdr:cNvSpPr/>
      </xdr:nvSpPr>
      <xdr:spPr>
        <a:xfrm rot="16200000">
          <a:off x="8458200" y="419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22</xdr:row>
      <xdr:rowOff>76200</xdr:rowOff>
    </xdr:from>
    <xdr:to>
      <xdr:col>17</xdr:col>
      <xdr:colOff>0</xdr:colOff>
      <xdr:row>22</xdr:row>
      <xdr:rowOff>76200</xdr:rowOff>
    </xdr:to>
    <xdr:sp macro="" textlink="">
      <xdr:nvSpPr>
        <xdr:cNvPr id="45" name="Line 136"/>
        <xdr:cNvSpPr>
          <a:spLocks noChangeShapeType="1"/>
        </xdr:cNvSpPr>
      </xdr:nvSpPr>
      <xdr:spPr bwMode="auto">
        <a:xfrm>
          <a:off x="693420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19</xdr:row>
      <xdr:rowOff>76200</xdr:rowOff>
    </xdr:from>
    <xdr:to>
      <xdr:col>15</xdr:col>
      <xdr:colOff>0</xdr:colOff>
      <xdr:row>22</xdr:row>
      <xdr:rowOff>76200</xdr:rowOff>
    </xdr:to>
    <xdr:sp macro="" textlink="">
      <xdr:nvSpPr>
        <xdr:cNvPr id="46" name="Line 137"/>
        <xdr:cNvSpPr>
          <a:spLocks noChangeShapeType="1"/>
        </xdr:cNvSpPr>
      </xdr:nvSpPr>
      <xdr:spPr bwMode="auto">
        <a:xfrm>
          <a:off x="6686550" y="3695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32</xdr:row>
      <xdr:rowOff>0</xdr:rowOff>
    </xdr:from>
    <xdr:to>
      <xdr:col>14</xdr:col>
      <xdr:colOff>0</xdr:colOff>
      <xdr:row>32</xdr:row>
      <xdr:rowOff>152400</xdr:rowOff>
    </xdr:to>
    <xdr:sp macro="" textlink="">
      <xdr:nvSpPr>
        <xdr:cNvPr id="47" name="Triangle 1194"/>
        <xdr:cNvSpPr/>
      </xdr:nvSpPr>
      <xdr:spPr>
        <a:xfrm rot="16200000">
          <a:off x="6534150" y="609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32</xdr:row>
      <xdr:rowOff>76200</xdr:rowOff>
    </xdr:from>
    <xdr:to>
      <xdr:col>17</xdr:col>
      <xdr:colOff>0</xdr:colOff>
      <xdr:row>32</xdr:row>
      <xdr:rowOff>76200</xdr:rowOff>
    </xdr:to>
    <xdr:sp macro="" textlink="">
      <xdr:nvSpPr>
        <xdr:cNvPr id="48" name="Line 138"/>
        <xdr:cNvSpPr>
          <a:spLocks noChangeShapeType="1"/>
        </xdr:cNvSpPr>
      </xdr:nvSpPr>
      <xdr:spPr bwMode="auto">
        <a:xfrm>
          <a:off x="6686550" y="61722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32</xdr:row>
      <xdr:rowOff>76200</xdr:rowOff>
    </xdr:from>
    <xdr:to>
      <xdr:col>13</xdr:col>
      <xdr:colOff>0</xdr:colOff>
      <xdr:row>32</xdr:row>
      <xdr:rowOff>76200</xdr:rowOff>
    </xdr:to>
    <xdr:sp macro="" textlink="">
      <xdr:nvSpPr>
        <xdr:cNvPr id="49" name="Line 139"/>
        <xdr:cNvSpPr>
          <a:spLocks noChangeShapeType="1"/>
        </xdr:cNvSpPr>
      </xdr:nvSpPr>
      <xdr:spPr bwMode="auto">
        <a:xfrm>
          <a:off x="5010150" y="617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32</xdr:row>
      <xdr:rowOff>76200</xdr:rowOff>
    </xdr:from>
    <xdr:to>
      <xdr:col>11</xdr:col>
      <xdr:colOff>0</xdr:colOff>
      <xdr:row>34</xdr:row>
      <xdr:rowOff>76200</xdr:rowOff>
    </xdr:to>
    <xdr:sp macro="" textlink="">
      <xdr:nvSpPr>
        <xdr:cNvPr id="50" name="Line 140"/>
        <xdr:cNvSpPr>
          <a:spLocks noChangeShapeType="1"/>
        </xdr:cNvSpPr>
      </xdr:nvSpPr>
      <xdr:spPr bwMode="auto">
        <a:xfrm flipV="1">
          <a:off x="4762500" y="61722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0</xdr:colOff>
      <xdr:row>37</xdr:row>
      <xdr:rowOff>152400</xdr:rowOff>
    </xdr:to>
    <xdr:sp macro="" textlink="">
      <xdr:nvSpPr>
        <xdr:cNvPr id="51" name="Triangle 1198"/>
        <xdr:cNvSpPr/>
      </xdr:nvSpPr>
      <xdr:spPr>
        <a:xfrm rot="16200000">
          <a:off x="6534150" y="704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37</xdr:row>
      <xdr:rowOff>76200</xdr:rowOff>
    </xdr:from>
    <xdr:to>
      <xdr:col>17</xdr:col>
      <xdr:colOff>0</xdr:colOff>
      <xdr:row>37</xdr:row>
      <xdr:rowOff>76200</xdr:rowOff>
    </xdr:to>
    <xdr:sp macro="" textlink="">
      <xdr:nvSpPr>
        <xdr:cNvPr id="52" name="Line 141"/>
        <xdr:cNvSpPr>
          <a:spLocks noChangeShapeType="1"/>
        </xdr:cNvSpPr>
      </xdr:nvSpPr>
      <xdr:spPr bwMode="auto">
        <a:xfrm>
          <a:off x="6686550" y="71247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37</xdr:row>
      <xdr:rowOff>76200</xdr:rowOff>
    </xdr:from>
    <xdr:to>
      <xdr:col>13</xdr:col>
      <xdr:colOff>0</xdr:colOff>
      <xdr:row>37</xdr:row>
      <xdr:rowOff>76200</xdr:rowOff>
    </xdr:to>
    <xdr:sp macro="" textlink="">
      <xdr:nvSpPr>
        <xdr:cNvPr id="53" name="Line 142"/>
        <xdr:cNvSpPr>
          <a:spLocks noChangeShapeType="1"/>
        </xdr:cNvSpPr>
      </xdr:nvSpPr>
      <xdr:spPr bwMode="auto">
        <a:xfrm>
          <a:off x="501015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34</xdr:row>
      <xdr:rowOff>76200</xdr:rowOff>
    </xdr:from>
    <xdr:to>
      <xdr:col>11</xdr:col>
      <xdr:colOff>0</xdr:colOff>
      <xdr:row>37</xdr:row>
      <xdr:rowOff>76200</xdr:rowOff>
    </xdr:to>
    <xdr:sp macro="" textlink="">
      <xdr:nvSpPr>
        <xdr:cNvPr id="54" name="Line 143"/>
        <xdr:cNvSpPr>
          <a:spLocks noChangeShapeType="1"/>
        </xdr:cNvSpPr>
      </xdr:nvSpPr>
      <xdr:spPr bwMode="auto">
        <a:xfrm>
          <a:off x="4762500" y="6553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26</xdr:row>
      <xdr:rowOff>152400</xdr:rowOff>
    </xdr:to>
    <xdr:sp macro="" textlink="">
      <xdr:nvSpPr>
        <xdr:cNvPr id="55" name="Square 1202"/>
        <xdr:cNvSpPr/>
      </xdr:nvSpPr>
      <xdr:spPr>
        <a:xfrm>
          <a:off x="762000" y="4953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26</xdr:row>
      <xdr:rowOff>76200</xdr:rowOff>
    </xdr:from>
    <xdr:to>
      <xdr:col>1</xdr:col>
      <xdr:colOff>0</xdr:colOff>
      <xdr:row>26</xdr:row>
      <xdr:rowOff>76200</xdr:rowOff>
    </xdr:to>
    <xdr:sp macro="" textlink="">
      <xdr:nvSpPr>
        <xdr:cNvPr id="56" name="Line 144"/>
        <xdr:cNvSpPr>
          <a:spLocks noChangeShapeType="1"/>
        </xdr:cNvSpPr>
      </xdr:nvSpPr>
      <xdr:spPr bwMode="auto">
        <a:xfrm>
          <a:off x="0" y="5029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68036</xdr:colOff>
      <xdr:row>13</xdr:row>
      <xdr:rowOff>80962</xdr:rowOff>
    </xdr:from>
    <xdr:to>
      <xdr:col>24</xdr:col>
      <xdr:colOff>503464</xdr:colOff>
      <xdr:row>27</xdr:row>
      <xdr:rowOff>157162</xdr:rowOff>
    </xdr:to>
    <xdr:graphicFrame macro="">
      <xdr:nvGraphicFramePr>
        <xdr:cNvPr id="58" name="Gráfico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6</xdr:col>
      <xdr:colOff>0</xdr:colOff>
      <xdr:row>15</xdr:row>
      <xdr:rowOff>152400</xdr:rowOff>
    </xdr:to>
    <xdr:sp macro="" textlink="">
      <xdr:nvSpPr>
        <xdr:cNvPr id="2" name="Circle 1149"/>
        <xdr:cNvSpPr/>
      </xdr:nvSpPr>
      <xdr:spPr>
        <a:xfrm>
          <a:off x="2686050" y="2857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15</xdr:row>
      <xdr:rowOff>76200</xdr:rowOff>
    </xdr:from>
    <xdr:to>
      <xdr:col>5</xdr:col>
      <xdr:colOff>0</xdr:colOff>
      <xdr:row>15</xdr:row>
      <xdr:rowOff>76200</xdr:rowOff>
    </xdr:to>
    <xdr:sp macro="" textlink="">
      <xdr:nvSpPr>
        <xdr:cNvPr id="3" name="Line 107"/>
        <xdr:cNvSpPr>
          <a:spLocks noChangeShapeType="1"/>
        </xdr:cNvSpPr>
      </xdr:nvSpPr>
      <xdr:spPr bwMode="auto">
        <a:xfrm>
          <a:off x="1162050" y="2933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15</xdr:row>
      <xdr:rowOff>76200</xdr:rowOff>
    </xdr:from>
    <xdr:to>
      <xdr:col>3</xdr:col>
      <xdr:colOff>0</xdr:colOff>
      <xdr:row>26</xdr:row>
      <xdr:rowOff>76200</xdr:rowOff>
    </xdr:to>
    <xdr:sp macro="" textlink="">
      <xdr:nvSpPr>
        <xdr:cNvPr id="4" name="Line 108"/>
        <xdr:cNvSpPr>
          <a:spLocks noChangeShapeType="1"/>
        </xdr:cNvSpPr>
      </xdr:nvSpPr>
      <xdr:spPr bwMode="auto">
        <a:xfrm flipV="1">
          <a:off x="914400" y="2933700"/>
          <a:ext cx="247650" cy="2095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0</xdr:colOff>
      <xdr:row>38</xdr:row>
      <xdr:rowOff>152400</xdr:rowOff>
    </xdr:to>
    <xdr:sp macro="" textlink="">
      <xdr:nvSpPr>
        <xdr:cNvPr id="5" name="Square 1152"/>
        <xdr:cNvSpPr/>
      </xdr:nvSpPr>
      <xdr:spPr>
        <a:xfrm>
          <a:off x="2686050" y="7239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38</xdr:row>
      <xdr:rowOff>76200</xdr:rowOff>
    </xdr:from>
    <xdr:to>
      <xdr:col>5</xdr:col>
      <xdr:colOff>0</xdr:colOff>
      <xdr:row>38</xdr:row>
      <xdr:rowOff>76200</xdr:rowOff>
    </xdr:to>
    <xdr:sp macro="" textlink="">
      <xdr:nvSpPr>
        <xdr:cNvPr id="6" name="Line 109"/>
        <xdr:cNvSpPr>
          <a:spLocks noChangeShapeType="1"/>
        </xdr:cNvSpPr>
      </xdr:nvSpPr>
      <xdr:spPr bwMode="auto">
        <a:xfrm>
          <a:off x="1162050" y="731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26</xdr:row>
      <xdr:rowOff>76200</xdr:rowOff>
    </xdr:from>
    <xdr:to>
      <xdr:col>3</xdr:col>
      <xdr:colOff>0</xdr:colOff>
      <xdr:row>38</xdr:row>
      <xdr:rowOff>76200</xdr:rowOff>
    </xdr:to>
    <xdr:sp macro="" textlink="">
      <xdr:nvSpPr>
        <xdr:cNvPr id="7" name="Line 110"/>
        <xdr:cNvSpPr>
          <a:spLocks noChangeShapeType="1"/>
        </xdr:cNvSpPr>
      </xdr:nvSpPr>
      <xdr:spPr bwMode="auto">
        <a:xfrm>
          <a:off x="914400" y="5029200"/>
          <a:ext cx="247650" cy="2286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10</xdr:col>
      <xdr:colOff>0</xdr:colOff>
      <xdr:row>34</xdr:row>
      <xdr:rowOff>152400</xdr:rowOff>
    </xdr:to>
    <xdr:sp macro="" textlink="">
      <xdr:nvSpPr>
        <xdr:cNvPr id="8" name="Circle 1155"/>
        <xdr:cNvSpPr/>
      </xdr:nvSpPr>
      <xdr:spPr>
        <a:xfrm>
          <a:off x="4610100" y="64770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34</xdr:row>
      <xdr:rowOff>76200</xdr:rowOff>
    </xdr:from>
    <xdr:to>
      <xdr:col>9</xdr:col>
      <xdr:colOff>0</xdr:colOff>
      <xdr:row>34</xdr:row>
      <xdr:rowOff>76200</xdr:rowOff>
    </xdr:to>
    <xdr:sp macro="" textlink="">
      <xdr:nvSpPr>
        <xdr:cNvPr id="9" name="Line 111"/>
        <xdr:cNvSpPr>
          <a:spLocks noChangeShapeType="1"/>
        </xdr:cNvSpPr>
      </xdr:nvSpPr>
      <xdr:spPr bwMode="auto">
        <a:xfrm>
          <a:off x="3086100" y="6553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34</xdr:row>
      <xdr:rowOff>76200</xdr:rowOff>
    </xdr:from>
    <xdr:to>
      <xdr:col>7</xdr:col>
      <xdr:colOff>0</xdr:colOff>
      <xdr:row>38</xdr:row>
      <xdr:rowOff>76200</xdr:rowOff>
    </xdr:to>
    <xdr:sp macro="" textlink="">
      <xdr:nvSpPr>
        <xdr:cNvPr id="10" name="Line 112"/>
        <xdr:cNvSpPr>
          <a:spLocks noChangeShapeType="1"/>
        </xdr:cNvSpPr>
      </xdr:nvSpPr>
      <xdr:spPr bwMode="auto">
        <a:xfrm flipV="1">
          <a:off x="2838450" y="6553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0</xdr:colOff>
      <xdr:row>42</xdr:row>
      <xdr:rowOff>152400</xdr:rowOff>
    </xdr:to>
    <xdr:sp macro="" textlink="">
      <xdr:nvSpPr>
        <xdr:cNvPr id="11" name="Triangle 1158"/>
        <xdr:cNvSpPr/>
      </xdr:nvSpPr>
      <xdr:spPr>
        <a:xfrm rot="16200000">
          <a:off x="4610100" y="800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0</xdr:colOff>
      <xdr:row>42</xdr:row>
      <xdr:rowOff>76200</xdr:rowOff>
    </xdr:from>
    <xdr:to>
      <xdr:col>17</xdr:col>
      <xdr:colOff>0</xdr:colOff>
      <xdr:row>42</xdr:row>
      <xdr:rowOff>76200</xdr:rowOff>
    </xdr:to>
    <xdr:sp macro="" textlink="">
      <xdr:nvSpPr>
        <xdr:cNvPr id="12" name="Line 113"/>
        <xdr:cNvSpPr>
          <a:spLocks noChangeShapeType="1"/>
        </xdr:cNvSpPr>
      </xdr:nvSpPr>
      <xdr:spPr bwMode="auto">
        <a:xfrm>
          <a:off x="4762500" y="8077200"/>
          <a:ext cx="36957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13" name="Line 114"/>
        <xdr:cNvSpPr>
          <a:spLocks noChangeShapeType="1"/>
        </xdr:cNvSpPr>
      </xdr:nvSpPr>
      <xdr:spPr bwMode="auto">
        <a:xfrm>
          <a:off x="3086100" y="807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38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14" name="Line 115"/>
        <xdr:cNvSpPr>
          <a:spLocks noChangeShapeType="1"/>
        </xdr:cNvSpPr>
      </xdr:nvSpPr>
      <xdr:spPr bwMode="auto">
        <a:xfrm>
          <a:off x="2838450" y="7315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0</xdr:colOff>
      <xdr:row>8</xdr:row>
      <xdr:rowOff>152400</xdr:rowOff>
    </xdr:to>
    <xdr:sp macro="" textlink="">
      <xdr:nvSpPr>
        <xdr:cNvPr id="15" name="Square 1162"/>
        <xdr:cNvSpPr/>
      </xdr:nvSpPr>
      <xdr:spPr>
        <a:xfrm>
          <a:off x="4610100" y="1524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8</xdr:row>
      <xdr:rowOff>76200</xdr:rowOff>
    </xdr:from>
    <xdr:to>
      <xdr:col>9</xdr:col>
      <xdr:colOff>0</xdr:colOff>
      <xdr:row>8</xdr:row>
      <xdr:rowOff>76200</xdr:rowOff>
    </xdr:to>
    <xdr:sp macro="" textlink="">
      <xdr:nvSpPr>
        <xdr:cNvPr id="16" name="Line 116"/>
        <xdr:cNvSpPr>
          <a:spLocks noChangeShapeType="1"/>
        </xdr:cNvSpPr>
      </xdr:nvSpPr>
      <xdr:spPr bwMode="auto">
        <a:xfrm>
          <a:off x="308610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8</xdr:row>
      <xdr:rowOff>76200</xdr:rowOff>
    </xdr:from>
    <xdr:to>
      <xdr:col>7</xdr:col>
      <xdr:colOff>0</xdr:colOff>
      <xdr:row>15</xdr:row>
      <xdr:rowOff>76200</xdr:rowOff>
    </xdr:to>
    <xdr:sp macro="" textlink="">
      <xdr:nvSpPr>
        <xdr:cNvPr id="17" name="Line 117"/>
        <xdr:cNvSpPr>
          <a:spLocks noChangeShapeType="1"/>
        </xdr:cNvSpPr>
      </xdr:nvSpPr>
      <xdr:spPr bwMode="auto">
        <a:xfrm flipV="1">
          <a:off x="2838450" y="16002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0</xdr:colOff>
      <xdr:row>23</xdr:row>
      <xdr:rowOff>152400</xdr:rowOff>
    </xdr:to>
    <xdr:sp macro="" textlink="">
      <xdr:nvSpPr>
        <xdr:cNvPr id="18" name="Square 1165"/>
        <xdr:cNvSpPr/>
      </xdr:nvSpPr>
      <xdr:spPr>
        <a:xfrm>
          <a:off x="4610100" y="43815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23</xdr:row>
      <xdr:rowOff>76200</xdr:rowOff>
    </xdr:from>
    <xdr:to>
      <xdr:col>9</xdr:col>
      <xdr:colOff>0</xdr:colOff>
      <xdr:row>23</xdr:row>
      <xdr:rowOff>76200</xdr:rowOff>
    </xdr:to>
    <xdr:sp macro="" textlink="">
      <xdr:nvSpPr>
        <xdr:cNvPr id="19" name="Line 118"/>
        <xdr:cNvSpPr>
          <a:spLocks noChangeShapeType="1"/>
        </xdr:cNvSpPr>
      </xdr:nvSpPr>
      <xdr:spPr bwMode="auto">
        <a:xfrm>
          <a:off x="308610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15</xdr:row>
      <xdr:rowOff>76200</xdr:rowOff>
    </xdr:from>
    <xdr:to>
      <xdr:col>7</xdr:col>
      <xdr:colOff>0</xdr:colOff>
      <xdr:row>23</xdr:row>
      <xdr:rowOff>76200</xdr:rowOff>
    </xdr:to>
    <xdr:sp macro="" textlink="">
      <xdr:nvSpPr>
        <xdr:cNvPr id="20" name="Line 119"/>
        <xdr:cNvSpPr>
          <a:spLocks noChangeShapeType="1"/>
        </xdr:cNvSpPr>
      </xdr:nvSpPr>
      <xdr:spPr bwMode="auto">
        <a:xfrm>
          <a:off x="2838450" y="29337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0</xdr:colOff>
      <xdr:row>4</xdr:row>
      <xdr:rowOff>152400</xdr:rowOff>
    </xdr:to>
    <xdr:sp macro="" textlink="">
      <xdr:nvSpPr>
        <xdr:cNvPr id="21" name="Circle 1168"/>
        <xdr:cNvSpPr/>
      </xdr:nvSpPr>
      <xdr:spPr>
        <a:xfrm>
          <a:off x="6534150" y="7620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4</xdr:row>
      <xdr:rowOff>76200</xdr:rowOff>
    </xdr:from>
    <xdr:to>
      <xdr:col>13</xdr:col>
      <xdr:colOff>0</xdr:colOff>
      <xdr:row>4</xdr:row>
      <xdr:rowOff>76200</xdr:rowOff>
    </xdr:to>
    <xdr:sp macro="" textlink="">
      <xdr:nvSpPr>
        <xdr:cNvPr id="22" name="Line 120"/>
        <xdr:cNvSpPr>
          <a:spLocks noChangeShapeType="1"/>
        </xdr:cNvSpPr>
      </xdr:nvSpPr>
      <xdr:spPr bwMode="auto">
        <a:xfrm>
          <a:off x="5010150" y="838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4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23" name="Line 121"/>
        <xdr:cNvSpPr>
          <a:spLocks noChangeShapeType="1"/>
        </xdr:cNvSpPr>
      </xdr:nvSpPr>
      <xdr:spPr bwMode="auto">
        <a:xfrm flipV="1">
          <a:off x="4762500" y="838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12</xdr:row>
      <xdr:rowOff>0</xdr:rowOff>
    </xdr:from>
    <xdr:to>
      <xdr:col>14</xdr:col>
      <xdr:colOff>0</xdr:colOff>
      <xdr:row>12</xdr:row>
      <xdr:rowOff>152400</xdr:rowOff>
    </xdr:to>
    <xdr:sp macro="" textlink="">
      <xdr:nvSpPr>
        <xdr:cNvPr id="24" name="Triangle 1171"/>
        <xdr:cNvSpPr/>
      </xdr:nvSpPr>
      <xdr:spPr>
        <a:xfrm rot="16200000">
          <a:off x="6534150" y="228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sp macro="" textlink="">
      <xdr:nvSpPr>
        <xdr:cNvPr id="25" name="Line 122"/>
        <xdr:cNvSpPr>
          <a:spLocks noChangeShapeType="1"/>
        </xdr:cNvSpPr>
      </xdr:nvSpPr>
      <xdr:spPr bwMode="auto">
        <a:xfrm>
          <a:off x="6686550" y="23622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12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26" name="Line 123"/>
        <xdr:cNvSpPr>
          <a:spLocks noChangeShapeType="1"/>
        </xdr:cNvSpPr>
      </xdr:nvSpPr>
      <xdr:spPr bwMode="auto">
        <a:xfrm>
          <a:off x="5010150" y="236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8</xdr:row>
      <xdr:rowOff>76200</xdr:rowOff>
    </xdr:from>
    <xdr:to>
      <xdr:col>11</xdr:col>
      <xdr:colOff>0</xdr:colOff>
      <xdr:row>12</xdr:row>
      <xdr:rowOff>76200</xdr:rowOff>
    </xdr:to>
    <xdr:sp macro="" textlink="">
      <xdr:nvSpPr>
        <xdr:cNvPr id="27" name="Line 124"/>
        <xdr:cNvSpPr>
          <a:spLocks noChangeShapeType="1"/>
        </xdr:cNvSpPr>
      </xdr:nvSpPr>
      <xdr:spPr bwMode="auto">
        <a:xfrm>
          <a:off x="4762500" y="1600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0</xdr:colOff>
      <xdr:row>2</xdr:row>
      <xdr:rowOff>152400</xdr:rowOff>
    </xdr:to>
    <xdr:sp macro="" textlink="">
      <xdr:nvSpPr>
        <xdr:cNvPr id="28" name="Triangle 1175"/>
        <xdr:cNvSpPr/>
      </xdr:nvSpPr>
      <xdr:spPr>
        <a:xfrm rot="16200000">
          <a:off x="8458200" y="38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</xdr:row>
      <xdr:rowOff>76200</xdr:rowOff>
    </xdr:from>
    <xdr:to>
      <xdr:col>17</xdr:col>
      <xdr:colOff>0</xdr:colOff>
      <xdr:row>2</xdr:row>
      <xdr:rowOff>76200</xdr:rowOff>
    </xdr:to>
    <xdr:sp macro="" textlink="">
      <xdr:nvSpPr>
        <xdr:cNvPr id="29" name="Line 125"/>
        <xdr:cNvSpPr>
          <a:spLocks noChangeShapeType="1"/>
        </xdr:cNvSpPr>
      </xdr:nvSpPr>
      <xdr:spPr bwMode="auto">
        <a:xfrm>
          <a:off x="6934200" y="45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</xdr:row>
      <xdr:rowOff>76200</xdr:rowOff>
    </xdr:from>
    <xdr:to>
      <xdr:col>15</xdr:col>
      <xdr:colOff>0</xdr:colOff>
      <xdr:row>4</xdr:row>
      <xdr:rowOff>76200</xdr:rowOff>
    </xdr:to>
    <xdr:sp macro="" textlink="">
      <xdr:nvSpPr>
        <xdr:cNvPr id="30" name="Line 126"/>
        <xdr:cNvSpPr>
          <a:spLocks noChangeShapeType="1"/>
        </xdr:cNvSpPr>
      </xdr:nvSpPr>
      <xdr:spPr bwMode="auto">
        <a:xfrm flipV="1">
          <a:off x="6686550" y="4572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0</xdr:colOff>
      <xdr:row>7</xdr:row>
      <xdr:rowOff>152400</xdr:rowOff>
    </xdr:to>
    <xdr:sp macro="" textlink="">
      <xdr:nvSpPr>
        <xdr:cNvPr id="31" name="Triangle 1178"/>
        <xdr:cNvSpPr/>
      </xdr:nvSpPr>
      <xdr:spPr>
        <a:xfrm rot="16200000">
          <a:off x="8458200" y="133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7</xdr:row>
      <xdr:rowOff>76200</xdr:rowOff>
    </xdr:from>
    <xdr:to>
      <xdr:col>17</xdr:col>
      <xdr:colOff>0</xdr:colOff>
      <xdr:row>7</xdr:row>
      <xdr:rowOff>76200</xdr:rowOff>
    </xdr:to>
    <xdr:sp macro="" textlink="">
      <xdr:nvSpPr>
        <xdr:cNvPr id="32" name="Line 127"/>
        <xdr:cNvSpPr>
          <a:spLocks noChangeShapeType="1"/>
        </xdr:cNvSpPr>
      </xdr:nvSpPr>
      <xdr:spPr bwMode="auto">
        <a:xfrm>
          <a:off x="693420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4</xdr:row>
      <xdr:rowOff>76200</xdr:rowOff>
    </xdr:from>
    <xdr:to>
      <xdr:col>15</xdr:col>
      <xdr:colOff>0</xdr:colOff>
      <xdr:row>7</xdr:row>
      <xdr:rowOff>76200</xdr:rowOff>
    </xdr:to>
    <xdr:sp macro="" textlink="">
      <xdr:nvSpPr>
        <xdr:cNvPr id="33" name="Line 128"/>
        <xdr:cNvSpPr>
          <a:spLocks noChangeShapeType="1"/>
        </xdr:cNvSpPr>
      </xdr:nvSpPr>
      <xdr:spPr bwMode="auto">
        <a:xfrm>
          <a:off x="6686550" y="838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0</xdr:colOff>
      <xdr:row>19</xdr:row>
      <xdr:rowOff>152400</xdr:rowOff>
    </xdr:to>
    <xdr:sp macro="" textlink="">
      <xdr:nvSpPr>
        <xdr:cNvPr id="34" name="Circle 1181"/>
        <xdr:cNvSpPr/>
      </xdr:nvSpPr>
      <xdr:spPr>
        <a:xfrm>
          <a:off x="6534150" y="3619500"/>
          <a:ext cx="152400" cy="152400"/>
        </a:xfrm>
        <a:prstGeom prst="ellips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19</xdr:row>
      <xdr:rowOff>76200</xdr:rowOff>
    </xdr:from>
    <xdr:to>
      <xdr:col>13</xdr:col>
      <xdr:colOff>0</xdr:colOff>
      <xdr:row>19</xdr:row>
      <xdr:rowOff>76200</xdr:rowOff>
    </xdr:to>
    <xdr:sp macro="" textlink="">
      <xdr:nvSpPr>
        <xdr:cNvPr id="35" name="Line 129"/>
        <xdr:cNvSpPr>
          <a:spLocks noChangeShapeType="1"/>
        </xdr:cNvSpPr>
      </xdr:nvSpPr>
      <xdr:spPr bwMode="auto">
        <a:xfrm>
          <a:off x="5010150" y="3695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19</xdr:row>
      <xdr:rowOff>76200</xdr:rowOff>
    </xdr:from>
    <xdr:to>
      <xdr:col>11</xdr:col>
      <xdr:colOff>0</xdr:colOff>
      <xdr:row>23</xdr:row>
      <xdr:rowOff>76200</xdr:rowOff>
    </xdr:to>
    <xdr:sp macro="" textlink="">
      <xdr:nvSpPr>
        <xdr:cNvPr id="36" name="Line 130"/>
        <xdr:cNvSpPr>
          <a:spLocks noChangeShapeType="1"/>
        </xdr:cNvSpPr>
      </xdr:nvSpPr>
      <xdr:spPr bwMode="auto">
        <a:xfrm flipV="1">
          <a:off x="4762500" y="3695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27</xdr:row>
      <xdr:rowOff>0</xdr:rowOff>
    </xdr:from>
    <xdr:to>
      <xdr:col>14</xdr:col>
      <xdr:colOff>0</xdr:colOff>
      <xdr:row>27</xdr:row>
      <xdr:rowOff>152400</xdr:rowOff>
    </xdr:to>
    <xdr:sp macro="" textlink="">
      <xdr:nvSpPr>
        <xdr:cNvPr id="37" name="Triangle 1184"/>
        <xdr:cNvSpPr/>
      </xdr:nvSpPr>
      <xdr:spPr>
        <a:xfrm rot="16200000">
          <a:off x="6534150" y="5143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27</xdr:row>
      <xdr:rowOff>76200</xdr:rowOff>
    </xdr:from>
    <xdr:to>
      <xdr:col>17</xdr:col>
      <xdr:colOff>0</xdr:colOff>
      <xdr:row>27</xdr:row>
      <xdr:rowOff>76200</xdr:rowOff>
    </xdr:to>
    <xdr:sp macro="" textlink="">
      <xdr:nvSpPr>
        <xdr:cNvPr id="38" name="Line 131"/>
        <xdr:cNvSpPr>
          <a:spLocks noChangeShapeType="1"/>
        </xdr:cNvSpPr>
      </xdr:nvSpPr>
      <xdr:spPr bwMode="auto">
        <a:xfrm>
          <a:off x="6686550" y="52197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27</xdr:row>
      <xdr:rowOff>76200</xdr:rowOff>
    </xdr:from>
    <xdr:to>
      <xdr:col>13</xdr:col>
      <xdr:colOff>0</xdr:colOff>
      <xdr:row>27</xdr:row>
      <xdr:rowOff>76200</xdr:rowOff>
    </xdr:to>
    <xdr:sp macro="" textlink="">
      <xdr:nvSpPr>
        <xdr:cNvPr id="39" name="Line 132"/>
        <xdr:cNvSpPr>
          <a:spLocks noChangeShapeType="1"/>
        </xdr:cNvSpPr>
      </xdr:nvSpPr>
      <xdr:spPr bwMode="auto">
        <a:xfrm>
          <a:off x="5010150" y="521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23</xdr:row>
      <xdr:rowOff>76200</xdr:rowOff>
    </xdr:from>
    <xdr:to>
      <xdr:col>11</xdr:col>
      <xdr:colOff>0</xdr:colOff>
      <xdr:row>27</xdr:row>
      <xdr:rowOff>76200</xdr:rowOff>
    </xdr:to>
    <xdr:sp macro="" textlink="">
      <xdr:nvSpPr>
        <xdr:cNvPr id="40" name="Line 133"/>
        <xdr:cNvSpPr>
          <a:spLocks noChangeShapeType="1"/>
        </xdr:cNvSpPr>
      </xdr:nvSpPr>
      <xdr:spPr bwMode="auto">
        <a:xfrm>
          <a:off x="4762500" y="4457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0</xdr:colOff>
      <xdr:row>17</xdr:row>
      <xdr:rowOff>152400</xdr:rowOff>
    </xdr:to>
    <xdr:sp macro="" textlink="">
      <xdr:nvSpPr>
        <xdr:cNvPr id="41" name="Triangle 1188"/>
        <xdr:cNvSpPr/>
      </xdr:nvSpPr>
      <xdr:spPr>
        <a:xfrm rot="16200000">
          <a:off x="8458200" y="323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17</xdr:row>
      <xdr:rowOff>76200</xdr:rowOff>
    </xdr:from>
    <xdr:to>
      <xdr:col>17</xdr:col>
      <xdr:colOff>0</xdr:colOff>
      <xdr:row>17</xdr:row>
      <xdr:rowOff>76200</xdr:rowOff>
    </xdr:to>
    <xdr:sp macro="" textlink="">
      <xdr:nvSpPr>
        <xdr:cNvPr id="42" name="Line 134"/>
        <xdr:cNvSpPr>
          <a:spLocks noChangeShapeType="1"/>
        </xdr:cNvSpPr>
      </xdr:nvSpPr>
      <xdr:spPr bwMode="auto">
        <a:xfrm>
          <a:off x="6934200" y="331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17</xdr:row>
      <xdr:rowOff>76200</xdr:rowOff>
    </xdr:from>
    <xdr:to>
      <xdr:col>15</xdr:col>
      <xdr:colOff>0</xdr:colOff>
      <xdr:row>19</xdr:row>
      <xdr:rowOff>76200</xdr:rowOff>
    </xdr:to>
    <xdr:sp macro="" textlink="">
      <xdr:nvSpPr>
        <xdr:cNvPr id="43" name="Line 135"/>
        <xdr:cNvSpPr>
          <a:spLocks noChangeShapeType="1"/>
        </xdr:cNvSpPr>
      </xdr:nvSpPr>
      <xdr:spPr bwMode="auto">
        <a:xfrm flipV="1">
          <a:off x="6686550" y="3314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0</xdr:colOff>
      <xdr:row>22</xdr:row>
      <xdr:rowOff>152400</xdr:rowOff>
    </xdr:to>
    <xdr:sp macro="" textlink="">
      <xdr:nvSpPr>
        <xdr:cNvPr id="44" name="Triangle 1191"/>
        <xdr:cNvSpPr/>
      </xdr:nvSpPr>
      <xdr:spPr>
        <a:xfrm rot="16200000">
          <a:off x="8458200" y="4191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22</xdr:row>
      <xdr:rowOff>76200</xdr:rowOff>
    </xdr:from>
    <xdr:to>
      <xdr:col>17</xdr:col>
      <xdr:colOff>0</xdr:colOff>
      <xdr:row>22</xdr:row>
      <xdr:rowOff>76200</xdr:rowOff>
    </xdr:to>
    <xdr:sp macro="" textlink="">
      <xdr:nvSpPr>
        <xdr:cNvPr id="45" name="Line 136"/>
        <xdr:cNvSpPr>
          <a:spLocks noChangeShapeType="1"/>
        </xdr:cNvSpPr>
      </xdr:nvSpPr>
      <xdr:spPr bwMode="auto">
        <a:xfrm>
          <a:off x="693420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19</xdr:row>
      <xdr:rowOff>76200</xdr:rowOff>
    </xdr:from>
    <xdr:to>
      <xdr:col>15</xdr:col>
      <xdr:colOff>0</xdr:colOff>
      <xdr:row>22</xdr:row>
      <xdr:rowOff>76200</xdr:rowOff>
    </xdr:to>
    <xdr:sp macro="" textlink="">
      <xdr:nvSpPr>
        <xdr:cNvPr id="46" name="Line 137"/>
        <xdr:cNvSpPr>
          <a:spLocks noChangeShapeType="1"/>
        </xdr:cNvSpPr>
      </xdr:nvSpPr>
      <xdr:spPr bwMode="auto">
        <a:xfrm>
          <a:off x="6686550" y="3695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32</xdr:row>
      <xdr:rowOff>0</xdr:rowOff>
    </xdr:from>
    <xdr:to>
      <xdr:col>14</xdr:col>
      <xdr:colOff>0</xdr:colOff>
      <xdr:row>32</xdr:row>
      <xdr:rowOff>152400</xdr:rowOff>
    </xdr:to>
    <xdr:sp macro="" textlink="">
      <xdr:nvSpPr>
        <xdr:cNvPr id="47" name="Triangle 1194"/>
        <xdr:cNvSpPr/>
      </xdr:nvSpPr>
      <xdr:spPr>
        <a:xfrm rot="16200000">
          <a:off x="6534150" y="60960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32</xdr:row>
      <xdr:rowOff>76200</xdr:rowOff>
    </xdr:from>
    <xdr:to>
      <xdr:col>17</xdr:col>
      <xdr:colOff>0</xdr:colOff>
      <xdr:row>32</xdr:row>
      <xdr:rowOff>76200</xdr:rowOff>
    </xdr:to>
    <xdr:sp macro="" textlink="">
      <xdr:nvSpPr>
        <xdr:cNvPr id="48" name="Line 138"/>
        <xdr:cNvSpPr>
          <a:spLocks noChangeShapeType="1"/>
        </xdr:cNvSpPr>
      </xdr:nvSpPr>
      <xdr:spPr bwMode="auto">
        <a:xfrm>
          <a:off x="6686550" y="61722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32</xdr:row>
      <xdr:rowOff>76200</xdr:rowOff>
    </xdr:from>
    <xdr:to>
      <xdr:col>13</xdr:col>
      <xdr:colOff>0</xdr:colOff>
      <xdr:row>32</xdr:row>
      <xdr:rowOff>76200</xdr:rowOff>
    </xdr:to>
    <xdr:sp macro="" textlink="">
      <xdr:nvSpPr>
        <xdr:cNvPr id="49" name="Line 139"/>
        <xdr:cNvSpPr>
          <a:spLocks noChangeShapeType="1"/>
        </xdr:cNvSpPr>
      </xdr:nvSpPr>
      <xdr:spPr bwMode="auto">
        <a:xfrm>
          <a:off x="5010150" y="617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32</xdr:row>
      <xdr:rowOff>76200</xdr:rowOff>
    </xdr:from>
    <xdr:to>
      <xdr:col>11</xdr:col>
      <xdr:colOff>0</xdr:colOff>
      <xdr:row>34</xdr:row>
      <xdr:rowOff>76200</xdr:rowOff>
    </xdr:to>
    <xdr:sp macro="" textlink="">
      <xdr:nvSpPr>
        <xdr:cNvPr id="50" name="Line 140"/>
        <xdr:cNvSpPr>
          <a:spLocks noChangeShapeType="1"/>
        </xdr:cNvSpPr>
      </xdr:nvSpPr>
      <xdr:spPr bwMode="auto">
        <a:xfrm flipV="1">
          <a:off x="4762500" y="61722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0</xdr:colOff>
      <xdr:row>37</xdr:row>
      <xdr:rowOff>152400</xdr:rowOff>
    </xdr:to>
    <xdr:sp macro="" textlink="">
      <xdr:nvSpPr>
        <xdr:cNvPr id="51" name="Triangle 1198"/>
        <xdr:cNvSpPr/>
      </xdr:nvSpPr>
      <xdr:spPr>
        <a:xfrm rot="16200000">
          <a:off x="6534150" y="7048500"/>
          <a:ext cx="152400" cy="152400"/>
        </a:xfrm>
        <a:prstGeom prst="triangle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37</xdr:row>
      <xdr:rowOff>76200</xdr:rowOff>
    </xdr:from>
    <xdr:to>
      <xdr:col>17</xdr:col>
      <xdr:colOff>0</xdr:colOff>
      <xdr:row>37</xdr:row>
      <xdr:rowOff>76200</xdr:rowOff>
    </xdr:to>
    <xdr:sp macro="" textlink="">
      <xdr:nvSpPr>
        <xdr:cNvPr id="52" name="Line 141"/>
        <xdr:cNvSpPr>
          <a:spLocks noChangeShapeType="1"/>
        </xdr:cNvSpPr>
      </xdr:nvSpPr>
      <xdr:spPr bwMode="auto">
        <a:xfrm>
          <a:off x="6686550" y="71247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37</xdr:row>
      <xdr:rowOff>76200</xdr:rowOff>
    </xdr:from>
    <xdr:to>
      <xdr:col>13</xdr:col>
      <xdr:colOff>0</xdr:colOff>
      <xdr:row>37</xdr:row>
      <xdr:rowOff>76200</xdr:rowOff>
    </xdr:to>
    <xdr:sp macro="" textlink="">
      <xdr:nvSpPr>
        <xdr:cNvPr id="53" name="Line 142"/>
        <xdr:cNvSpPr>
          <a:spLocks noChangeShapeType="1"/>
        </xdr:cNvSpPr>
      </xdr:nvSpPr>
      <xdr:spPr bwMode="auto">
        <a:xfrm>
          <a:off x="5010150" y="712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34</xdr:row>
      <xdr:rowOff>76200</xdr:rowOff>
    </xdr:from>
    <xdr:to>
      <xdr:col>11</xdr:col>
      <xdr:colOff>0</xdr:colOff>
      <xdr:row>37</xdr:row>
      <xdr:rowOff>76200</xdr:rowOff>
    </xdr:to>
    <xdr:sp macro="" textlink="">
      <xdr:nvSpPr>
        <xdr:cNvPr id="54" name="Line 143"/>
        <xdr:cNvSpPr>
          <a:spLocks noChangeShapeType="1"/>
        </xdr:cNvSpPr>
      </xdr:nvSpPr>
      <xdr:spPr bwMode="auto">
        <a:xfrm>
          <a:off x="4762500" y="6553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26</xdr:row>
      <xdr:rowOff>152400</xdr:rowOff>
    </xdr:to>
    <xdr:sp macro="" textlink="">
      <xdr:nvSpPr>
        <xdr:cNvPr id="55" name="Square 1202"/>
        <xdr:cNvSpPr/>
      </xdr:nvSpPr>
      <xdr:spPr>
        <a:xfrm>
          <a:off x="762000" y="4953000"/>
          <a:ext cx="152400" cy="152400"/>
        </a:xfrm>
        <a:prstGeom prst="rect">
          <a:avLst/>
        </a:prstGeom>
        <a:noFill/>
        <a:ln w="12700" cap="flat" cmpd="sng" algn="ctr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26</xdr:row>
      <xdr:rowOff>76200</xdr:rowOff>
    </xdr:from>
    <xdr:to>
      <xdr:col>1</xdr:col>
      <xdr:colOff>0</xdr:colOff>
      <xdr:row>26</xdr:row>
      <xdr:rowOff>76200</xdr:rowOff>
    </xdr:to>
    <xdr:sp macro="" textlink="">
      <xdr:nvSpPr>
        <xdr:cNvPr id="56" name="Line 144"/>
        <xdr:cNvSpPr>
          <a:spLocks noChangeShapeType="1"/>
        </xdr:cNvSpPr>
      </xdr:nvSpPr>
      <xdr:spPr bwMode="auto">
        <a:xfrm>
          <a:off x="0" y="5029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190499</xdr:colOff>
      <xdr:row>14</xdr:row>
      <xdr:rowOff>67355</xdr:rowOff>
    </xdr:from>
    <xdr:to>
      <xdr:col>24</xdr:col>
      <xdr:colOff>0</xdr:colOff>
      <xdr:row>28</xdr:row>
      <xdr:rowOff>123825</xdr:rowOff>
    </xdr:to>
    <xdr:graphicFrame macro="">
      <xdr:nvGraphicFramePr>
        <xdr:cNvPr id="57" name="Gráfico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321114</xdr:colOff>
      <xdr:row>5</xdr:row>
      <xdr:rowOff>135082</xdr:rowOff>
    </xdr:from>
    <xdr:to>
      <xdr:col>29</xdr:col>
      <xdr:colOff>326512</xdr:colOff>
      <xdr:row>26</xdr:row>
      <xdr:rowOff>113434</xdr:rowOff>
    </xdr:to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b="5811"/>
        <a:stretch>
          <a:fillRect/>
        </a:stretch>
      </xdr:blipFill>
      <xdr:spPr>
        <a:xfrm>
          <a:off x="14970564" y="1116157"/>
          <a:ext cx="4615498" cy="3978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1017"/>
  <sheetViews>
    <sheetView tabSelected="1" zoomScaleNormal="100" workbookViewId="0"/>
  </sheetViews>
  <sheetFormatPr baseColWidth="10" defaultRowHeight="15"/>
  <cols>
    <col min="2" max="2" width="2.25" customWidth="1"/>
    <col min="3" max="3" width="3.75" customWidth="1"/>
    <col min="6" max="6" width="2.25" customWidth="1"/>
    <col min="7" max="7" width="3.75" customWidth="1"/>
    <col min="10" max="10" width="2.25" customWidth="1"/>
    <col min="11" max="11" width="3.75" customWidth="1"/>
    <col min="14" max="14" width="2.25" customWidth="1"/>
    <col min="15" max="15" width="3.75" customWidth="1"/>
    <col min="18" max="18" width="2.25" customWidth="1"/>
  </cols>
  <sheetData>
    <row r="1" spans="1:19">
      <c r="A1" s="2" t="s">
        <v>18</v>
      </c>
      <c r="P1" s="1">
        <v>0.58399999999999996</v>
      </c>
      <c r="S1" s="3" t="s">
        <v>19</v>
      </c>
    </row>
    <row r="2" spans="1:19">
      <c r="P2" t="s">
        <v>28</v>
      </c>
    </row>
    <row r="3" spans="1:19">
      <c r="S3">
        <f>SUM(D17,H10,L6,P4)</f>
        <v>-16000</v>
      </c>
    </row>
    <row r="4" spans="1:19">
      <c r="L4" t="s">
        <v>23</v>
      </c>
      <c r="P4" s="1">
        <v>-15000</v>
      </c>
      <c r="Q4">
        <f>S3</f>
        <v>-16000</v>
      </c>
    </row>
    <row r="6" spans="1:19">
      <c r="L6" s="1">
        <v>0</v>
      </c>
      <c r="M6">
        <f>IF(ABS(1-(P1+P6))&lt;=0.00001,P1*Q4+P6*Q9,NA())</f>
        <v>-5600</v>
      </c>
      <c r="P6" s="1">
        <v>0.41599999999999998</v>
      </c>
    </row>
    <row r="7" spans="1:19">
      <c r="H7" s="1">
        <v>0.374</v>
      </c>
      <c r="P7" t="s">
        <v>29</v>
      </c>
    </row>
    <row r="8" spans="1:19">
      <c r="H8" t="s">
        <v>26</v>
      </c>
      <c r="S8">
        <f>SUM(D17,H10,L6,P9)</f>
        <v>9000</v>
      </c>
    </row>
    <row r="9" spans="1:19">
      <c r="J9">
        <f>IF(I10=M6,1,IF(I10=M14,2))</f>
        <v>2</v>
      </c>
      <c r="P9" s="1">
        <v>10000</v>
      </c>
      <c r="Q9">
        <f>S8</f>
        <v>9000</v>
      </c>
    </row>
    <row r="10" spans="1:19">
      <c r="H10" s="1">
        <v>0</v>
      </c>
      <c r="I10">
        <f>MAX(M6,M14)</f>
        <v>-2000</v>
      </c>
    </row>
    <row r="12" spans="1:19">
      <c r="L12" t="s">
        <v>24</v>
      </c>
    </row>
    <row r="13" spans="1:19">
      <c r="S13">
        <f>SUM(D17,H10,L14)</f>
        <v>-2000</v>
      </c>
    </row>
    <row r="14" spans="1:19">
      <c r="L14" s="1">
        <v>-1000</v>
      </c>
      <c r="M14">
        <f>S13</f>
        <v>-2000</v>
      </c>
    </row>
    <row r="15" spans="1:19">
      <c r="D15" t="s">
        <v>21</v>
      </c>
    </row>
    <row r="16" spans="1:19">
      <c r="P16" s="1">
        <v>0.13100000000000001</v>
      </c>
    </row>
    <row r="17" spans="1:19">
      <c r="D17" s="1">
        <v>-1000</v>
      </c>
      <c r="E17">
        <f>IF(ABS(1-(H7+H22))&lt;=0.00001,H7*I10+H22*I25,NA())</f>
        <v>2835.85</v>
      </c>
      <c r="P17" t="s">
        <v>28</v>
      </c>
    </row>
    <row r="18" spans="1:19">
      <c r="S18">
        <f>SUM(D17,H25,L21,P19)</f>
        <v>-16000</v>
      </c>
    </row>
    <row r="19" spans="1:19">
      <c r="L19" t="s">
        <v>23</v>
      </c>
      <c r="P19" s="1">
        <v>-15000</v>
      </c>
      <c r="Q19">
        <f>S18</f>
        <v>-16000</v>
      </c>
    </row>
    <row r="21" spans="1:19">
      <c r="L21" s="1">
        <v>0</v>
      </c>
      <c r="M21">
        <f>IF(ABS(1-(P16+P21))&lt;=0.00001,P16*Q19+P21*Q24,NA())</f>
        <v>5725</v>
      </c>
      <c r="P21" s="1">
        <v>0.86899999999999999</v>
      </c>
    </row>
    <row r="22" spans="1:19">
      <c r="H22" s="1">
        <v>0.626</v>
      </c>
      <c r="P22" t="s">
        <v>29</v>
      </c>
    </row>
    <row r="23" spans="1:19">
      <c r="H23" t="s">
        <v>27</v>
      </c>
      <c r="S23">
        <f>SUM(D17,H25,L21,P24)</f>
        <v>9000</v>
      </c>
    </row>
    <row r="24" spans="1:19">
      <c r="J24">
        <f>IF(I25=M21,1,IF(I25=M29,2))</f>
        <v>1</v>
      </c>
      <c r="P24" s="1">
        <v>10000</v>
      </c>
      <c r="Q24">
        <f>S23</f>
        <v>9000</v>
      </c>
    </row>
    <row r="25" spans="1:19">
      <c r="H25" s="1">
        <v>0</v>
      </c>
      <c r="I25">
        <f>MAX(M21,M29)</f>
        <v>5725</v>
      </c>
    </row>
    <row r="26" spans="1:19">
      <c r="A26" s="4"/>
    </row>
    <row r="27" spans="1:19">
      <c r="B27">
        <f>IF(A28=E17,1,IF(A28=E40,2))</f>
        <v>1</v>
      </c>
      <c r="L27" t="s">
        <v>24</v>
      </c>
    </row>
    <row r="28" spans="1:19">
      <c r="A28">
        <f>MAX(E17,E40)</f>
        <v>2835.85</v>
      </c>
      <c r="S28">
        <f>SUM(D17,H25,L29)</f>
        <v>-2000</v>
      </c>
    </row>
    <row r="29" spans="1:19">
      <c r="L29" s="1">
        <v>-1000</v>
      </c>
      <c r="M29">
        <f>S28</f>
        <v>-2000</v>
      </c>
    </row>
    <row r="31" spans="1:19">
      <c r="L31" s="1">
        <v>0.3</v>
      </c>
    </row>
    <row r="32" spans="1:19">
      <c r="L32" t="s">
        <v>28</v>
      </c>
    </row>
    <row r="33" spans="4:19">
      <c r="S33">
        <f>SUM(D40,H36,L34)</f>
        <v>-15000</v>
      </c>
    </row>
    <row r="34" spans="4:19">
      <c r="H34" t="s">
        <v>23</v>
      </c>
      <c r="L34" s="1">
        <v>-15000</v>
      </c>
      <c r="M34">
        <f>S33</f>
        <v>-15000</v>
      </c>
    </row>
    <row r="36" spans="4:19">
      <c r="H36" s="1">
        <v>0</v>
      </c>
      <c r="I36">
        <f>IF(ABS(1-(L31+L36))&lt;=0.00001,L31*M34+L36*M39,NA())</f>
        <v>2500</v>
      </c>
      <c r="L36" s="1">
        <v>0.7</v>
      </c>
    </row>
    <row r="37" spans="4:19">
      <c r="L37" t="s">
        <v>29</v>
      </c>
    </row>
    <row r="38" spans="4:19">
      <c r="D38" t="s">
        <v>22</v>
      </c>
      <c r="S38">
        <f>SUM(D40,H36,L39)</f>
        <v>10000</v>
      </c>
    </row>
    <row r="39" spans="4:19">
      <c r="F39">
        <f>IF(E40=I36,1,IF(E40=I44,2))</f>
        <v>1</v>
      </c>
      <c r="L39" s="1">
        <v>10000</v>
      </c>
      <c r="M39">
        <f>S38</f>
        <v>10000</v>
      </c>
    </row>
    <row r="40" spans="4:19">
      <c r="D40" s="1">
        <v>0</v>
      </c>
      <c r="E40">
        <f>MAX(I36,I44)</f>
        <v>2500</v>
      </c>
    </row>
    <row r="42" spans="4:19">
      <c r="H42" t="s">
        <v>24</v>
      </c>
    </row>
    <row r="43" spans="4:19">
      <c r="S43">
        <f>SUM(D40,H44)</f>
        <v>-1000</v>
      </c>
    </row>
    <row r="44" spans="4:19">
      <c r="H44" s="1">
        <v>-1000</v>
      </c>
      <c r="I44">
        <f>S43</f>
        <v>-1000</v>
      </c>
      <c r="S44" s="3" t="s">
        <v>20</v>
      </c>
    </row>
    <row r="1000" spans="189:204">
      <c r="GH1000" t="s">
        <v>0</v>
      </c>
      <c r="GI1000" t="s">
        <v>1</v>
      </c>
      <c r="GJ1000" t="s">
        <v>2</v>
      </c>
      <c r="GK1000" t="s">
        <v>3</v>
      </c>
      <c r="GL1000" t="s">
        <v>4</v>
      </c>
      <c r="GM1000" t="s">
        <v>5</v>
      </c>
      <c r="GN1000" t="s">
        <v>6</v>
      </c>
      <c r="GO1000" t="s">
        <v>7</v>
      </c>
      <c r="GP1000" t="s">
        <v>8</v>
      </c>
      <c r="GQ1000" t="s">
        <v>9</v>
      </c>
      <c r="GR1000" t="s">
        <v>10</v>
      </c>
      <c r="GS1000" t="s">
        <v>11</v>
      </c>
      <c r="GT1000" t="s">
        <v>12</v>
      </c>
      <c r="GU1000" t="s">
        <v>13</v>
      </c>
      <c r="GV1000" t="s">
        <v>14</v>
      </c>
    </row>
    <row r="1001" spans="189:204">
      <c r="GG1001">
        <v>0</v>
      </c>
      <c r="GH1001">
        <v>0</v>
      </c>
      <c r="GI1001" t="s">
        <v>15</v>
      </c>
      <c r="GJ1001">
        <v>0</v>
      </c>
      <c r="GK1001">
        <v>0</v>
      </c>
      <c r="GL1001">
        <v>0</v>
      </c>
      <c r="GM1001" t="s">
        <v>16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26</v>
      </c>
      <c r="GU1001">
        <v>1</v>
      </c>
      <c r="GV1001" t="b">
        <v>1</v>
      </c>
    </row>
    <row r="1002" spans="189:204">
      <c r="GG1002">
        <v>0</v>
      </c>
      <c r="GH1002">
        <v>1</v>
      </c>
      <c r="GK1002">
        <v>0</v>
      </c>
      <c r="GL1002">
        <v>0</v>
      </c>
      <c r="GM1002" t="s">
        <v>25</v>
      </c>
      <c r="GN1002">
        <v>2</v>
      </c>
      <c r="GO1002">
        <v>5</v>
      </c>
      <c r="GP1002">
        <v>6</v>
      </c>
      <c r="GQ1002">
        <v>0</v>
      </c>
      <c r="GR1002">
        <v>0</v>
      </c>
      <c r="GS1002">
        <v>0</v>
      </c>
      <c r="GT1002">
        <v>15</v>
      </c>
      <c r="GU1002">
        <v>5</v>
      </c>
      <c r="GV1002" t="b">
        <v>1</v>
      </c>
    </row>
    <row r="1003" spans="189:204">
      <c r="GG1003">
        <v>0</v>
      </c>
      <c r="GH1003">
        <v>2</v>
      </c>
      <c r="GK1003">
        <v>0</v>
      </c>
      <c r="GL1003">
        <v>0</v>
      </c>
      <c r="GM1003" t="s">
        <v>16</v>
      </c>
      <c r="GN1003">
        <v>2</v>
      </c>
      <c r="GO1003">
        <v>3</v>
      </c>
      <c r="GP1003">
        <v>4</v>
      </c>
      <c r="GQ1003">
        <v>0</v>
      </c>
      <c r="GR1003">
        <v>0</v>
      </c>
      <c r="GS1003">
        <v>0</v>
      </c>
      <c r="GT1003">
        <v>38</v>
      </c>
      <c r="GU1003">
        <v>5</v>
      </c>
      <c r="GV1003" t="b">
        <v>1</v>
      </c>
    </row>
    <row r="1004" spans="189:204">
      <c r="GG1004">
        <v>0</v>
      </c>
      <c r="GH1004">
        <v>3</v>
      </c>
      <c r="GK1004">
        <v>0</v>
      </c>
      <c r="GL1004">
        <v>2</v>
      </c>
      <c r="GM1004" t="s">
        <v>25</v>
      </c>
      <c r="GN1004">
        <v>2</v>
      </c>
      <c r="GO1004">
        <v>15</v>
      </c>
      <c r="GP1004">
        <v>16</v>
      </c>
      <c r="GQ1004">
        <v>0</v>
      </c>
      <c r="GR1004">
        <v>0</v>
      </c>
      <c r="GS1004">
        <v>0</v>
      </c>
      <c r="GT1004">
        <v>34</v>
      </c>
      <c r="GU1004">
        <v>9</v>
      </c>
      <c r="GV1004" t="b">
        <v>1</v>
      </c>
    </row>
    <row r="1005" spans="189:204">
      <c r="GG1005">
        <v>0</v>
      </c>
      <c r="GH1005">
        <v>4</v>
      </c>
      <c r="GK1005">
        <v>0</v>
      </c>
      <c r="GL1005">
        <v>2</v>
      </c>
      <c r="GM1005" t="s">
        <v>17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42</v>
      </c>
      <c r="GU1005">
        <v>9</v>
      </c>
      <c r="GV1005" t="b">
        <v>1</v>
      </c>
    </row>
    <row r="1006" spans="189:204">
      <c r="GG1006">
        <v>0</v>
      </c>
      <c r="GH1006">
        <v>5</v>
      </c>
      <c r="GL1006">
        <v>1</v>
      </c>
      <c r="GM1006" t="s">
        <v>16</v>
      </c>
      <c r="GN1006">
        <v>2</v>
      </c>
      <c r="GO1006">
        <v>7</v>
      </c>
      <c r="GP1006">
        <v>8</v>
      </c>
      <c r="GQ1006">
        <v>0</v>
      </c>
      <c r="GR1006">
        <v>0</v>
      </c>
      <c r="GS1006">
        <v>0</v>
      </c>
      <c r="GT1006">
        <v>8</v>
      </c>
      <c r="GU1006">
        <v>9</v>
      </c>
      <c r="GV1006" t="b">
        <v>1</v>
      </c>
    </row>
    <row r="1007" spans="189:204">
      <c r="GG1007">
        <v>0</v>
      </c>
      <c r="GH1007">
        <v>6</v>
      </c>
      <c r="GL1007">
        <v>1</v>
      </c>
      <c r="GM1007" t="s">
        <v>16</v>
      </c>
      <c r="GN1007">
        <v>2</v>
      </c>
      <c r="GO1007">
        <v>11</v>
      </c>
      <c r="GP1007">
        <v>12</v>
      </c>
      <c r="GQ1007">
        <v>0</v>
      </c>
      <c r="GR1007">
        <v>0</v>
      </c>
      <c r="GS1007">
        <v>0</v>
      </c>
      <c r="GT1007">
        <v>23</v>
      </c>
      <c r="GU1007">
        <v>9</v>
      </c>
      <c r="GV1007" t="b">
        <v>1</v>
      </c>
    </row>
    <row r="1008" spans="189:204">
      <c r="GG1008">
        <v>0</v>
      </c>
      <c r="GH1008">
        <v>7</v>
      </c>
      <c r="GK1008">
        <v>0</v>
      </c>
      <c r="GL1008">
        <v>5</v>
      </c>
      <c r="GM1008" t="s">
        <v>25</v>
      </c>
      <c r="GN1008">
        <v>2</v>
      </c>
      <c r="GO1008">
        <v>9</v>
      </c>
      <c r="GP1008">
        <v>10</v>
      </c>
      <c r="GQ1008">
        <v>0</v>
      </c>
      <c r="GR1008">
        <v>0</v>
      </c>
      <c r="GS1008">
        <v>0</v>
      </c>
      <c r="GT1008">
        <v>4</v>
      </c>
      <c r="GU1008">
        <v>13</v>
      </c>
      <c r="GV1008" t="b">
        <v>1</v>
      </c>
    </row>
    <row r="1009" spans="189:204">
      <c r="GG1009">
        <v>0</v>
      </c>
      <c r="GH1009">
        <v>8</v>
      </c>
      <c r="GK1009">
        <v>0</v>
      </c>
      <c r="GL1009">
        <v>5</v>
      </c>
      <c r="GM1009" t="s">
        <v>17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12</v>
      </c>
      <c r="GU1009">
        <v>13</v>
      </c>
      <c r="GV1009" t="b">
        <v>1</v>
      </c>
    </row>
    <row r="1010" spans="189:204">
      <c r="GG1010">
        <v>0</v>
      </c>
      <c r="GH1010">
        <v>9</v>
      </c>
      <c r="GL1010">
        <v>7</v>
      </c>
      <c r="GM1010" t="s">
        <v>17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</v>
      </c>
      <c r="GU1010">
        <v>17</v>
      </c>
      <c r="GV1010" t="b">
        <v>1</v>
      </c>
    </row>
    <row r="1011" spans="189:204">
      <c r="GG1011">
        <v>0</v>
      </c>
      <c r="GH1011">
        <v>10</v>
      </c>
      <c r="GL1011">
        <v>7</v>
      </c>
      <c r="GM1011" t="s">
        <v>17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7</v>
      </c>
      <c r="GU1011">
        <v>17</v>
      </c>
      <c r="GV1011" t="b">
        <v>1</v>
      </c>
    </row>
    <row r="1012" spans="189:204">
      <c r="GG1012">
        <v>3</v>
      </c>
      <c r="GH1012">
        <v>11</v>
      </c>
      <c r="GK1012">
        <v>0</v>
      </c>
      <c r="GL1012">
        <v>6</v>
      </c>
      <c r="GM1012" t="s">
        <v>25</v>
      </c>
      <c r="GN1012">
        <v>2</v>
      </c>
      <c r="GO1012">
        <v>13</v>
      </c>
      <c r="GP1012">
        <v>14</v>
      </c>
      <c r="GQ1012">
        <v>0</v>
      </c>
      <c r="GR1012">
        <v>0</v>
      </c>
      <c r="GS1012">
        <v>0</v>
      </c>
      <c r="GT1012">
        <v>19</v>
      </c>
      <c r="GU1012">
        <v>13</v>
      </c>
      <c r="GV1012" t="b">
        <v>1</v>
      </c>
    </row>
    <row r="1013" spans="189:204">
      <c r="GG1013">
        <v>0</v>
      </c>
      <c r="GH1013">
        <v>12</v>
      </c>
      <c r="GK1013">
        <v>0</v>
      </c>
      <c r="GL1013">
        <v>6</v>
      </c>
      <c r="GM1013" t="s">
        <v>17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27</v>
      </c>
      <c r="GU1013">
        <v>13</v>
      </c>
      <c r="GV1013" t="b">
        <v>1</v>
      </c>
    </row>
    <row r="1014" spans="189:204">
      <c r="GG1014">
        <v>15</v>
      </c>
      <c r="GH1014">
        <v>13</v>
      </c>
      <c r="GL1014">
        <v>11</v>
      </c>
      <c r="GM1014" t="s">
        <v>17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17</v>
      </c>
      <c r="GU1014">
        <v>17</v>
      </c>
      <c r="GV1014" t="b">
        <v>1</v>
      </c>
    </row>
    <row r="1015" spans="189:204">
      <c r="GG1015">
        <v>16</v>
      </c>
      <c r="GH1015">
        <v>14</v>
      </c>
      <c r="GL1015">
        <v>11</v>
      </c>
      <c r="GM1015" t="s">
        <v>17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22</v>
      </c>
      <c r="GU1015">
        <v>17</v>
      </c>
      <c r="GV1015" t="b">
        <v>1</v>
      </c>
    </row>
    <row r="1016" spans="189:204">
      <c r="GH1016">
        <v>15</v>
      </c>
      <c r="GL1016">
        <v>3</v>
      </c>
      <c r="GM1016" t="s">
        <v>17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32</v>
      </c>
      <c r="GU1016">
        <v>13</v>
      </c>
      <c r="GV1016" t="b">
        <v>1</v>
      </c>
    </row>
    <row r="1017" spans="189:204">
      <c r="GH1017">
        <v>16</v>
      </c>
      <c r="GL1017">
        <v>3</v>
      </c>
      <c r="GM1017" t="s">
        <v>17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37</v>
      </c>
      <c r="GU1017">
        <v>13</v>
      </c>
      <c r="GV1017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017"/>
  <sheetViews>
    <sheetView zoomScaleNormal="100" workbookViewId="0"/>
  </sheetViews>
  <sheetFormatPr baseColWidth="10" defaultRowHeight="15"/>
  <cols>
    <col min="2" max="2" width="2.25" customWidth="1"/>
    <col min="3" max="3" width="3.75" customWidth="1"/>
    <col min="6" max="6" width="2.25" customWidth="1"/>
    <col min="7" max="7" width="3.75" customWidth="1"/>
    <col min="10" max="10" width="2.25" customWidth="1"/>
    <col min="11" max="11" width="3.75" customWidth="1"/>
    <col min="14" max="14" width="2.25" customWidth="1"/>
    <col min="15" max="15" width="3.75" customWidth="1"/>
    <col min="18" max="18" width="2.25" customWidth="1"/>
    <col min="20" max="20" width="4.875" customWidth="1"/>
  </cols>
  <sheetData>
    <row r="1" spans="1:23">
      <c r="A1" s="2" t="s">
        <v>18</v>
      </c>
      <c r="P1" s="1">
        <v>0.58399999999999996</v>
      </c>
      <c r="S1" s="3" t="s">
        <v>19</v>
      </c>
      <c r="U1" s="2" t="s">
        <v>30</v>
      </c>
      <c r="V1" s="2" t="s">
        <v>31</v>
      </c>
      <c r="W1" s="2" t="s">
        <v>32</v>
      </c>
    </row>
    <row r="2" spans="1:23">
      <c r="P2" t="s">
        <v>28</v>
      </c>
      <c r="U2" s="5"/>
      <c r="V2" s="5">
        <f>E17</f>
        <v>2835.85</v>
      </c>
      <c r="W2" s="5">
        <f>E40</f>
        <v>2500</v>
      </c>
    </row>
    <row r="3" spans="1:23">
      <c r="S3">
        <f>SUM(D17,H10,L6,P4)</f>
        <v>-16000</v>
      </c>
      <c r="U3" s="5">
        <v>-200</v>
      </c>
      <c r="V3" s="5">
        <f t="dataTable" ref="V3:W12" dt2D="0" dtr="0" r1="D17"/>
        <v>3635.8500000000004</v>
      </c>
      <c r="W3" s="5">
        <v>2500</v>
      </c>
    </row>
    <row r="4" spans="1:23">
      <c r="L4" t="s">
        <v>23</v>
      </c>
      <c r="P4" s="1">
        <v>-15000</v>
      </c>
      <c r="Q4">
        <f>S3</f>
        <v>-16000</v>
      </c>
      <c r="U4" s="5">
        <v>-400</v>
      </c>
      <c r="V4" s="5">
        <v>3435.85</v>
      </c>
      <c r="W4" s="5">
        <v>2500</v>
      </c>
    </row>
    <row r="5" spans="1:23">
      <c r="U5" s="5">
        <v>-600</v>
      </c>
      <c r="V5" s="5">
        <v>3235.85</v>
      </c>
      <c r="W5" s="5">
        <v>2500</v>
      </c>
    </row>
    <row r="6" spans="1:23">
      <c r="L6" s="1">
        <v>0</v>
      </c>
      <c r="M6">
        <f>IF(ABS(1-(P1+P6))&lt;=0.00001,P1*Q4+P6*Q9,NA())</f>
        <v>-5600</v>
      </c>
      <c r="P6" s="1">
        <v>0.41599999999999998</v>
      </c>
      <c r="U6" s="5">
        <v>-800</v>
      </c>
      <c r="V6" s="5">
        <v>3035.8500000000004</v>
      </c>
      <c r="W6" s="5">
        <v>2500</v>
      </c>
    </row>
    <row r="7" spans="1:23">
      <c r="H7" s="1">
        <v>0.374</v>
      </c>
      <c r="P7" t="s">
        <v>29</v>
      </c>
      <c r="U7" s="5">
        <v>-1000</v>
      </c>
      <c r="V7" s="5">
        <v>2835.85</v>
      </c>
      <c r="W7" s="5">
        <v>2500</v>
      </c>
    </row>
    <row r="8" spans="1:23">
      <c r="H8" t="s">
        <v>26</v>
      </c>
      <c r="S8">
        <f>SUM(D17,H10,L6,P9)</f>
        <v>9000</v>
      </c>
      <c r="U8" s="5">
        <v>-1200</v>
      </c>
      <c r="V8" s="5">
        <v>2635.8500000000004</v>
      </c>
      <c r="W8" s="5">
        <v>2500</v>
      </c>
    </row>
    <row r="9" spans="1:23">
      <c r="J9">
        <f>IF(I10=M6,1,IF(I10=M14,2))</f>
        <v>2</v>
      </c>
      <c r="P9" s="1">
        <v>10000</v>
      </c>
      <c r="Q9">
        <f>S8</f>
        <v>9000</v>
      </c>
      <c r="U9" s="5">
        <v>-1400</v>
      </c>
      <c r="V9" s="5">
        <v>2435.85</v>
      </c>
      <c r="W9" s="5">
        <v>2500</v>
      </c>
    </row>
    <row r="10" spans="1:23">
      <c r="H10" s="1">
        <v>0</v>
      </c>
      <c r="I10">
        <f>MAX(M6,M14)</f>
        <v>-2000</v>
      </c>
      <c r="U10" s="5">
        <v>-1600</v>
      </c>
      <c r="V10" s="5">
        <v>2235.85</v>
      </c>
      <c r="W10" s="5">
        <v>2500</v>
      </c>
    </row>
    <row r="11" spans="1:23">
      <c r="U11" s="5">
        <v>-1800</v>
      </c>
      <c r="V11" s="5">
        <v>2035.8500000000001</v>
      </c>
      <c r="W11" s="5">
        <v>2500</v>
      </c>
    </row>
    <row r="12" spans="1:23">
      <c r="L12" t="s">
        <v>24</v>
      </c>
      <c r="U12" s="5">
        <v>-2000</v>
      </c>
      <c r="V12" s="5">
        <v>1835.85</v>
      </c>
      <c r="W12" s="5">
        <v>2500</v>
      </c>
    </row>
    <row r="13" spans="1:23">
      <c r="S13">
        <f>SUM(D17,H10,L14)</f>
        <v>-2000</v>
      </c>
    </row>
    <row r="14" spans="1:23">
      <c r="L14" s="1">
        <v>-1000</v>
      </c>
      <c r="M14">
        <f>S13</f>
        <v>-2000</v>
      </c>
    </row>
    <row r="15" spans="1:23">
      <c r="D15" t="s">
        <v>21</v>
      </c>
    </row>
    <row r="16" spans="1:23">
      <c r="P16" s="1">
        <v>0.13100000000000001</v>
      </c>
    </row>
    <row r="17" spans="1:19">
      <c r="D17" s="1">
        <v>-1000</v>
      </c>
      <c r="E17">
        <f>IF(ABS(1-(H7+H22))&lt;=0.00001,H7*I10+H22*I25,NA())</f>
        <v>2835.85</v>
      </c>
      <c r="P17" t="s">
        <v>28</v>
      </c>
    </row>
    <row r="18" spans="1:19">
      <c r="S18">
        <f>SUM(D17,H25,L21,P19)</f>
        <v>-16000</v>
      </c>
    </row>
    <row r="19" spans="1:19">
      <c r="L19" t="s">
        <v>23</v>
      </c>
      <c r="P19" s="1">
        <v>-15000</v>
      </c>
      <c r="Q19">
        <f>S18</f>
        <v>-16000</v>
      </c>
    </row>
    <row r="21" spans="1:19">
      <c r="L21" s="1">
        <v>0</v>
      </c>
      <c r="M21">
        <f>IF(ABS(1-(P16+P21))&lt;=0.00001,P16*Q19+P21*Q24,NA())</f>
        <v>5725</v>
      </c>
      <c r="P21" s="1">
        <v>0.86899999999999999</v>
      </c>
    </row>
    <row r="22" spans="1:19">
      <c r="H22" s="1">
        <v>0.626</v>
      </c>
      <c r="P22" t="s">
        <v>29</v>
      </c>
    </row>
    <row r="23" spans="1:19">
      <c r="H23" t="s">
        <v>27</v>
      </c>
      <c r="S23">
        <f>SUM(D17,H25,L21,P24)</f>
        <v>9000</v>
      </c>
    </row>
    <row r="24" spans="1:19">
      <c r="J24">
        <f>IF(I25=M21,1,IF(I25=M29,2))</f>
        <v>1</v>
      </c>
      <c r="P24" s="1">
        <v>10000</v>
      </c>
      <c r="Q24">
        <f>S23</f>
        <v>9000</v>
      </c>
    </row>
    <row r="25" spans="1:19">
      <c r="H25" s="1">
        <v>0</v>
      </c>
      <c r="I25">
        <f>MAX(M21,M29)</f>
        <v>5725</v>
      </c>
    </row>
    <row r="26" spans="1:19">
      <c r="A26" s="4"/>
    </row>
    <row r="27" spans="1:19">
      <c r="B27">
        <f>IF(A28=E17,1,IF(A28=E40,2))</f>
        <v>1</v>
      </c>
      <c r="L27" t="s">
        <v>24</v>
      </c>
    </row>
    <row r="28" spans="1:19">
      <c r="A28">
        <f>MAX(E17,E40)</f>
        <v>2835.85</v>
      </c>
      <c r="S28">
        <f>SUM(D17,H25,L29)</f>
        <v>-2000</v>
      </c>
    </row>
    <row r="29" spans="1:19">
      <c r="L29" s="1">
        <v>-1000</v>
      </c>
      <c r="M29">
        <f>S28</f>
        <v>-2000</v>
      </c>
    </row>
    <row r="31" spans="1:19">
      <c r="L31" s="1">
        <v>0.3</v>
      </c>
    </row>
    <row r="32" spans="1:19">
      <c r="L32" t="s">
        <v>28</v>
      </c>
    </row>
    <row r="33" spans="4:19">
      <c r="S33">
        <f>SUM(D40,H36,L34)</f>
        <v>-15000</v>
      </c>
    </row>
    <row r="34" spans="4:19">
      <c r="H34" t="s">
        <v>23</v>
      </c>
      <c r="L34" s="1">
        <v>-15000</v>
      </c>
      <c r="M34">
        <f>S33</f>
        <v>-15000</v>
      </c>
    </row>
    <row r="36" spans="4:19">
      <c r="H36" s="1">
        <v>0</v>
      </c>
      <c r="I36">
        <f>IF(ABS(1-(L31+L36))&lt;=0.00001,L31*M34+L36*M39,NA())</f>
        <v>2500</v>
      </c>
      <c r="L36" s="1">
        <v>0.7</v>
      </c>
    </row>
    <row r="37" spans="4:19">
      <c r="L37" t="s">
        <v>29</v>
      </c>
    </row>
    <row r="38" spans="4:19">
      <c r="D38" t="s">
        <v>22</v>
      </c>
      <c r="S38">
        <f>SUM(D40,H36,L39)</f>
        <v>10000</v>
      </c>
    </row>
    <row r="39" spans="4:19">
      <c r="F39">
        <f>IF(E40=I36,1,IF(E40=I44,2))</f>
        <v>1</v>
      </c>
      <c r="L39" s="1">
        <v>10000</v>
      </c>
      <c r="M39">
        <f>S38</f>
        <v>10000</v>
      </c>
    </row>
    <row r="40" spans="4:19">
      <c r="D40" s="1">
        <v>0</v>
      </c>
      <c r="E40">
        <f>MAX(I36,I44)</f>
        <v>2500</v>
      </c>
    </row>
    <row r="42" spans="4:19">
      <c r="H42" t="s">
        <v>24</v>
      </c>
    </row>
    <row r="43" spans="4:19">
      <c r="S43">
        <f>SUM(D40,H44)</f>
        <v>-1000</v>
      </c>
    </row>
    <row r="44" spans="4:19">
      <c r="H44" s="1">
        <v>-1000</v>
      </c>
      <c r="I44">
        <f>S43</f>
        <v>-1000</v>
      </c>
      <c r="S44" s="3" t="s">
        <v>20</v>
      </c>
    </row>
    <row r="1000" spans="189:204">
      <c r="GH1000" t="s">
        <v>0</v>
      </c>
      <c r="GI1000" t="s">
        <v>1</v>
      </c>
      <c r="GJ1000" t="s">
        <v>2</v>
      </c>
      <c r="GK1000" t="s">
        <v>3</v>
      </c>
      <c r="GL1000" t="s">
        <v>4</v>
      </c>
      <c r="GM1000" t="s">
        <v>5</v>
      </c>
      <c r="GN1000" t="s">
        <v>6</v>
      </c>
      <c r="GO1000" t="s">
        <v>7</v>
      </c>
      <c r="GP1000" t="s">
        <v>8</v>
      </c>
      <c r="GQ1000" t="s">
        <v>9</v>
      </c>
      <c r="GR1000" t="s">
        <v>10</v>
      </c>
      <c r="GS1000" t="s">
        <v>11</v>
      </c>
      <c r="GT1000" t="s">
        <v>12</v>
      </c>
      <c r="GU1000" t="s">
        <v>13</v>
      </c>
      <c r="GV1000" t="s">
        <v>14</v>
      </c>
    </row>
    <row r="1001" spans="189:204">
      <c r="GG1001">
        <v>0</v>
      </c>
      <c r="GH1001">
        <v>0</v>
      </c>
      <c r="GI1001" t="s">
        <v>15</v>
      </c>
      <c r="GJ1001">
        <v>0</v>
      </c>
      <c r="GK1001">
        <v>0</v>
      </c>
      <c r="GL1001">
        <v>0</v>
      </c>
      <c r="GM1001" t="s">
        <v>16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26</v>
      </c>
      <c r="GU1001">
        <v>1</v>
      </c>
      <c r="GV1001" t="b">
        <v>1</v>
      </c>
    </row>
    <row r="1002" spans="189:204">
      <c r="GG1002">
        <v>0</v>
      </c>
      <c r="GH1002">
        <v>1</v>
      </c>
      <c r="GK1002">
        <v>0</v>
      </c>
      <c r="GL1002">
        <v>0</v>
      </c>
      <c r="GM1002" t="s">
        <v>25</v>
      </c>
      <c r="GN1002">
        <v>2</v>
      </c>
      <c r="GO1002">
        <v>5</v>
      </c>
      <c r="GP1002">
        <v>6</v>
      </c>
      <c r="GQ1002">
        <v>0</v>
      </c>
      <c r="GR1002">
        <v>0</v>
      </c>
      <c r="GS1002">
        <v>0</v>
      </c>
      <c r="GT1002">
        <v>15</v>
      </c>
      <c r="GU1002">
        <v>5</v>
      </c>
      <c r="GV1002" t="b">
        <v>1</v>
      </c>
    </row>
    <row r="1003" spans="189:204">
      <c r="GG1003">
        <v>0</v>
      </c>
      <c r="GH1003">
        <v>2</v>
      </c>
      <c r="GK1003">
        <v>0</v>
      </c>
      <c r="GL1003">
        <v>0</v>
      </c>
      <c r="GM1003" t="s">
        <v>16</v>
      </c>
      <c r="GN1003">
        <v>2</v>
      </c>
      <c r="GO1003">
        <v>3</v>
      </c>
      <c r="GP1003">
        <v>4</v>
      </c>
      <c r="GQ1003">
        <v>0</v>
      </c>
      <c r="GR1003">
        <v>0</v>
      </c>
      <c r="GS1003">
        <v>0</v>
      </c>
      <c r="GT1003">
        <v>38</v>
      </c>
      <c r="GU1003">
        <v>5</v>
      </c>
      <c r="GV1003" t="b">
        <v>1</v>
      </c>
    </row>
    <row r="1004" spans="189:204">
      <c r="GG1004">
        <v>0</v>
      </c>
      <c r="GH1004">
        <v>3</v>
      </c>
      <c r="GK1004">
        <v>0</v>
      </c>
      <c r="GL1004">
        <v>2</v>
      </c>
      <c r="GM1004" t="s">
        <v>25</v>
      </c>
      <c r="GN1004">
        <v>2</v>
      </c>
      <c r="GO1004">
        <v>15</v>
      </c>
      <c r="GP1004">
        <v>16</v>
      </c>
      <c r="GQ1004">
        <v>0</v>
      </c>
      <c r="GR1004">
        <v>0</v>
      </c>
      <c r="GS1004">
        <v>0</v>
      </c>
      <c r="GT1004">
        <v>34</v>
      </c>
      <c r="GU1004">
        <v>9</v>
      </c>
      <c r="GV1004" t="b">
        <v>1</v>
      </c>
    </row>
    <row r="1005" spans="189:204">
      <c r="GG1005">
        <v>0</v>
      </c>
      <c r="GH1005">
        <v>4</v>
      </c>
      <c r="GK1005">
        <v>0</v>
      </c>
      <c r="GL1005">
        <v>2</v>
      </c>
      <c r="GM1005" t="s">
        <v>17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42</v>
      </c>
      <c r="GU1005">
        <v>9</v>
      </c>
      <c r="GV1005" t="b">
        <v>1</v>
      </c>
    </row>
    <row r="1006" spans="189:204">
      <c r="GG1006">
        <v>0</v>
      </c>
      <c r="GH1006">
        <v>5</v>
      </c>
      <c r="GL1006">
        <v>1</v>
      </c>
      <c r="GM1006" t="s">
        <v>16</v>
      </c>
      <c r="GN1006">
        <v>2</v>
      </c>
      <c r="GO1006">
        <v>7</v>
      </c>
      <c r="GP1006">
        <v>8</v>
      </c>
      <c r="GQ1006">
        <v>0</v>
      </c>
      <c r="GR1006">
        <v>0</v>
      </c>
      <c r="GS1006">
        <v>0</v>
      </c>
      <c r="GT1006">
        <v>8</v>
      </c>
      <c r="GU1006">
        <v>9</v>
      </c>
      <c r="GV1006" t="b">
        <v>1</v>
      </c>
    </row>
    <row r="1007" spans="189:204">
      <c r="GG1007">
        <v>0</v>
      </c>
      <c r="GH1007">
        <v>6</v>
      </c>
      <c r="GL1007">
        <v>1</v>
      </c>
      <c r="GM1007" t="s">
        <v>16</v>
      </c>
      <c r="GN1007">
        <v>2</v>
      </c>
      <c r="GO1007">
        <v>11</v>
      </c>
      <c r="GP1007">
        <v>12</v>
      </c>
      <c r="GQ1007">
        <v>0</v>
      </c>
      <c r="GR1007">
        <v>0</v>
      </c>
      <c r="GS1007">
        <v>0</v>
      </c>
      <c r="GT1007">
        <v>23</v>
      </c>
      <c r="GU1007">
        <v>9</v>
      </c>
      <c r="GV1007" t="b">
        <v>1</v>
      </c>
    </row>
    <row r="1008" spans="189:204">
      <c r="GG1008">
        <v>0</v>
      </c>
      <c r="GH1008">
        <v>7</v>
      </c>
      <c r="GK1008">
        <v>0</v>
      </c>
      <c r="GL1008">
        <v>5</v>
      </c>
      <c r="GM1008" t="s">
        <v>25</v>
      </c>
      <c r="GN1008">
        <v>2</v>
      </c>
      <c r="GO1008">
        <v>9</v>
      </c>
      <c r="GP1008">
        <v>10</v>
      </c>
      <c r="GQ1008">
        <v>0</v>
      </c>
      <c r="GR1008">
        <v>0</v>
      </c>
      <c r="GS1008">
        <v>0</v>
      </c>
      <c r="GT1008">
        <v>4</v>
      </c>
      <c r="GU1008">
        <v>13</v>
      </c>
      <c r="GV1008" t="b">
        <v>1</v>
      </c>
    </row>
    <row r="1009" spans="189:204">
      <c r="GG1009">
        <v>0</v>
      </c>
      <c r="GH1009">
        <v>8</v>
      </c>
      <c r="GK1009">
        <v>0</v>
      </c>
      <c r="GL1009">
        <v>5</v>
      </c>
      <c r="GM1009" t="s">
        <v>17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12</v>
      </c>
      <c r="GU1009">
        <v>13</v>
      </c>
      <c r="GV1009" t="b">
        <v>1</v>
      </c>
    </row>
    <row r="1010" spans="189:204">
      <c r="GG1010">
        <v>0</v>
      </c>
      <c r="GH1010">
        <v>9</v>
      </c>
      <c r="GL1010">
        <v>7</v>
      </c>
      <c r="GM1010" t="s">
        <v>17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</v>
      </c>
      <c r="GU1010">
        <v>17</v>
      </c>
      <c r="GV1010" t="b">
        <v>1</v>
      </c>
    </row>
    <row r="1011" spans="189:204">
      <c r="GG1011">
        <v>0</v>
      </c>
      <c r="GH1011">
        <v>10</v>
      </c>
      <c r="GL1011">
        <v>7</v>
      </c>
      <c r="GM1011" t="s">
        <v>17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7</v>
      </c>
      <c r="GU1011">
        <v>17</v>
      </c>
      <c r="GV1011" t="b">
        <v>1</v>
      </c>
    </row>
    <row r="1012" spans="189:204">
      <c r="GG1012">
        <v>3</v>
      </c>
      <c r="GH1012">
        <v>11</v>
      </c>
      <c r="GK1012">
        <v>0</v>
      </c>
      <c r="GL1012">
        <v>6</v>
      </c>
      <c r="GM1012" t="s">
        <v>25</v>
      </c>
      <c r="GN1012">
        <v>2</v>
      </c>
      <c r="GO1012">
        <v>13</v>
      </c>
      <c r="GP1012">
        <v>14</v>
      </c>
      <c r="GQ1012">
        <v>0</v>
      </c>
      <c r="GR1012">
        <v>0</v>
      </c>
      <c r="GS1012">
        <v>0</v>
      </c>
      <c r="GT1012">
        <v>19</v>
      </c>
      <c r="GU1012">
        <v>13</v>
      </c>
      <c r="GV1012" t="b">
        <v>1</v>
      </c>
    </row>
    <row r="1013" spans="189:204">
      <c r="GG1013">
        <v>0</v>
      </c>
      <c r="GH1013">
        <v>12</v>
      </c>
      <c r="GK1013">
        <v>0</v>
      </c>
      <c r="GL1013">
        <v>6</v>
      </c>
      <c r="GM1013" t="s">
        <v>17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27</v>
      </c>
      <c r="GU1013">
        <v>13</v>
      </c>
      <c r="GV1013" t="b">
        <v>1</v>
      </c>
    </row>
    <row r="1014" spans="189:204">
      <c r="GG1014">
        <v>15</v>
      </c>
      <c r="GH1014">
        <v>13</v>
      </c>
      <c r="GL1014">
        <v>11</v>
      </c>
      <c r="GM1014" t="s">
        <v>17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17</v>
      </c>
      <c r="GU1014">
        <v>17</v>
      </c>
      <c r="GV1014" t="b">
        <v>1</v>
      </c>
    </row>
    <row r="1015" spans="189:204">
      <c r="GG1015">
        <v>16</v>
      </c>
      <c r="GH1015">
        <v>14</v>
      </c>
      <c r="GL1015">
        <v>11</v>
      </c>
      <c r="GM1015" t="s">
        <v>17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22</v>
      </c>
      <c r="GU1015">
        <v>17</v>
      </c>
      <c r="GV1015" t="b">
        <v>1</v>
      </c>
    </row>
    <row r="1016" spans="189:204">
      <c r="GH1016">
        <v>15</v>
      </c>
      <c r="GL1016">
        <v>3</v>
      </c>
      <c r="GM1016" t="s">
        <v>17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32</v>
      </c>
      <c r="GU1016">
        <v>13</v>
      </c>
      <c r="GV1016" t="b">
        <v>1</v>
      </c>
    </row>
    <row r="1017" spans="189:204">
      <c r="GH1017">
        <v>16</v>
      </c>
      <c r="GL1017">
        <v>3</v>
      </c>
      <c r="GM1017" t="s">
        <v>17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37</v>
      </c>
      <c r="GU1017">
        <v>13</v>
      </c>
      <c r="GV1017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V1017"/>
  <sheetViews>
    <sheetView zoomScaleNormal="100" workbookViewId="0"/>
  </sheetViews>
  <sheetFormatPr baseColWidth="10" defaultRowHeight="15"/>
  <cols>
    <col min="2" max="2" width="2.25" customWidth="1"/>
    <col min="3" max="3" width="3.75" customWidth="1"/>
    <col min="6" max="6" width="2.25" customWidth="1"/>
    <col min="7" max="7" width="3.75" customWidth="1"/>
    <col min="10" max="10" width="2.25" customWidth="1"/>
    <col min="11" max="11" width="3.75" customWidth="1"/>
    <col min="14" max="14" width="2.25" customWidth="1"/>
    <col min="15" max="15" width="3.75" customWidth="1"/>
    <col min="18" max="18" width="2.25" customWidth="1"/>
    <col min="21" max="21" width="12" bestFit="1" customWidth="1"/>
    <col min="25" max="25" width="5.125" customWidth="1"/>
    <col min="26" max="26" width="16.375" bestFit="1" customWidth="1"/>
    <col min="27" max="27" width="17" bestFit="1" customWidth="1"/>
  </cols>
  <sheetData>
    <row r="1" spans="1:27" ht="15.75" thickBot="1">
      <c r="A1" s="2" t="s">
        <v>18</v>
      </c>
      <c r="P1" s="1">
        <v>0.58399999999999996</v>
      </c>
      <c r="S1" s="3" t="s">
        <v>19</v>
      </c>
      <c r="U1" t="s">
        <v>33</v>
      </c>
      <c r="W1" s="6">
        <v>1335.85033585</v>
      </c>
      <c r="Z1" s="2" t="s">
        <v>41</v>
      </c>
    </row>
    <row r="2" spans="1:27" ht="15.75" thickBot="1">
      <c r="P2" t="s">
        <v>28</v>
      </c>
      <c r="Z2" s="8" t="s">
        <v>40</v>
      </c>
      <c r="AA2" s="9" t="s">
        <v>37</v>
      </c>
    </row>
    <row r="3" spans="1:27">
      <c r="S3">
        <f>SUM(D17,H10,L6,P4)</f>
        <v>-16335.85033585</v>
      </c>
      <c r="U3" t="s">
        <v>30</v>
      </c>
      <c r="V3" t="s">
        <v>31</v>
      </c>
      <c r="W3" t="s">
        <v>32</v>
      </c>
      <c r="X3" t="s">
        <v>34</v>
      </c>
      <c r="Z3" s="10" t="s">
        <v>35</v>
      </c>
      <c r="AA3" s="11" t="s">
        <v>38</v>
      </c>
    </row>
    <row r="4" spans="1:27" ht="15.75" thickBot="1">
      <c r="L4" t="s">
        <v>23</v>
      </c>
      <c r="P4" s="1">
        <v>-15000</v>
      </c>
      <c r="Q4">
        <f>S3</f>
        <v>-16335.85033585</v>
      </c>
      <c r="U4" s="7"/>
      <c r="V4" s="7">
        <f>E17</f>
        <v>2499.9996641500002</v>
      </c>
      <c r="W4" s="7">
        <f>E40</f>
        <v>2500</v>
      </c>
      <c r="X4">
        <f>V4-W4</f>
        <v>-3.3584999982849695E-4</v>
      </c>
      <c r="Z4" s="12" t="s">
        <v>36</v>
      </c>
      <c r="AA4" s="13" t="s">
        <v>39</v>
      </c>
    </row>
    <row r="5" spans="1:27">
      <c r="U5" s="5">
        <v>200</v>
      </c>
      <c r="V5" s="5">
        <f t="dataTable" ref="V5:W14" dt2D="0" dtr="0" r1="W1"/>
        <v>3635.8500000000004</v>
      </c>
      <c r="W5" s="5">
        <v>2500</v>
      </c>
    </row>
    <row r="6" spans="1:27">
      <c r="L6" s="1">
        <v>0</v>
      </c>
      <c r="M6">
        <f>IF(ABS(1-(P1+P6))&lt;=0.00001,P1*Q4+P6*Q9,NA())</f>
        <v>-5935.8503358499993</v>
      </c>
      <c r="P6" s="1">
        <v>0.41599999999999998</v>
      </c>
      <c r="U6" s="5">
        <v>400</v>
      </c>
      <c r="V6" s="5">
        <v>3435.85</v>
      </c>
      <c r="W6" s="5">
        <v>2500</v>
      </c>
    </row>
    <row r="7" spans="1:27">
      <c r="H7" s="1">
        <v>0.374</v>
      </c>
      <c r="P7" t="s">
        <v>29</v>
      </c>
      <c r="U7" s="5">
        <v>600</v>
      </c>
      <c r="V7" s="5">
        <v>3235.85</v>
      </c>
      <c r="W7" s="5">
        <v>2500</v>
      </c>
    </row>
    <row r="8" spans="1:27">
      <c r="H8" t="s">
        <v>26</v>
      </c>
      <c r="S8">
        <f>SUM(D17,H10,L6,P9)</f>
        <v>8664.1496641499998</v>
      </c>
      <c r="U8" s="5">
        <v>800</v>
      </c>
      <c r="V8" s="5">
        <v>3035.8500000000004</v>
      </c>
      <c r="W8" s="5">
        <v>2500</v>
      </c>
    </row>
    <row r="9" spans="1:27">
      <c r="J9">
        <f>IF(I10=M6,1,IF(I10=M14,2))</f>
        <v>2</v>
      </c>
      <c r="P9" s="1">
        <v>10000</v>
      </c>
      <c r="Q9">
        <f>S8</f>
        <v>8664.1496641499998</v>
      </c>
      <c r="U9" s="5">
        <v>1000</v>
      </c>
      <c r="V9" s="5">
        <v>2835.85</v>
      </c>
      <c r="W9" s="5">
        <v>2500</v>
      </c>
    </row>
    <row r="10" spans="1:27">
      <c r="H10" s="1">
        <v>0</v>
      </c>
      <c r="I10">
        <f>MAX(M6,M14)</f>
        <v>-2335.8503358500002</v>
      </c>
      <c r="U10" s="5">
        <v>1200</v>
      </c>
      <c r="V10" s="5">
        <v>2635.8500000000004</v>
      </c>
      <c r="W10" s="5">
        <v>2500</v>
      </c>
    </row>
    <row r="11" spans="1:27">
      <c r="U11" s="5">
        <v>1400</v>
      </c>
      <c r="V11" s="5">
        <v>2435.85</v>
      </c>
      <c r="W11" s="5">
        <v>2500</v>
      </c>
    </row>
    <row r="12" spans="1:27">
      <c r="L12" t="s">
        <v>24</v>
      </c>
      <c r="U12" s="5">
        <v>1600</v>
      </c>
      <c r="V12" s="5">
        <v>2235.85</v>
      </c>
      <c r="W12" s="5">
        <v>2500</v>
      </c>
    </row>
    <row r="13" spans="1:27">
      <c r="S13">
        <f>SUM(D17,H10,L14)</f>
        <v>-2335.8503358500002</v>
      </c>
      <c r="U13" s="5">
        <v>1800</v>
      </c>
      <c r="V13" s="5">
        <v>2035.8500000000001</v>
      </c>
      <c r="W13" s="5">
        <v>2500</v>
      </c>
    </row>
    <row r="14" spans="1:27">
      <c r="L14" s="1">
        <v>-1000</v>
      </c>
      <c r="M14">
        <f>S13</f>
        <v>-2335.8503358500002</v>
      </c>
      <c r="U14" s="5">
        <v>2000</v>
      </c>
      <c r="V14" s="5">
        <v>1835.85</v>
      </c>
      <c r="W14" s="5">
        <v>2500</v>
      </c>
    </row>
    <row r="15" spans="1:27">
      <c r="D15" t="s">
        <v>21</v>
      </c>
    </row>
    <row r="16" spans="1:27">
      <c r="P16" s="1">
        <v>0.13100000000000001</v>
      </c>
    </row>
    <row r="17" spans="1:19">
      <c r="D17" s="1">
        <f>-W1</f>
        <v>-1335.85033585</v>
      </c>
      <c r="E17">
        <f>IF(ABS(1-(H7+H22))&lt;=0.00001,H7*I10+H22*I25,NA())</f>
        <v>2499.9996641500002</v>
      </c>
      <c r="P17" t="s">
        <v>28</v>
      </c>
    </row>
    <row r="18" spans="1:19">
      <c r="S18">
        <f>SUM(D17,H25,L21,P19)</f>
        <v>-16335.85033585</v>
      </c>
    </row>
    <row r="19" spans="1:19">
      <c r="L19" t="s">
        <v>23</v>
      </c>
      <c r="P19" s="1">
        <v>-15000</v>
      </c>
      <c r="Q19">
        <f>S18</f>
        <v>-16335.85033585</v>
      </c>
    </row>
    <row r="21" spans="1:19">
      <c r="L21" s="1">
        <v>0</v>
      </c>
      <c r="M21">
        <f>IF(ABS(1-(P16+P21))&lt;=0.00001,P16*Q19+P21*Q24,NA())</f>
        <v>5389.1496641499998</v>
      </c>
      <c r="P21" s="1">
        <v>0.86899999999999999</v>
      </c>
    </row>
    <row r="22" spans="1:19">
      <c r="H22" s="1">
        <v>0.626</v>
      </c>
      <c r="P22" t="s">
        <v>29</v>
      </c>
    </row>
    <row r="23" spans="1:19">
      <c r="H23" t="s">
        <v>27</v>
      </c>
      <c r="S23">
        <f>SUM(D17,H25,L21,P24)</f>
        <v>8664.1496641499998</v>
      </c>
    </row>
    <row r="24" spans="1:19">
      <c r="J24">
        <f>IF(I25=M21,1,IF(I25=M29,2))</f>
        <v>1</v>
      </c>
      <c r="P24" s="1">
        <v>10000</v>
      </c>
      <c r="Q24">
        <f>S23</f>
        <v>8664.1496641499998</v>
      </c>
    </row>
    <row r="25" spans="1:19">
      <c r="H25" s="1">
        <v>0</v>
      </c>
      <c r="I25">
        <f>MAX(M21,M29)</f>
        <v>5389.1496641499998</v>
      </c>
    </row>
    <row r="26" spans="1:19">
      <c r="A26" s="4"/>
    </row>
    <row r="27" spans="1:19">
      <c r="B27">
        <f>IF(A28=E17,1,IF(A28=E40,2))</f>
        <v>2</v>
      </c>
      <c r="L27" t="s">
        <v>24</v>
      </c>
    </row>
    <row r="28" spans="1:19">
      <c r="A28">
        <f>MAX(E17,E40)</f>
        <v>2500</v>
      </c>
      <c r="S28">
        <f>SUM(D17,H25,L29)</f>
        <v>-2335.8503358500002</v>
      </c>
    </row>
    <row r="29" spans="1:19">
      <c r="L29" s="1">
        <v>-1000</v>
      </c>
      <c r="M29">
        <f>S28</f>
        <v>-2335.8503358500002</v>
      </c>
    </row>
    <row r="31" spans="1:19">
      <c r="L31" s="1">
        <v>0.3</v>
      </c>
    </row>
    <row r="32" spans="1:19">
      <c r="L32" t="s">
        <v>28</v>
      </c>
    </row>
    <row r="33" spans="4:19">
      <c r="S33">
        <f>SUM(D40,H36,L34)</f>
        <v>-15000</v>
      </c>
    </row>
    <row r="34" spans="4:19">
      <c r="H34" t="s">
        <v>23</v>
      </c>
      <c r="L34" s="1">
        <v>-15000</v>
      </c>
      <c r="M34">
        <f>S33</f>
        <v>-15000</v>
      </c>
    </row>
    <row r="36" spans="4:19">
      <c r="H36" s="1">
        <v>0</v>
      </c>
      <c r="I36">
        <f>IF(ABS(1-(L31+L36))&lt;=0.00001,L31*M34+L36*M39,NA())</f>
        <v>2500</v>
      </c>
      <c r="L36" s="1">
        <v>0.7</v>
      </c>
    </row>
    <row r="37" spans="4:19">
      <c r="L37" t="s">
        <v>29</v>
      </c>
    </row>
    <row r="38" spans="4:19">
      <c r="D38" t="s">
        <v>22</v>
      </c>
      <c r="S38">
        <f>SUM(D40,H36,L39)</f>
        <v>10000</v>
      </c>
    </row>
    <row r="39" spans="4:19">
      <c r="F39">
        <f>IF(E40=I36,1,IF(E40=I44,2))</f>
        <v>1</v>
      </c>
      <c r="L39" s="1">
        <v>10000</v>
      </c>
      <c r="M39">
        <f>S38</f>
        <v>10000</v>
      </c>
    </row>
    <row r="40" spans="4:19">
      <c r="D40" s="1">
        <v>0</v>
      </c>
      <c r="E40">
        <f>MAX(I36,I44)</f>
        <v>2500</v>
      </c>
    </row>
    <row r="42" spans="4:19">
      <c r="H42" t="s">
        <v>24</v>
      </c>
    </row>
    <row r="43" spans="4:19">
      <c r="S43">
        <f>SUM(D40,H44)</f>
        <v>-1000</v>
      </c>
    </row>
    <row r="44" spans="4:19">
      <c r="H44" s="1">
        <v>-1000</v>
      </c>
      <c r="I44">
        <f>S43</f>
        <v>-1000</v>
      </c>
      <c r="S44" s="3" t="s">
        <v>20</v>
      </c>
    </row>
    <row r="1000" spans="189:204">
      <c r="GH1000" t="s">
        <v>0</v>
      </c>
      <c r="GI1000" t="s">
        <v>1</v>
      </c>
      <c r="GJ1000" t="s">
        <v>2</v>
      </c>
      <c r="GK1000" t="s">
        <v>3</v>
      </c>
      <c r="GL1000" t="s">
        <v>4</v>
      </c>
      <c r="GM1000" t="s">
        <v>5</v>
      </c>
      <c r="GN1000" t="s">
        <v>6</v>
      </c>
      <c r="GO1000" t="s">
        <v>7</v>
      </c>
      <c r="GP1000" t="s">
        <v>8</v>
      </c>
      <c r="GQ1000" t="s">
        <v>9</v>
      </c>
      <c r="GR1000" t="s">
        <v>10</v>
      </c>
      <c r="GS1000" t="s">
        <v>11</v>
      </c>
      <c r="GT1000" t="s">
        <v>12</v>
      </c>
      <c r="GU1000" t="s">
        <v>13</v>
      </c>
      <c r="GV1000" t="s">
        <v>14</v>
      </c>
    </row>
    <row r="1001" spans="189:204">
      <c r="GG1001">
        <v>0</v>
      </c>
      <c r="GH1001">
        <v>0</v>
      </c>
      <c r="GI1001" t="s">
        <v>15</v>
      </c>
      <c r="GJ1001">
        <v>0</v>
      </c>
      <c r="GK1001">
        <v>0</v>
      </c>
      <c r="GL1001">
        <v>0</v>
      </c>
      <c r="GM1001" t="s">
        <v>16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26</v>
      </c>
      <c r="GU1001">
        <v>1</v>
      </c>
      <c r="GV1001" t="b">
        <v>1</v>
      </c>
    </row>
    <row r="1002" spans="189:204">
      <c r="GG1002">
        <v>0</v>
      </c>
      <c r="GH1002">
        <v>1</v>
      </c>
      <c r="GK1002">
        <v>0</v>
      </c>
      <c r="GL1002">
        <v>0</v>
      </c>
      <c r="GM1002" t="s">
        <v>25</v>
      </c>
      <c r="GN1002">
        <v>2</v>
      </c>
      <c r="GO1002">
        <v>5</v>
      </c>
      <c r="GP1002">
        <v>6</v>
      </c>
      <c r="GQ1002">
        <v>0</v>
      </c>
      <c r="GR1002">
        <v>0</v>
      </c>
      <c r="GS1002">
        <v>0</v>
      </c>
      <c r="GT1002">
        <v>15</v>
      </c>
      <c r="GU1002">
        <v>5</v>
      </c>
      <c r="GV1002" t="b">
        <v>1</v>
      </c>
    </row>
    <row r="1003" spans="189:204">
      <c r="GG1003">
        <v>0</v>
      </c>
      <c r="GH1003">
        <v>2</v>
      </c>
      <c r="GK1003">
        <v>0</v>
      </c>
      <c r="GL1003">
        <v>0</v>
      </c>
      <c r="GM1003" t="s">
        <v>16</v>
      </c>
      <c r="GN1003">
        <v>2</v>
      </c>
      <c r="GO1003">
        <v>3</v>
      </c>
      <c r="GP1003">
        <v>4</v>
      </c>
      <c r="GQ1003">
        <v>0</v>
      </c>
      <c r="GR1003">
        <v>0</v>
      </c>
      <c r="GS1003">
        <v>0</v>
      </c>
      <c r="GT1003">
        <v>38</v>
      </c>
      <c r="GU1003">
        <v>5</v>
      </c>
      <c r="GV1003" t="b">
        <v>1</v>
      </c>
    </row>
    <row r="1004" spans="189:204">
      <c r="GG1004">
        <v>0</v>
      </c>
      <c r="GH1004">
        <v>3</v>
      </c>
      <c r="GK1004">
        <v>0</v>
      </c>
      <c r="GL1004">
        <v>2</v>
      </c>
      <c r="GM1004" t="s">
        <v>25</v>
      </c>
      <c r="GN1004">
        <v>2</v>
      </c>
      <c r="GO1004">
        <v>15</v>
      </c>
      <c r="GP1004">
        <v>16</v>
      </c>
      <c r="GQ1004">
        <v>0</v>
      </c>
      <c r="GR1004">
        <v>0</v>
      </c>
      <c r="GS1004">
        <v>0</v>
      </c>
      <c r="GT1004">
        <v>34</v>
      </c>
      <c r="GU1004">
        <v>9</v>
      </c>
      <c r="GV1004" t="b">
        <v>1</v>
      </c>
    </row>
    <row r="1005" spans="189:204">
      <c r="GG1005">
        <v>0</v>
      </c>
      <c r="GH1005">
        <v>4</v>
      </c>
      <c r="GK1005">
        <v>0</v>
      </c>
      <c r="GL1005">
        <v>2</v>
      </c>
      <c r="GM1005" t="s">
        <v>17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42</v>
      </c>
      <c r="GU1005">
        <v>9</v>
      </c>
      <c r="GV1005" t="b">
        <v>1</v>
      </c>
    </row>
    <row r="1006" spans="189:204">
      <c r="GG1006">
        <v>0</v>
      </c>
      <c r="GH1006">
        <v>5</v>
      </c>
      <c r="GL1006">
        <v>1</v>
      </c>
      <c r="GM1006" t="s">
        <v>16</v>
      </c>
      <c r="GN1006">
        <v>2</v>
      </c>
      <c r="GO1006">
        <v>7</v>
      </c>
      <c r="GP1006">
        <v>8</v>
      </c>
      <c r="GQ1006">
        <v>0</v>
      </c>
      <c r="GR1006">
        <v>0</v>
      </c>
      <c r="GS1006">
        <v>0</v>
      </c>
      <c r="GT1006">
        <v>8</v>
      </c>
      <c r="GU1006">
        <v>9</v>
      </c>
      <c r="GV1006" t="b">
        <v>1</v>
      </c>
    </row>
    <row r="1007" spans="189:204">
      <c r="GG1007">
        <v>0</v>
      </c>
      <c r="GH1007">
        <v>6</v>
      </c>
      <c r="GL1007">
        <v>1</v>
      </c>
      <c r="GM1007" t="s">
        <v>16</v>
      </c>
      <c r="GN1007">
        <v>2</v>
      </c>
      <c r="GO1007">
        <v>11</v>
      </c>
      <c r="GP1007">
        <v>12</v>
      </c>
      <c r="GQ1007">
        <v>0</v>
      </c>
      <c r="GR1007">
        <v>0</v>
      </c>
      <c r="GS1007">
        <v>0</v>
      </c>
      <c r="GT1007">
        <v>23</v>
      </c>
      <c r="GU1007">
        <v>9</v>
      </c>
      <c r="GV1007" t="b">
        <v>1</v>
      </c>
    </row>
    <row r="1008" spans="189:204">
      <c r="GG1008">
        <v>0</v>
      </c>
      <c r="GH1008">
        <v>7</v>
      </c>
      <c r="GK1008">
        <v>0</v>
      </c>
      <c r="GL1008">
        <v>5</v>
      </c>
      <c r="GM1008" t="s">
        <v>25</v>
      </c>
      <c r="GN1008">
        <v>2</v>
      </c>
      <c r="GO1008">
        <v>9</v>
      </c>
      <c r="GP1008">
        <v>10</v>
      </c>
      <c r="GQ1008">
        <v>0</v>
      </c>
      <c r="GR1008">
        <v>0</v>
      </c>
      <c r="GS1008">
        <v>0</v>
      </c>
      <c r="GT1008">
        <v>4</v>
      </c>
      <c r="GU1008">
        <v>13</v>
      </c>
      <c r="GV1008" t="b">
        <v>1</v>
      </c>
    </row>
    <row r="1009" spans="189:204">
      <c r="GG1009">
        <v>0</v>
      </c>
      <c r="GH1009">
        <v>8</v>
      </c>
      <c r="GK1009">
        <v>0</v>
      </c>
      <c r="GL1009">
        <v>5</v>
      </c>
      <c r="GM1009" t="s">
        <v>17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12</v>
      </c>
      <c r="GU1009">
        <v>13</v>
      </c>
      <c r="GV1009" t="b">
        <v>1</v>
      </c>
    </row>
    <row r="1010" spans="189:204">
      <c r="GG1010">
        <v>0</v>
      </c>
      <c r="GH1010">
        <v>9</v>
      </c>
      <c r="GL1010">
        <v>7</v>
      </c>
      <c r="GM1010" t="s">
        <v>17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</v>
      </c>
      <c r="GU1010">
        <v>17</v>
      </c>
      <c r="GV1010" t="b">
        <v>1</v>
      </c>
    </row>
    <row r="1011" spans="189:204">
      <c r="GG1011">
        <v>0</v>
      </c>
      <c r="GH1011">
        <v>10</v>
      </c>
      <c r="GL1011">
        <v>7</v>
      </c>
      <c r="GM1011" t="s">
        <v>17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7</v>
      </c>
      <c r="GU1011">
        <v>17</v>
      </c>
      <c r="GV1011" t="b">
        <v>1</v>
      </c>
    </row>
    <row r="1012" spans="189:204">
      <c r="GG1012">
        <v>3</v>
      </c>
      <c r="GH1012">
        <v>11</v>
      </c>
      <c r="GK1012">
        <v>0</v>
      </c>
      <c r="GL1012">
        <v>6</v>
      </c>
      <c r="GM1012" t="s">
        <v>25</v>
      </c>
      <c r="GN1012">
        <v>2</v>
      </c>
      <c r="GO1012">
        <v>13</v>
      </c>
      <c r="GP1012">
        <v>14</v>
      </c>
      <c r="GQ1012">
        <v>0</v>
      </c>
      <c r="GR1012">
        <v>0</v>
      </c>
      <c r="GS1012">
        <v>0</v>
      </c>
      <c r="GT1012">
        <v>19</v>
      </c>
      <c r="GU1012">
        <v>13</v>
      </c>
      <c r="GV1012" t="b">
        <v>1</v>
      </c>
    </row>
    <row r="1013" spans="189:204">
      <c r="GG1013">
        <v>0</v>
      </c>
      <c r="GH1013">
        <v>12</v>
      </c>
      <c r="GK1013">
        <v>0</v>
      </c>
      <c r="GL1013">
        <v>6</v>
      </c>
      <c r="GM1013" t="s">
        <v>17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27</v>
      </c>
      <c r="GU1013">
        <v>13</v>
      </c>
      <c r="GV1013" t="b">
        <v>1</v>
      </c>
    </row>
    <row r="1014" spans="189:204">
      <c r="GG1014">
        <v>15</v>
      </c>
      <c r="GH1014">
        <v>13</v>
      </c>
      <c r="GL1014">
        <v>11</v>
      </c>
      <c r="GM1014" t="s">
        <v>17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17</v>
      </c>
      <c r="GU1014">
        <v>17</v>
      </c>
      <c r="GV1014" t="b">
        <v>1</v>
      </c>
    </row>
    <row r="1015" spans="189:204">
      <c r="GG1015">
        <v>16</v>
      </c>
      <c r="GH1015">
        <v>14</v>
      </c>
      <c r="GL1015">
        <v>11</v>
      </c>
      <c r="GM1015" t="s">
        <v>17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22</v>
      </c>
      <c r="GU1015">
        <v>17</v>
      </c>
      <c r="GV1015" t="b">
        <v>1</v>
      </c>
    </row>
    <row r="1016" spans="189:204">
      <c r="GH1016">
        <v>15</v>
      </c>
      <c r="GL1016">
        <v>3</v>
      </c>
      <c r="GM1016" t="s">
        <v>17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32</v>
      </c>
      <c r="GU1016">
        <v>13</v>
      </c>
      <c r="GV1016" t="b">
        <v>1</v>
      </c>
    </row>
    <row r="1017" spans="189:204">
      <c r="GH1017">
        <v>16</v>
      </c>
      <c r="GL1017">
        <v>3</v>
      </c>
      <c r="GM1017" t="s">
        <v>17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37</v>
      </c>
      <c r="GU1017">
        <v>13</v>
      </c>
      <c r="GV1017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9</vt:i4>
      </vt:variant>
    </vt:vector>
  </HeadingPairs>
  <TitlesOfParts>
    <vt:vector size="12" baseType="lpstr">
      <vt:lpstr>Solución</vt:lpstr>
      <vt:lpstr>Sensibilidad</vt:lpstr>
      <vt:lpstr>Sensibilidad (Mejor)</vt:lpstr>
      <vt:lpstr>Sensibilidad!TreeData</vt:lpstr>
      <vt:lpstr>'Sensibilidad (Mejor)'!TreeData</vt:lpstr>
      <vt:lpstr>Solución!TreeData</vt:lpstr>
      <vt:lpstr>Sensibilidad!TreeDiagBase</vt:lpstr>
      <vt:lpstr>'Sensibilidad (Mejor)'!TreeDiagBase</vt:lpstr>
      <vt:lpstr>Solución!TreeDiagBase</vt:lpstr>
      <vt:lpstr>Sensibilidad!TreeDiagram</vt:lpstr>
      <vt:lpstr>'Sensibilidad (Mejor)'!TreeDiagram</vt:lpstr>
      <vt:lpstr>Solución!TreeDiagram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upadmin</dc:creator>
  <cp:lastModifiedBy>Miguel Sierra</cp:lastModifiedBy>
  <dcterms:created xsi:type="dcterms:W3CDTF">2016-08-24T20:28:48Z</dcterms:created>
  <dcterms:modified xsi:type="dcterms:W3CDTF">2016-08-26T03:19:32Z</dcterms:modified>
</cp:coreProperties>
</file>