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aranjo\clases\Analytical Decision Making\"/>
    </mc:Choice>
  </mc:AlternateContent>
  <bookViews>
    <workbookView xWindow="0" yWindow="0" windowWidth="20490" windowHeight="7680" activeTab="1"/>
  </bookViews>
  <sheets>
    <sheet name="2estados" sheetId="2" r:id="rId1"/>
    <sheet name="Hoja1" sheetId="1" r:id="rId2"/>
  </sheets>
  <definedNames>
    <definedName name="MinimizeCosts" localSheetId="1">FALSE</definedName>
    <definedName name="Print_Area" localSheetId="1">Hoja1!TreeDiagram</definedName>
    <definedName name="TreeData" localSheetId="1">Hoja1!$GH$1001:$GV$1017</definedName>
    <definedName name="TreeDiagBase" localSheetId="1">Hoja1!$B$2</definedName>
    <definedName name="TreeDiagram" localSheetId="1">Hoja1!$B$2:$T$45</definedName>
    <definedName name="UseExpUtility" localSheetId="1">FALSE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T29" i="1" s="1"/>
  <c r="N30" i="1" s="1"/>
  <c r="T34" i="1"/>
  <c r="N35" i="1" s="1"/>
  <c r="T19" i="1"/>
  <c r="R20" i="1" s="1"/>
  <c r="T44" i="1"/>
  <c r="J45" i="1" s="1"/>
  <c r="T4" i="1"/>
  <c r="R5" i="1" s="1"/>
  <c r="T39" i="1"/>
  <c r="N40" i="1" s="1"/>
  <c r="I8" i="1"/>
  <c r="I23" i="1" s="1"/>
  <c r="M32" i="1"/>
  <c r="M37" i="1" s="1"/>
  <c r="Q17" i="1"/>
  <c r="Q22" i="1" s="1"/>
  <c r="Q2" i="1"/>
  <c r="Q7" i="1" s="1"/>
  <c r="C7" i="2"/>
  <c r="B7" i="2"/>
  <c r="C6" i="2"/>
  <c r="B6" i="2"/>
  <c r="T9" i="1" l="1"/>
  <c r="R10" i="1" s="1"/>
  <c r="T24" i="1"/>
  <c r="R25" i="1" s="1"/>
  <c r="T14" i="1"/>
  <c r="N15" i="1" s="1"/>
  <c r="N22" i="1"/>
  <c r="J26" i="1" s="1"/>
  <c r="K25" i="1" s="1"/>
  <c r="N7" i="1"/>
  <c r="J37" i="1"/>
  <c r="F41" i="1" s="1"/>
  <c r="G40" i="1" s="1"/>
  <c r="D7" i="2"/>
  <c r="B10" i="2" s="1"/>
  <c r="D6" i="2"/>
  <c r="C9" i="2" s="1"/>
  <c r="J11" i="1" l="1"/>
  <c r="K10" i="1" s="1"/>
  <c r="F18" i="1"/>
  <c r="B29" i="1" s="1"/>
  <c r="C28" i="1" s="1"/>
  <c r="C10" i="2"/>
  <c r="D10" i="2" s="1"/>
  <c r="B9" i="2"/>
  <c r="D9" i="2" s="1"/>
</calcChain>
</file>

<file path=xl/sharedStrings.xml><?xml version="1.0" encoding="utf-8"?>
<sst xmlns="http://schemas.openxmlformats.org/spreadsheetml/2006/main" count="88" uniqueCount="55">
  <si>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</si>
  <si>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</si>
  <si>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</si>
  <si>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</si>
  <si>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</si>
  <si>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</si>
  <si>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</si>
  <si>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</si>
  <si>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</si>
  <si>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</si>
  <si>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</si>
  <si>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</si>
  <si>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</si>
  <si>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</si>
  <si>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</si>
  <si>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</si>
  <si>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</si>
  <si>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</si>
  <si>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despedir</t>
  </si>
  <si>
    <t>no despedir</t>
  </si>
  <si>
    <t>usar detector</t>
  </si>
  <si>
    <t>no usar detector</t>
  </si>
  <si>
    <t>E</t>
  </si>
  <si>
    <t>estaba mintiendo</t>
  </si>
  <si>
    <t>no estaba mintiendo</t>
  </si>
  <si>
    <t>E1</t>
  </si>
  <si>
    <t>E2</t>
  </si>
  <si>
    <t>p(X1/Ek)</t>
  </si>
  <si>
    <t>Asumiendo estas  matriz de datos</t>
  </si>
  <si>
    <t>p(X1/E1)</t>
  </si>
  <si>
    <t>p(X1/E2)</t>
  </si>
  <si>
    <t>Matriz de datos</t>
  </si>
  <si>
    <t>p(X2/Ek)</t>
  </si>
  <si>
    <t>p(X2/E1)</t>
  </si>
  <si>
    <t>p(X2/E2)</t>
  </si>
  <si>
    <t>p(Ek)</t>
  </si>
  <si>
    <t>p(E1)</t>
  </si>
  <si>
    <t>p(E2)</t>
  </si>
  <si>
    <t>p(X1)</t>
  </si>
  <si>
    <r>
      <t>p(X1</t>
    </r>
    <r>
      <rPr>
        <sz val="11"/>
        <color theme="1"/>
        <rFont val="Calibri"/>
        <family val="2"/>
      </rPr>
      <t>∩E1)</t>
    </r>
  </si>
  <si>
    <t>p(X1∩E2)</t>
  </si>
  <si>
    <t>p(X2)</t>
  </si>
  <si>
    <t>p(X2∩E1)</t>
  </si>
  <si>
    <t>p(X2∩E2)</t>
  </si>
  <si>
    <t>p(Ek/X1)</t>
  </si>
  <si>
    <t>p(E1/X1)</t>
  </si>
  <si>
    <t>p(E2/X1)</t>
  </si>
  <si>
    <t>p(Ek/X2)</t>
  </si>
  <si>
    <t>p(E1/X2)</t>
  </si>
  <si>
    <t>p(E2/X2)</t>
  </si>
  <si>
    <t>prueba acierta (X1)</t>
  </si>
  <si>
    <t>prueba no acierta (X2)</t>
  </si>
  <si>
    <t>Costo</t>
  </si>
  <si>
    <t>VE1</t>
  </si>
  <si>
    <t>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</si>
</sst>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16</xdr:row>
      <xdr:rowOff>152400</xdr:rowOff>
    </xdr:to>
    <xdr:sp macro="" textlink="">
      <xdr:nvSpPr>
        <xdr:cNvPr id="1417" name="Circle 1416"/>
        <xdr:cNvSpPr/>
      </xdr:nvSpPr>
      <xdr:spPr>
        <a:xfrm>
          <a:off x="3448050" y="3048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6</xdr:col>
      <xdr:colOff>0</xdr:colOff>
      <xdr:row>16</xdr:row>
      <xdr:rowOff>76200</xdr:rowOff>
    </xdr:to>
    <xdr:sp macro="" textlink="">
      <xdr:nvSpPr>
        <xdr:cNvPr id="1418" name="Line 289"/>
        <xdr:cNvSpPr>
          <a:spLocks noChangeShapeType="1"/>
        </xdr:cNvSpPr>
      </xdr:nvSpPr>
      <xdr:spPr bwMode="auto">
        <a:xfrm>
          <a:off x="1924050" y="3124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16</xdr:row>
      <xdr:rowOff>76200</xdr:rowOff>
    </xdr:from>
    <xdr:to>
      <xdr:col>4</xdr:col>
      <xdr:colOff>0</xdr:colOff>
      <xdr:row>27</xdr:row>
      <xdr:rowOff>76200</xdr:rowOff>
    </xdr:to>
    <xdr:sp macro="" textlink="">
      <xdr:nvSpPr>
        <xdr:cNvPr id="1419" name="Line 290"/>
        <xdr:cNvSpPr>
          <a:spLocks noChangeShapeType="1"/>
        </xdr:cNvSpPr>
      </xdr:nvSpPr>
      <xdr:spPr bwMode="auto">
        <a:xfrm flipV="1">
          <a:off x="1676400" y="3124200"/>
          <a:ext cx="247650" cy="2095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1420" name="Square 1419"/>
        <xdr:cNvSpPr/>
      </xdr:nvSpPr>
      <xdr:spPr>
        <a:xfrm>
          <a:off x="3448050" y="7429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1421" name="Line 291"/>
        <xdr:cNvSpPr>
          <a:spLocks noChangeShapeType="1"/>
        </xdr:cNvSpPr>
      </xdr:nvSpPr>
      <xdr:spPr bwMode="auto">
        <a:xfrm>
          <a:off x="1924050" y="7505700"/>
          <a:ext cx="1524000" cy="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27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1422" name="Line 292"/>
        <xdr:cNvSpPr>
          <a:spLocks noChangeShapeType="1"/>
        </xdr:cNvSpPr>
      </xdr:nvSpPr>
      <xdr:spPr bwMode="auto">
        <a:xfrm>
          <a:off x="1676400" y="5219700"/>
          <a:ext cx="247650" cy="228600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1423" name="Square 1422"/>
        <xdr:cNvSpPr/>
      </xdr:nvSpPr>
      <xdr:spPr>
        <a:xfrm>
          <a:off x="5372100" y="1714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1424" name="Line 293"/>
        <xdr:cNvSpPr>
          <a:spLocks noChangeShapeType="1"/>
        </xdr:cNvSpPr>
      </xdr:nvSpPr>
      <xdr:spPr bwMode="auto">
        <a:xfrm>
          <a:off x="3848100" y="1790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16</xdr:row>
      <xdr:rowOff>76200</xdr:rowOff>
    </xdr:to>
    <xdr:sp macro="" textlink="">
      <xdr:nvSpPr>
        <xdr:cNvPr id="1425" name="Line 294"/>
        <xdr:cNvSpPr>
          <a:spLocks noChangeShapeType="1"/>
        </xdr:cNvSpPr>
      </xdr:nvSpPr>
      <xdr:spPr bwMode="auto">
        <a:xfrm flipV="1">
          <a:off x="3600450" y="1790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1426" name="Square 1425"/>
        <xdr:cNvSpPr/>
      </xdr:nvSpPr>
      <xdr:spPr>
        <a:xfrm>
          <a:off x="5372100" y="4572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1427" name="Line 295"/>
        <xdr:cNvSpPr>
          <a:spLocks noChangeShapeType="1"/>
        </xdr:cNvSpPr>
      </xdr:nvSpPr>
      <xdr:spPr bwMode="auto">
        <a:xfrm>
          <a:off x="3848100" y="4648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16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1428" name="Line 296"/>
        <xdr:cNvSpPr>
          <a:spLocks noChangeShapeType="1"/>
        </xdr:cNvSpPr>
      </xdr:nvSpPr>
      <xdr:spPr bwMode="auto">
        <a:xfrm>
          <a:off x="3600450" y="312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152400</xdr:rowOff>
    </xdr:to>
    <xdr:sp macro="" textlink="">
      <xdr:nvSpPr>
        <xdr:cNvPr id="1429" name="Circle 1428"/>
        <xdr:cNvSpPr/>
      </xdr:nvSpPr>
      <xdr:spPr>
        <a:xfrm>
          <a:off x="7296150" y="952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5</xdr:row>
      <xdr:rowOff>76200</xdr:rowOff>
    </xdr:from>
    <xdr:to>
      <xdr:col>14</xdr:col>
      <xdr:colOff>0</xdr:colOff>
      <xdr:row>5</xdr:row>
      <xdr:rowOff>76200</xdr:rowOff>
    </xdr:to>
    <xdr:sp macro="" textlink="">
      <xdr:nvSpPr>
        <xdr:cNvPr id="1430" name="Line 297"/>
        <xdr:cNvSpPr>
          <a:spLocks noChangeShapeType="1"/>
        </xdr:cNvSpPr>
      </xdr:nvSpPr>
      <xdr:spPr bwMode="auto">
        <a:xfrm>
          <a:off x="5772150" y="1028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1431" name="Line 298"/>
        <xdr:cNvSpPr>
          <a:spLocks noChangeShapeType="1"/>
        </xdr:cNvSpPr>
      </xdr:nvSpPr>
      <xdr:spPr bwMode="auto">
        <a:xfrm flipV="1">
          <a:off x="5524500" y="1028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38</xdr:row>
      <xdr:rowOff>152400</xdr:rowOff>
    </xdr:to>
    <xdr:sp macro="" textlink="">
      <xdr:nvSpPr>
        <xdr:cNvPr id="1432" name="Triangle 1431"/>
        <xdr:cNvSpPr/>
      </xdr:nvSpPr>
      <xdr:spPr>
        <a:xfrm rot="16200000">
          <a:off x="7296150" y="723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1433" name="Line 299"/>
        <xdr:cNvSpPr>
          <a:spLocks noChangeShapeType="1"/>
        </xdr:cNvSpPr>
      </xdr:nvSpPr>
      <xdr:spPr bwMode="auto">
        <a:xfrm>
          <a:off x="7448550" y="7315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1434" name="Line 300"/>
        <xdr:cNvSpPr>
          <a:spLocks noChangeShapeType="1"/>
        </xdr:cNvSpPr>
      </xdr:nvSpPr>
      <xdr:spPr bwMode="auto">
        <a:xfrm>
          <a:off x="5772150" y="7315200"/>
          <a:ext cx="1524000" cy="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1435" name="Line 301"/>
        <xdr:cNvSpPr>
          <a:spLocks noChangeShapeType="1"/>
        </xdr:cNvSpPr>
      </xdr:nvSpPr>
      <xdr:spPr bwMode="auto">
        <a:xfrm>
          <a:off x="5524500" y="6743700"/>
          <a:ext cx="247650" cy="57150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0</xdr:colOff>
      <xdr:row>3</xdr:row>
      <xdr:rowOff>152400</xdr:rowOff>
    </xdr:to>
    <xdr:sp macro="" textlink="">
      <xdr:nvSpPr>
        <xdr:cNvPr id="1436" name="Triangle 1435"/>
        <xdr:cNvSpPr/>
      </xdr:nvSpPr>
      <xdr:spPr>
        <a:xfrm rot="16200000">
          <a:off x="9220200" y="57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3</xdr:row>
      <xdr:rowOff>76200</xdr:rowOff>
    </xdr:from>
    <xdr:to>
      <xdr:col>18</xdr:col>
      <xdr:colOff>0</xdr:colOff>
      <xdr:row>3</xdr:row>
      <xdr:rowOff>76200</xdr:rowOff>
    </xdr:to>
    <xdr:sp macro="" textlink="">
      <xdr:nvSpPr>
        <xdr:cNvPr id="1437" name="Line 302"/>
        <xdr:cNvSpPr>
          <a:spLocks noChangeShapeType="1"/>
        </xdr:cNvSpPr>
      </xdr:nvSpPr>
      <xdr:spPr bwMode="auto">
        <a:xfrm>
          <a:off x="7696200" y="64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3</xdr:row>
      <xdr:rowOff>76200</xdr:rowOff>
    </xdr:from>
    <xdr:to>
      <xdr:col>16</xdr:col>
      <xdr:colOff>0</xdr:colOff>
      <xdr:row>5</xdr:row>
      <xdr:rowOff>76200</xdr:rowOff>
    </xdr:to>
    <xdr:sp macro="" textlink="">
      <xdr:nvSpPr>
        <xdr:cNvPr id="1438" name="Line 303"/>
        <xdr:cNvSpPr>
          <a:spLocks noChangeShapeType="1"/>
        </xdr:cNvSpPr>
      </xdr:nvSpPr>
      <xdr:spPr bwMode="auto">
        <a:xfrm flipV="1">
          <a:off x="7448550" y="647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0</xdr:colOff>
      <xdr:row>8</xdr:row>
      <xdr:rowOff>152400</xdr:rowOff>
    </xdr:to>
    <xdr:sp macro="" textlink="">
      <xdr:nvSpPr>
        <xdr:cNvPr id="1439" name="Triangle 1438"/>
        <xdr:cNvSpPr/>
      </xdr:nvSpPr>
      <xdr:spPr>
        <a:xfrm rot="16200000">
          <a:off x="9220200" y="1524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1440" name="Line 304"/>
        <xdr:cNvSpPr>
          <a:spLocks noChangeShapeType="1"/>
        </xdr:cNvSpPr>
      </xdr:nvSpPr>
      <xdr:spPr bwMode="auto">
        <a:xfrm>
          <a:off x="7696200" y="1600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</xdr:row>
      <xdr:rowOff>76200</xdr:rowOff>
    </xdr:from>
    <xdr:to>
      <xdr:col>16</xdr:col>
      <xdr:colOff>0</xdr:colOff>
      <xdr:row>8</xdr:row>
      <xdr:rowOff>76200</xdr:rowOff>
    </xdr:to>
    <xdr:sp macro="" textlink="">
      <xdr:nvSpPr>
        <xdr:cNvPr id="1441" name="Line 305"/>
        <xdr:cNvSpPr>
          <a:spLocks noChangeShapeType="1"/>
        </xdr:cNvSpPr>
      </xdr:nvSpPr>
      <xdr:spPr bwMode="auto">
        <a:xfrm>
          <a:off x="7448550" y="1028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11</xdr:col>
      <xdr:colOff>0</xdr:colOff>
      <xdr:row>43</xdr:row>
      <xdr:rowOff>152400</xdr:rowOff>
    </xdr:to>
    <xdr:sp macro="" textlink="">
      <xdr:nvSpPr>
        <xdr:cNvPr id="1442" name="Triangle 1441"/>
        <xdr:cNvSpPr/>
      </xdr:nvSpPr>
      <xdr:spPr>
        <a:xfrm rot="16200000">
          <a:off x="5372100" y="819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1443" name="Line 306"/>
        <xdr:cNvSpPr>
          <a:spLocks noChangeShapeType="1"/>
        </xdr:cNvSpPr>
      </xdr:nvSpPr>
      <xdr:spPr bwMode="auto">
        <a:xfrm>
          <a:off x="5524500" y="8267700"/>
          <a:ext cx="369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43</xdr:row>
      <xdr:rowOff>76200</xdr:rowOff>
    </xdr:from>
    <xdr:to>
      <xdr:col>10</xdr:col>
      <xdr:colOff>0</xdr:colOff>
      <xdr:row>43</xdr:row>
      <xdr:rowOff>76200</xdr:rowOff>
    </xdr:to>
    <xdr:sp macro="" textlink="">
      <xdr:nvSpPr>
        <xdr:cNvPr id="1444" name="Line 307"/>
        <xdr:cNvSpPr>
          <a:spLocks noChangeShapeType="1"/>
        </xdr:cNvSpPr>
      </xdr:nvSpPr>
      <xdr:spPr bwMode="auto">
        <a:xfrm>
          <a:off x="3848100" y="826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43</xdr:row>
      <xdr:rowOff>76200</xdr:rowOff>
    </xdr:to>
    <xdr:sp macro="" textlink="">
      <xdr:nvSpPr>
        <xdr:cNvPr id="1445" name="Line 308"/>
        <xdr:cNvSpPr>
          <a:spLocks noChangeShapeType="1"/>
        </xdr:cNvSpPr>
      </xdr:nvSpPr>
      <xdr:spPr bwMode="auto">
        <a:xfrm>
          <a:off x="3600450" y="7505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0</xdr:colOff>
      <xdr:row>35</xdr:row>
      <xdr:rowOff>152400</xdr:rowOff>
    </xdr:to>
    <xdr:sp macro="" textlink="">
      <xdr:nvSpPr>
        <xdr:cNvPr id="1446" name="Circle 1445"/>
        <xdr:cNvSpPr/>
      </xdr:nvSpPr>
      <xdr:spPr>
        <a:xfrm>
          <a:off x="5372100" y="6667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1447" name="Line 309"/>
        <xdr:cNvSpPr>
          <a:spLocks noChangeShapeType="1"/>
        </xdr:cNvSpPr>
      </xdr:nvSpPr>
      <xdr:spPr bwMode="auto">
        <a:xfrm>
          <a:off x="3848100" y="6743700"/>
          <a:ext cx="1524000" cy="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1448" name="Line 310"/>
        <xdr:cNvSpPr>
          <a:spLocks noChangeShapeType="1"/>
        </xdr:cNvSpPr>
      </xdr:nvSpPr>
      <xdr:spPr bwMode="auto">
        <a:xfrm flipV="1">
          <a:off x="3600450" y="6743700"/>
          <a:ext cx="247650" cy="76200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20</xdr:row>
      <xdr:rowOff>152400</xdr:rowOff>
    </xdr:to>
    <xdr:sp macro="" textlink="">
      <xdr:nvSpPr>
        <xdr:cNvPr id="1449" name="Circle 1448"/>
        <xdr:cNvSpPr/>
      </xdr:nvSpPr>
      <xdr:spPr>
        <a:xfrm>
          <a:off x="7296150" y="3810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20</xdr:row>
      <xdr:rowOff>76200</xdr:rowOff>
    </xdr:from>
    <xdr:to>
      <xdr:col>14</xdr:col>
      <xdr:colOff>0</xdr:colOff>
      <xdr:row>20</xdr:row>
      <xdr:rowOff>76200</xdr:rowOff>
    </xdr:to>
    <xdr:sp macro="" textlink="">
      <xdr:nvSpPr>
        <xdr:cNvPr id="1450" name="Line 311"/>
        <xdr:cNvSpPr>
          <a:spLocks noChangeShapeType="1"/>
        </xdr:cNvSpPr>
      </xdr:nvSpPr>
      <xdr:spPr bwMode="auto">
        <a:xfrm>
          <a:off x="5772150" y="3886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20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1451" name="Line 312"/>
        <xdr:cNvSpPr>
          <a:spLocks noChangeShapeType="1"/>
        </xdr:cNvSpPr>
      </xdr:nvSpPr>
      <xdr:spPr bwMode="auto">
        <a:xfrm flipV="1">
          <a:off x="5524500" y="3886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28</xdr:row>
      <xdr:rowOff>152400</xdr:rowOff>
    </xdr:to>
    <xdr:sp macro="" textlink="">
      <xdr:nvSpPr>
        <xdr:cNvPr id="1452" name="Triangle 1451"/>
        <xdr:cNvSpPr/>
      </xdr:nvSpPr>
      <xdr:spPr>
        <a:xfrm rot="16200000">
          <a:off x="7296150" y="5334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1453" name="Line 313"/>
        <xdr:cNvSpPr>
          <a:spLocks noChangeShapeType="1"/>
        </xdr:cNvSpPr>
      </xdr:nvSpPr>
      <xdr:spPr bwMode="auto">
        <a:xfrm>
          <a:off x="7448550" y="5410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1454" name="Line 314"/>
        <xdr:cNvSpPr>
          <a:spLocks noChangeShapeType="1"/>
        </xdr:cNvSpPr>
      </xdr:nvSpPr>
      <xdr:spPr bwMode="auto">
        <a:xfrm>
          <a:off x="5772150" y="5410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1455" name="Line 315"/>
        <xdr:cNvSpPr>
          <a:spLocks noChangeShapeType="1"/>
        </xdr:cNvSpPr>
      </xdr:nvSpPr>
      <xdr:spPr bwMode="auto">
        <a:xfrm>
          <a:off x="5524500" y="4648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0</xdr:colOff>
      <xdr:row>18</xdr:row>
      <xdr:rowOff>152400</xdr:rowOff>
    </xdr:to>
    <xdr:sp macro="" textlink="">
      <xdr:nvSpPr>
        <xdr:cNvPr id="1456" name="Triangle 1455"/>
        <xdr:cNvSpPr/>
      </xdr:nvSpPr>
      <xdr:spPr>
        <a:xfrm rot="16200000">
          <a:off x="9220200" y="342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1457" name="Line 316"/>
        <xdr:cNvSpPr>
          <a:spLocks noChangeShapeType="1"/>
        </xdr:cNvSpPr>
      </xdr:nvSpPr>
      <xdr:spPr bwMode="auto">
        <a:xfrm>
          <a:off x="7696200" y="350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18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1458" name="Line 317"/>
        <xdr:cNvSpPr>
          <a:spLocks noChangeShapeType="1"/>
        </xdr:cNvSpPr>
      </xdr:nvSpPr>
      <xdr:spPr bwMode="auto">
        <a:xfrm flipV="1">
          <a:off x="7448550" y="3505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19</xdr:col>
      <xdr:colOff>0</xdr:colOff>
      <xdr:row>23</xdr:row>
      <xdr:rowOff>152400</xdr:rowOff>
    </xdr:to>
    <xdr:sp macro="" textlink="">
      <xdr:nvSpPr>
        <xdr:cNvPr id="1459" name="Triangle 1458"/>
        <xdr:cNvSpPr/>
      </xdr:nvSpPr>
      <xdr:spPr>
        <a:xfrm rot="16200000">
          <a:off x="9220200" y="438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1460" name="Line 318"/>
        <xdr:cNvSpPr>
          <a:spLocks noChangeShapeType="1"/>
        </xdr:cNvSpPr>
      </xdr:nvSpPr>
      <xdr:spPr bwMode="auto">
        <a:xfrm>
          <a:off x="7696200" y="445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20</xdr:row>
      <xdr:rowOff>76200</xdr:rowOff>
    </xdr:from>
    <xdr:to>
      <xdr:col>16</xdr:col>
      <xdr:colOff>0</xdr:colOff>
      <xdr:row>23</xdr:row>
      <xdr:rowOff>76200</xdr:rowOff>
    </xdr:to>
    <xdr:sp macro="" textlink="">
      <xdr:nvSpPr>
        <xdr:cNvPr id="1461" name="Line 319"/>
        <xdr:cNvSpPr>
          <a:spLocks noChangeShapeType="1"/>
        </xdr:cNvSpPr>
      </xdr:nvSpPr>
      <xdr:spPr bwMode="auto">
        <a:xfrm>
          <a:off x="7448550" y="3886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13</xdr:row>
      <xdr:rowOff>152400</xdr:rowOff>
    </xdr:to>
    <xdr:sp macro="" textlink="">
      <xdr:nvSpPr>
        <xdr:cNvPr id="1462" name="Triangle 1461"/>
        <xdr:cNvSpPr/>
      </xdr:nvSpPr>
      <xdr:spPr>
        <a:xfrm rot="16200000">
          <a:off x="7296150" y="247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1463" name="Line 320"/>
        <xdr:cNvSpPr>
          <a:spLocks noChangeShapeType="1"/>
        </xdr:cNvSpPr>
      </xdr:nvSpPr>
      <xdr:spPr bwMode="auto">
        <a:xfrm>
          <a:off x="7448550" y="255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13</xdr:row>
      <xdr:rowOff>76200</xdr:rowOff>
    </xdr:from>
    <xdr:to>
      <xdr:col>14</xdr:col>
      <xdr:colOff>0</xdr:colOff>
      <xdr:row>13</xdr:row>
      <xdr:rowOff>76200</xdr:rowOff>
    </xdr:to>
    <xdr:sp macro="" textlink="">
      <xdr:nvSpPr>
        <xdr:cNvPr id="1464" name="Line 321"/>
        <xdr:cNvSpPr>
          <a:spLocks noChangeShapeType="1"/>
        </xdr:cNvSpPr>
      </xdr:nvSpPr>
      <xdr:spPr bwMode="auto">
        <a:xfrm>
          <a:off x="5772150" y="255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13</xdr:row>
      <xdr:rowOff>76200</xdr:rowOff>
    </xdr:to>
    <xdr:sp macro="" textlink="">
      <xdr:nvSpPr>
        <xdr:cNvPr id="1465" name="Line 322"/>
        <xdr:cNvSpPr>
          <a:spLocks noChangeShapeType="1"/>
        </xdr:cNvSpPr>
      </xdr:nvSpPr>
      <xdr:spPr bwMode="auto">
        <a:xfrm>
          <a:off x="5524500" y="1790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33</xdr:row>
      <xdr:rowOff>152400</xdr:rowOff>
    </xdr:to>
    <xdr:sp macro="" textlink="">
      <xdr:nvSpPr>
        <xdr:cNvPr id="1466" name="Triangle 1465"/>
        <xdr:cNvSpPr/>
      </xdr:nvSpPr>
      <xdr:spPr>
        <a:xfrm rot="16200000">
          <a:off x="7296150" y="628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1467" name="Line 323"/>
        <xdr:cNvSpPr>
          <a:spLocks noChangeShapeType="1"/>
        </xdr:cNvSpPr>
      </xdr:nvSpPr>
      <xdr:spPr bwMode="auto">
        <a:xfrm>
          <a:off x="7448550" y="636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1468" name="Line 324"/>
        <xdr:cNvSpPr>
          <a:spLocks noChangeShapeType="1"/>
        </xdr:cNvSpPr>
      </xdr:nvSpPr>
      <xdr:spPr bwMode="auto">
        <a:xfrm>
          <a:off x="5772150" y="6362700"/>
          <a:ext cx="1524000" cy="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1469" name="Line 325"/>
        <xdr:cNvSpPr>
          <a:spLocks noChangeShapeType="1"/>
        </xdr:cNvSpPr>
      </xdr:nvSpPr>
      <xdr:spPr bwMode="auto">
        <a:xfrm flipV="1">
          <a:off x="5524500" y="6362700"/>
          <a:ext cx="247650" cy="381000"/>
        </a:xfrm>
        <a:prstGeom prst="line">
          <a:avLst/>
        </a:prstGeom>
        <a:noFill/>
        <a:ln w="57150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0</xdr:colOff>
      <xdr:row>27</xdr:row>
      <xdr:rowOff>152400</xdr:rowOff>
    </xdr:to>
    <xdr:sp macro="" textlink="">
      <xdr:nvSpPr>
        <xdr:cNvPr id="1470" name="Square 1469"/>
        <xdr:cNvSpPr/>
      </xdr:nvSpPr>
      <xdr:spPr>
        <a:xfrm>
          <a:off x="1524000" y="5143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27</xdr:row>
      <xdr:rowOff>76200</xdr:rowOff>
    </xdr:from>
    <xdr:to>
      <xdr:col>2</xdr:col>
      <xdr:colOff>0</xdr:colOff>
      <xdr:row>27</xdr:row>
      <xdr:rowOff>76200</xdr:rowOff>
    </xdr:to>
    <xdr:sp macro="" textlink="">
      <xdr:nvSpPr>
        <xdr:cNvPr id="1471" name="Line 326"/>
        <xdr:cNvSpPr>
          <a:spLocks noChangeShapeType="1"/>
        </xdr:cNvSpPr>
      </xdr:nvSpPr>
      <xdr:spPr bwMode="auto">
        <a:xfrm>
          <a:off x="762000" y="5219700"/>
          <a:ext cx="762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>
      <selection activeCell="C4" sqref="C4"/>
    </sheetView>
  </sheetViews>
  <sheetFormatPr baseColWidth="10" defaultRowHeight="15" x14ac:dyDescent="0.25"/>
  <cols>
    <col min="1" max="1" width="7.5703125" bestFit="1" customWidth="1"/>
    <col min="2" max="3" width="11.42578125" style="7"/>
    <col min="4" max="4" width="10.28515625" style="7" customWidth="1"/>
    <col min="5" max="5" width="17.42578125" customWidth="1"/>
    <col min="6" max="6" width="7.5703125" bestFit="1" customWidth="1"/>
    <col min="7" max="8" width="11.42578125" style="7"/>
    <col min="9" max="9" width="9.85546875" style="7" customWidth="1"/>
  </cols>
  <sheetData>
    <row r="1" spans="1:9" ht="15.75" thickBot="1" x14ac:dyDescent="0.3">
      <c r="B1" s="5" t="s">
        <v>25</v>
      </c>
      <c r="C1" s="6" t="s">
        <v>26</v>
      </c>
      <c r="G1" s="5" t="s">
        <v>25</v>
      </c>
      <c r="H1" s="6" t="s">
        <v>26</v>
      </c>
    </row>
    <row r="2" spans="1:9" x14ac:dyDescent="0.25">
      <c r="A2" s="8" t="s">
        <v>27</v>
      </c>
      <c r="B2" s="9">
        <v>0.9</v>
      </c>
      <c r="C2" s="10">
        <v>0.3</v>
      </c>
      <c r="D2" s="1" t="s">
        <v>28</v>
      </c>
      <c r="F2" s="8" t="s">
        <v>27</v>
      </c>
      <c r="G2" s="9" t="s">
        <v>29</v>
      </c>
      <c r="H2" s="10" t="s">
        <v>30</v>
      </c>
      <c r="I2" s="1" t="s">
        <v>31</v>
      </c>
    </row>
    <row r="3" spans="1:9" ht="15.75" thickBot="1" x14ac:dyDescent="0.3">
      <c r="A3" s="11" t="s">
        <v>32</v>
      </c>
      <c r="B3" s="12">
        <v>0.1</v>
      </c>
      <c r="C3" s="13">
        <v>0.7</v>
      </c>
      <c r="F3" s="11" t="s">
        <v>32</v>
      </c>
      <c r="G3" s="12" t="s">
        <v>33</v>
      </c>
      <c r="H3" s="13" t="s">
        <v>34</v>
      </c>
    </row>
    <row r="4" spans="1:9" ht="15.75" thickBot="1" x14ac:dyDescent="0.3">
      <c r="A4" s="14" t="s">
        <v>35</v>
      </c>
      <c r="B4" s="15">
        <v>0.9</v>
      </c>
      <c r="C4" s="16">
        <v>0.1</v>
      </c>
      <c r="F4" s="14" t="s">
        <v>35</v>
      </c>
      <c r="G4" s="15" t="s">
        <v>36</v>
      </c>
      <c r="H4" s="16" t="s">
        <v>37</v>
      </c>
    </row>
    <row r="5" spans="1:9" ht="15.75" thickBot="1" x14ac:dyDescent="0.3"/>
    <row r="6" spans="1:9" x14ac:dyDescent="0.25">
      <c r="A6" s="17" t="s">
        <v>38</v>
      </c>
      <c r="B6" s="5">
        <f>B2*B$4</f>
        <v>0.81</v>
      </c>
      <c r="C6" s="6">
        <f>C2*C$4</f>
        <v>0.03</v>
      </c>
      <c r="D6" s="18">
        <f>SUM(B6:C6)</f>
        <v>0.84000000000000008</v>
      </c>
      <c r="F6" s="17" t="s">
        <v>38</v>
      </c>
      <c r="G6" s="5" t="s">
        <v>39</v>
      </c>
      <c r="H6" s="6" t="s">
        <v>40</v>
      </c>
      <c r="I6" s="18" t="s">
        <v>38</v>
      </c>
    </row>
    <row r="7" spans="1:9" ht="15.75" thickBot="1" x14ac:dyDescent="0.3">
      <c r="A7" s="17" t="s">
        <v>41</v>
      </c>
      <c r="B7" s="19">
        <f>B3*B$4</f>
        <v>9.0000000000000011E-2</v>
      </c>
      <c r="C7" s="20">
        <f>C3*C$4</f>
        <v>6.9999999999999993E-2</v>
      </c>
      <c r="D7" s="18">
        <f>SUM(B7:C7)</f>
        <v>0.16</v>
      </c>
      <c r="F7" s="17" t="s">
        <v>41</v>
      </c>
      <c r="G7" s="19" t="s">
        <v>42</v>
      </c>
      <c r="H7" s="20" t="s">
        <v>43</v>
      </c>
      <c r="I7" s="18" t="s">
        <v>41</v>
      </c>
    </row>
    <row r="8" spans="1:9" ht="15.75" thickBot="1" x14ac:dyDescent="0.3"/>
    <row r="9" spans="1:9" x14ac:dyDescent="0.25">
      <c r="A9" s="17" t="s">
        <v>44</v>
      </c>
      <c r="B9" s="21">
        <f>B6/$D6</f>
        <v>0.9642857142857143</v>
      </c>
      <c r="C9" s="22">
        <f>C6/$D6</f>
        <v>3.5714285714285712E-2</v>
      </c>
      <c r="D9" s="7">
        <f>SUM(B9:C9)</f>
        <v>1</v>
      </c>
      <c r="F9" s="17" t="s">
        <v>44</v>
      </c>
      <c r="G9" s="21" t="s">
        <v>45</v>
      </c>
      <c r="H9" s="22" t="s">
        <v>46</v>
      </c>
    </row>
    <row r="10" spans="1:9" ht="15.75" thickBot="1" x14ac:dyDescent="0.3">
      <c r="A10" s="17" t="s">
        <v>47</v>
      </c>
      <c r="B10" s="23">
        <f>B7/$D7</f>
        <v>0.5625</v>
      </c>
      <c r="C10" s="24">
        <f>C7/$D7</f>
        <v>0.43749999999999994</v>
      </c>
      <c r="D10" s="7">
        <f>SUM(B10:C10)</f>
        <v>1</v>
      </c>
      <c r="F10" s="17" t="s">
        <v>47</v>
      </c>
      <c r="G10" s="23" t="s">
        <v>48</v>
      </c>
      <c r="H10" s="24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V1017"/>
  <sheetViews>
    <sheetView tabSelected="1" zoomScaleNormal="100" workbookViewId="0">
      <selection activeCell="W8" sqref="W8"/>
    </sheetView>
  </sheetViews>
  <sheetFormatPr baseColWidth="10"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1" max="21" width="3.7109375" customWidth="1"/>
  </cols>
  <sheetData>
    <row r="2" spans="2:24" x14ac:dyDescent="0.25">
      <c r="B2" s="2"/>
      <c r="Q2" s="1">
        <f>'2estados'!B9</f>
        <v>0.9642857142857143</v>
      </c>
      <c r="T2" s="3"/>
      <c r="V2" t="s">
        <v>52</v>
      </c>
      <c r="W2">
        <v>30000</v>
      </c>
    </row>
    <row r="3" spans="2:24" x14ac:dyDescent="0.25">
      <c r="Q3" t="s">
        <v>23</v>
      </c>
    </row>
    <row r="4" spans="2:24" x14ac:dyDescent="0.25">
      <c r="T4">
        <f>SUM(E18,I11,M7,Q5)</f>
        <v>70000</v>
      </c>
      <c r="W4" t="s">
        <v>53</v>
      </c>
      <c r="X4" t="s">
        <v>54</v>
      </c>
    </row>
    <row r="5" spans="2:24" x14ac:dyDescent="0.25">
      <c r="M5" t="s">
        <v>18</v>
      </c>
      <c r="Q5" s="1">
        <v>100000</v>
      </c>
      <c r="R5">
        <f>T4</f>
        <v>70000</v>
      </c>
    </row>
    <row r="6" spans="2:24" x14ac:dyDescent="0.25">
      <c r="V6">
        <v>0</v>
      </c>
    </row>
    <row r="7" spans="2:24" x14ac:dyDescent="0.25">
      <c r="M7" s="1">
        <v>0</v>
      </c>
      <c r="N7">
        <f>IF(ABS(1-(Q2+Q7))&lt;=0.00001,Q2*R5+Q7*R10,NA())</f>
        <v>48571.42857142858</v>
      </c>
      <c r="Q7" s="1">
        <f>1-Q2</f>
        <v>3.5714285714285698E-2</v>
      </c>
      <c r="V7">
        <v>5000</v>
      </c>
    </row>
    <row r="8" spans="2:24" x14ac:dyDescent="0.25">
      <c r="I8" s="1">
        <f>'2estados'!D6</f>
        <v>0.84000000000000008</v>
      </c>
      <c r="Q8" t="s">
        <v>24</v>
      </c>
      <c r="V8">
        <v>10000</v>
      </c>
    </row>
    <row r="9" spans="2:24" x14ac:dyDescent="0.25">
      <c r="I9" t="s">
        <v>50</v>
      </c>
      <c r="T9">
        <f>SUM(E18,I11,M7,Q10)</f>
        <v>-530000</v>
      </c>
      <c r="V9">
        <v>15000</v>
      </c>
    </row>
    <row r="10" spans="2:24" x14ac:dyDescent="0.25">
      <c r="K10">
        <f>IF(J11=N7,1,IF(J11=N15,2))</f>
        <v>1</v>
      </c>
      <c r="Q10" s="1">
        <v>-500000</v>
      </c>
      <c r="R10">
        <f>T9</f>
        <v>-530000</v>
      </c>
      <c r="V10">
        <v>20000</v>
      </c>
    </row>
    <row r="11" spans="2:24" x14ac:dyDescent="0.25">
      <c r="I11" s="1">
        <v>0</v>
      </c>
      <c r="J11">
        <f>MAX(N7,N15)</f>
        <v>48571.42857142858</v>
      </c>
      <c r="V11">
        <v>25000</v>
      </c>
    </row>
    <row r="12" spans="2:24" x14ac:dyDescent="0.25">
      <c r="V12">
        <v>30000</v>
      </c>
    </row>
    <row r="13" spans="2:24" x14ac:dyDescent="0.25">
      <c r="M13" t="s">
        <v>19</v>
      </c>
      <c r="V13">
        <v>35000</v>
      </c>
    </row>
    <row r="14" spans="2:24" x14ac:dyDescent="0.25">
      <c r="T14">
        <f>SUM(E18,I11,M15)</f>
        <v>-330000</v>
      </c>
      <c r="V14">
        <v>40000</v>
      </c>
    </row>
    <row r="15" spans="2:24" x14ac:dyDescent="0.25">
      <c r="M15" s="1">
        <v>-300000</v>
      </c>
      <c r="N15">
        <f>T14</f>
        <v>-330000</v>
      </c>
      <c r="V15">
        <v>45000</v>
      </c>
    </row>
    <row r="16" spans="2:24" x14ac:dyDescent="0.25">
      <c r="E16" t="s">
        <v>20</v>
      </c>
      <c r="V16">
        <v>50000</v>
      </c>
    </row>
    <row r="17" spans="2:20" x14ac:dyDescent="0.25">
      <c r="Q17" s="1">
        <f>'2estados'!B10</f>
        <v>0.5625</v>
      </c>
    </row>
    <row r="18" spans="2:20" x14ac:dyDescent="0.25">
      <c r="E18" s="1">
        <f>-W2</f>
        <v>-30000</v>
      </c>
      <c r="F18">
        <f>IF(ABS(1-(I8+I23))&lt;=0.00001,I8*J11+I23*J26,NA())</f>
        <v>10000.000000000022</v>
      </c>
      <c r="Q18" t="s">
        <v>23</v>
      </c>
    </row>
    <row r="19" spans="2:20" x14ac:dyDescent="0.25">
      <c r="T19">
        <f>SUM(E18,I26,M22,Q20)</f>
        <v>70000</v>
      </c>
    </row>
    <row r="20" spans="2:20" x14ac:dyDescent="0.25">
      <c r="M20" t="s">
        <v>18</v>
      </c>
      <c r="Q20" s="1">
        <v>100000</v>
      </c>
      <c r="R20">
        <f>T19</f>
        <v>70000</v>
      </c>
    </row>
    <row r="22" spans="2:20" x14ac:dyDescent="0.25">
      <c r="M22" s="1">
        <v>0</v>
      </c>
      <c r="N22">
        <f>IF(ABS(1-(Q17+Q22))&lt;=0.00001,Q17*R20+Q22*R25,NA())</f>
        <v>-192500</v>
      </c>
      <c r="Q22" s="1">
        <f>1-Q17</f>
        <v>0.4375</v>
      </c>
    </row>
    <row r="23" spans="2:20" x14ac:dyDescent="0.25">
      <c r="I23" s="1">
        <f>1-I8</f>
        <v>0.15999999999999992</v>
      </c>
      <c r="Q23" t="s">
        <v>24</v>
      </c>
    </row>
    <row r="24" spans="2:20" x14ac:dyDescent="0.25">
      <c r="I24" t="s">
        <v>51</v>
      </c>
      <c r="T24">
        <f>SUM(E18,I26,M22,Q25)</f>
        <v>-530000</v>
      </c>
    </row>
    <row r="25" spans="2:20" x14ac:dyDescent="0.25">
      <c r="K25">
        <f>IF(J26=N22,1,IF(J26=N30,2))</f>
        <v>1</v>
      </c>
      <c r="Q25" s="1">
        <v>-500000</v>
      </c>
      <c r="R25">
        <f>T24</f>
        <v>-530000</v>
      </c>
    </row>
    <row r="26" spans="2:20" x14ac:dyDescent="0.25">
      <c r="I26" s="1">
        <v>0</v>
      </c>
      <c r="J26">
        <f>MAX(N22,N30)</f>
        <v>-192500</v>
      </c>
    </row>
    <row r="27" spans="2:20" x14ac:dyDescent="0.25">
      <c r="B27" s="4"/>
    </row>
    <row r="28" spans="2:20" x14ac:dyDescent="0.25">
      <c r="C28">
        <f>IF(B29=F18,1,IF(B29=F41,2))</f>
        <v>2</v>
      </c>
      <c r="M28" t="s">
        <v>19</v>
      </c>
    </row>
    <row r="29" spans="2:20" x14ac:dyDescent="0.25">
      <c r="B29">
        <f>MAX(F18,F41)</f>
        <v>40000.000000000015</v>
      </c>
      <c r="T29">
        <f>SUM(E18,I26,M30)</f>
        <v>-330000</v>
      </c>
    </row>
    <row r="30" spans="2:20" x14ac:dyDescent="0.25">
      <c r="M30" s="1">
        <v>-300000</v>
      </c>
      <c r="N30">
        <f>T29</f>
        <v>-330000</v>
      </c>
    </row>
    <row r="32" spans="2:20" x14ac:dyDescent="0.25">
      <c r="M32" s="1">
        <f>'2estados'!B4</f>
        <v>0.9</v>
      </c>
    </row>
    <row r="33" spans="5:20" x14ac:dyDescent="0.25">
      <c r="M33" t="s">
        <v>23</v>
      </c>
    </row>
    <row r="34" spans="5:20" x14ac:dyDescent="0.25">
      <c r="T34">
        <f>SUM(E41,I37,M35)</f>
        <v>100000</v>
      </c>
    </row>
    <row r="35" spans="5:20" x14ac:dyDescent="0.25">
      <c r="I35" t="s">
        <v>18</v>
      </c>
      <c r="M35" s="1">
        <v>100000</v>
      </c>
      <c r="N35">
        <f>T34</f>
        <v>100000</v>
      </c>
    </row>
    <row r="37" spans="5:20" x14ac:dyDescent="0.25">
      <c r="I37" s="1">
        <v>0</v>
      </c>
      <c r="J37">
        <f>IF(ABS(1-(M32+M37))&lt;=0.00001,M32*N35+M37*N40,NA())</f>
        <v>40000.000000000015</v>
      </c>
      <c r="M37" s="1">
        <f>1-M32</f>
        <v>9.9999999999999978E-2</v>
      </c>
    </row>
    <row r="38" spans="5:20" x14ac:dyDescent="0.25">
      <c r="M38" t="s">
        <v>24</v>
      </c>
    </row>
    <row r="39" spans="5:20" x14ac:dyDescent="0.25">
      <c r="E39" t="s">
        <v>21</v>
      </c>
      <c r="T39">
        <f>SUM(E41,I37,M40)</f>
        <v>-500000</v>
      </c>
    </row>
    <row r="40" spans="5:20" x14ac:dyDescent="0.25">
      <c r="G40">
        <f>IF(F41=J37,1,IF(F41=J45,2))</f>
        <v>1</v>
      </c>
      <c r="M40" s="1">
        <v>-500000</v>
      </c>
      <c r="N40">
        <f>T39</f>
        <v>-500000</v>
      </c>
    </row>
    <row r="41" spans="5:20" x14ac:dyDescent="0.25">
      <c r="E41" s="1">
        <v>0</v>
      </c>
      <c r="F41">
        <f>MAX(J37,J45)</f>
        <v>40000.000000000015</v>
      </c>
    </row>
    <row r="43" spans="5:20" x14ac:dyDescent="0.25">
      <c r="I43" t="s">
        <v>19</v>
      </c>
    </row>
    <row r="44" spans="5:20" x14ac:dyDescent="0.25">
      <c r="T44">
        <f>SUM(E41,I45)</f>
        <v>-300000</v>
      </c>
    </row>
    <row r="45" spans="5:20" x14ac:dyDescent="0.25">
      <c r="I45" s="1">
        <v>-300000</v>
      </c>
      <c r="J45">
        <f>T44</f>
        <v>-300000</v>
      </c>
      <c r="T45" s="3"/>
    </row>
    <row r="1000" spans="189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 x14ac:dyDescent="0.25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26</v>
      </c>
      <c r="GU1001">
        <v>1</v>
      </c>
      <c r="GV1001" t="b">
        <v>1</v>
      </c>
    </row>
    <row r="1002" spans="189:204" x14ac:dyDescent="0.25">
      <c r="GG1002">
        <v>0</v>
      </c>
      <c r="GH1002">
        <v>1</v>
      </c>
      <c r="GK1002">
        <v>0</v>
      </c>
      <c r="GL1002">
        <v>0</v>
      </c>
      <c r="GM1002" t="s">
        <v>22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15</v>
      </c>
      <c r="GU1002">
        <v>5</v>
      </c>
      <c r="GV1002" t="b">
        <v>1</v>
      </c>
    </row>
    <row r="1003" spans="189:204" x14ac:dyDescent="0.25">
      <c r="GG1003">
        <v>0</v>
      </c>
      <c r="GH1003">
        <v>2</v>
      </c>
      <c r="GK1003">
        <v>0</v>
      </c>
      <c r="GL1003">
        <v>0</v>
      </c>
      <c r="GM1003" t="s">
        <v>16</v>
      </c>
      <c r="GN1003">
        <v>2</v>
      </c>
      <c r="GO1003">
        <v>10</v>
      </c>
      <c r="GP1003">
        <v>9</v>
      </c>
      <c r="GQ1003">
        <v>0</v>
      </c>
      <c r="GR1003">
        <v>0</v>
      </c>
      <c r="GS1003">
        <v>0</v>
      </c>
      <c r="GT1003">
        <v>38</v>
      </c>
      <c r="GU1003">
        <v>5</v>
      </c>
      <c r="GV1003" t="b">
        <v>1</v>
      </c>
    </row>
    <row r="1004" spans="189:204" x14ac:dyDescent="0.25">
      <c r="GG1004">
        <v>0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15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89:204" x14ac:dyDescent="0.25">
      <c r="GG1005">
        <v>2</v>
      </c>
      <c r="GH1005">
        <v>4</v>
      </c>
      <c r="GL1005">
        <v>1</v>
      </c>
      <c r="GM1005" t="s">
        <v>16</v>
      </c>
      <c r="GN1005">
        <v>2</v>
      </c>
      <c r="GO1005">
        <v>11</v>
      </c>
      <c r="GP1005">
        <v>12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K1006">
        <v>0</v>
      </c>
      <c r="GL1006">
        <v>3</v>
      </c>
      <c r="GM1006" t="s">
        <v>22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5">
      <c r="GG1007">
        <v>0</v>
      </c>
      <c r="GH1007">
        <v>6</v>
      </c>
      <c r="GL1007">
        <v>10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37</v>
      </c>
      <c r="GU1007">
        <v>13</v>
      </c>
      <c r="GV1007" t="b">
        <v>1</v>
      </c>
    </row>
    <row r="1008" spans="189:204" x14ac:dyDescent="0.25">
      <c r="GG1008">
        <v>0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5">
      <c r="GG1009">
        <v>0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5">
      <c r="GG1010">
        <v>0</v>
      </c>
      <c r="GH1010">
        <v>9</v>
      </c>
      <c r="GK1010">
        <v>0</v>
      </c>
      <c r="GL1010">
        <v>2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42</v>
      </c>
      <c r="GU1010">
        <v>9</v>
      </c>
      <c r="GV1010" t="b">
        <v>1</v>
      </c>
    </row>
    <row r="1011" spans="189:204" x14ac:dyDescent="0.25">
      <c r="GG1011">
        <v>0</v>
      </c>
      <c r="GH1011">
        <v>10</v>
      </c>
      <c r="GK1011">
        <v>0</v>
      </c>
      <c r="GL1011">
        <v>2</v>
      </c>
      <c r="GM1011" t="s">
        <v>22</v>
      </c>
      <c r="GN1011">
        <v>2</v>
      </c>
      <c r="GO1011">
        <v>16</v>
      </c>
      <c r="GP1011">
        <v>6</v>
      </c>
      <c r="GQ1011">
        <v>0</v>
      </c>
      <c r="GR1011">
        <v>0</v>
      </c>
      <c r="GS1011">
        <v>0</v>
      </c>
      <c r="GT1011">
        <v>34</v>
      </c>
      <c r="GU1011">
        <v>9</v>
      </c>
      <c r="GV1011" t="b">
        <v>1</v>
      </c>
    </row>
    <row r="1012" spans="189:204" x14ac:dyDescent="0.25">
      <c r="GG1012">
        <v>17</v>
      </c>
      <c r="GH1012">
        <v>11</v>
      </c>
      <c r="GK1012">
        <v>0</v>
      </c>
      <c r="GL1012">
        <v>4</v>
      </c>
      <c r="GM1012" t="s">
        <v>22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19</v>
      </c>
      <c r="GU1012">
        <v>13</v>
      </c>
      <c r="GV1012" t="b">
        <v>1</v>
      </c>
    </row>
    <row r="1013" spans="189:204" x14ac:dyDescent="0.25">
      <c r="GG1013">
        <v>18</v>
      </c>
      <c r="GH1013">
        <v>12</v>
      </c>
      <c r="GK1013">
        <v>0</v>
      </c>
      <c r="GL1013">
        <v>4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27</v>
      </c>
      <c r="GU1013">
        <v>13</v>
      </c>
      <c r="GV1013" t="b">
        <v>1</v>
      </c>
    </row>
    <row r="1014" spans="189:204" x14ac:dyDescent="0.25">
      <c r="GG1014">
        <v>19</v>
      </c>
      <c r="GH1014">
        <v>13</v>
      </c>
      <c r="GL1014">
        <v>11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17</v>
      </c>
      <c r="GU1014">
        <v>17</v>
      </c>
      <c r="GV1014" t="b">
        <v>1</v>
      </c>
    </row>
    <row r="1015" spans="189:204" x14ac:dyDescent="0.25">
      <c r="GG1015">
        <v>20</v>
      </c>
      <c r="GH1015">
        <v>14</v>
      </c>
      <c r="GL1015">
        <v>11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22</v>
      </c>
      <c r="GU1015">
        <v>17</v>
      </c>
      <c r="GV1015" t="b">
        <v>1</v>
      </c>
    </row>
    <row r="1016" spans="189:204" x14ac:dyDescent="0.25">
      <c r="GG1016">
        <v>21</v>
      </c>
      <c r="GH1016">
        <v>15</v>
      </c>
      <c r="GK1016">
        <v>0</v>
      </c>
      <c r="GL1016">
        <v>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12</v>
      </c>
      <c r="GU1016">
        <v>13</v>
      </c>
      <c r="GV1016" t="b">
        <v>1</v>
      </c>
    </row>
    <row r="1017" spans="189:204" x14ac:dyDescent="0.25">
      <c r="GG1017">
        <v>22</v>
      </c>
      <c r="GH1017">
        <v>16</v>
      </c>
      <c r="GL1017">
        <v>10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13</v>
      </c>
      <c r="GV1017" t="b">
        <v>1</v>
      </c>
    </row>
  </sheetData>
  <sheetProtection scenarios="1"/>
  <pageMargins left="0.7" right="0.7" top="0.75" bottom="0.75" header="0.3" footer="0.3"/>
  <pageSetup orientation="portrait" r:id="rId1"/>
  <headerFooter>
    <oddHeader>&amp;L&amp;EFor Evaluation Only</oddHeader>
    <oddFooter>&amp;L&amp;ETreePlan Trial, For Evaluation Only&amp;Z&amp;Ewww.TreePlan.com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2estados</vt:lpstr>
      <vt:lpstr>Hoja1</vt:lpstr>
      <vt:lpstr>Hoja1!TreeData</vt:lpstr>
      <vt:lpstr>Hoja1!TreeDiagBase</vt:lpstr>
      <vt:lpstr>Hoja1!TreeDiagram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Naranjo Silva</dc:creator>
  <cp:lastModifiedBy>Jose Naranjo Silva</cp:lastModifiedBy>
  <dcterms:created xsi:type="dcterms:W3CDTF">2016-09-07T22:31:37Z</dcterms:created>
  <dcterms:modified xsi:type="dcterms:W3CDTF">2016-09-07T22:59:58Z</dcterms:modified>
</cp:coreProperties>
</file>