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aranjo\clases\Analytical Decision Making\"/>
    </mc:Choice>
  </mc:AlternateContent>
  <bookViews>
    <workbookView xWindow="0" yWindow="0" windowWidth="20490" windowHeight="7680" activeTab="2"/>
  </bookViews>
  <sheets>
    <sheet name="SinProbabilidades" sheetId="1" r:id="rId1"/>
    <sheet name="ConProbabilidades" sheetId="2" r:id="rId2"/>
    <sheet name="Hoja2" sheetId="5" r:id="rId3"/>
  </sheets>
  <definedNames>
    <definedName name="MinimizeCosts" localSheetId="2">FALSE</definedName>
    <definedName name="Print_Area" localSheetId="2">Hoja2!TreeDiagram</definedName>
    <definedName name="TreeData" localSheetId="2">Hoja2!$GH$1001:$GV$1013</definedName>
    <definedName name="TreeDiagBase" localSheetId="2">Hoja2!$A$1</definedName>
    <definedName name="TreeDiagram" localSheetId="2">Hoja2!$A$1:$K$44</definedName>
    <definedName name="UseExpUtility" localSheetId="2">FALSE</definedName>
  </definedNames>
  <calcPr calcId="171027"/>
</workbook>
</file>

<file path=xl/calcChain.xml><?xml version="1.0" encoding="utf-8"?>
<calcChain xmlns="http://schemas.openxmlformats.org/spreadsheetml/2006/main">
  <c r="K43" i="5" l="1"/>
  <c r="I44" i="5" s="1"/>
  <c r="K38" i="5"/>
  <c r="I39" i="5" s="1"/>
  <c r="K33" i="5"/>
  <c r="I34" i="5" s="1"/>
  <c r="K28" i="5"/>
  <c r="I29" i="5" s="1"/>
  <c r="K23" i="5"/>
  <c r="I24" i="5" s="1"/>
  <c r="K18" i="5"/>
  <c r="I19" i="5" s="1"/>
  <c r="K13" i="5"/>
  <c r="I14" i="5" s="1"/>
  <c r="K8" i="5"/>
  <c r="I9" i="5" s="1"/>
  <c r="K3" i="5"/>
  <c r="I4" i="5" s="1"/>
  <c r="F19" i="2"/>
  <c r="F20" i="2"/>
  <c r="F18" i="2"/>
  <c r="C19" i="2"/>
  <c r="D19" i="2"/>
  <c r="E19" i="2"/>
  <c r="C20" i="2"/>
  <c r="D20" i="2"/>
  <c r="E20" i="2"/>
  <c r="D18" i="2"/>
  <c r="E18" i="2"/>
  <c r="C18" i="2"/>
  <c r="G12" i="2"/>
  <c r="G13" i="2"/>
  <c r="G11" i="2"/>
  <c r="F13" i="2"/>
  <c r="F12" i="2"/>
  <c r="F11" i="2"/>
  <c r="F14" i="2" s="1"/>
  <c r="C12" i="2"/>
  <c r="D12" i="2"/>
  <c r="E12" i="2"/>
  <c r="C13" i="2"/>
  <c r="D13" i="2"/>
  <c r="E13" i="2"/>
  <c r="D11" i="2"/>
  <c r="E11" i="2"/>
  <c r="C11" i="2"/>
  <c r="J19" i="1"/>
  <c r="J20" i="1"/>
  <c r="J18" i="1"/>
  <c r="I21" i="1"/>
  <c r="I20" i="1"/>
  <c r="I19" i="1"/>
  <c r="I18" i="1"/>
  <c r="F19" i="1"/>
  <c r="G19" i="1"/>
  <c r="H19" i="1"/>
  <c r="F20" i="1"/>
  <c r="G20" i="1"/>
  <c r="H20" i="1"/>
  <c r="G18" i="1"/>
  <c r="H18" i="1"/>
  <c r="F18" i="1"/>
  <c r="F14" i="1"/>
  <c r="G12" i="1" s="1"/>
  <c r="F13" i="1"/>
  <c r="F12" i="1"/>
  <c r="F11" i="1"/>
  <c r="G6" i="1"/>
  <c r="G5" i="1"/>
  <c r="G4" i="1"/>
  <c r="F7" i="1"/>
  <c r="F6" i="1"/>
  <c r="F5" i="1"/>
  <c r="F4" i="1"/>
  <c r="E24" i="5" l="1"/>
  <c r="E9" i="5"/>
  <c r="E39" i="5"/>
  <c r="F21" i="2"/>
  <c r="G11" i="1"/>
  <c r="G13" i="1"/>
  <c r="A24" i="5" l="1"/>
  <c r="B23" i="5" s="1"/>
  <c r="G19" i="2"/>
  <c r="G20" i="2"/>
  <c r="G18" i="2"/>
</calcChain>
</file>

<file path=xl/sharedStrings.xml><?xml version="1.0" encoding="utf-8"?>
<sst xmlns="http://schemas.openxmlformats.org/spreadsheetml/2006/main" count="104" uniqueCount="42">
  <si>
    <t xml:space="preserve">Alternativas </t>
  </si>
  <si>
    <t xml:space="preserve">Crecimiento de la economía </t>
  </si>
  <si>
    <t xml:space="preserve">Alto </t>
  </si>
  <si>
    <t xml:space="preserve">Medio </t>
  </si>
  <si>
    <t xml:space="preserve">Bajo </t>
  </si>
  <si>
    <t xml:space="preserve">Acciones </t>
  </si>
  <si>
    <t xml:space="preserve">Bonos </t>
  </si>
  <si>
    <t xml:space="preserve">Ahorros </t>
  </si>
  <si>
    <t>Max</t>
  </si>
  <si>
    <t>Maximax:</t>
  </si>
  <si>
    <t>Maximin:</t>
  </si>
  <si>
    <t>Min</t>
  </si>
  <si>
    <t>Costos de oportunidad</t>
  </si>
  <si>
    <t>Minimax:</t>
  </si>
  <si>
    <t>Probabilidad</t>
  </si>
  <si>
    <t>VE</t>
  </si>
  <si>
    <t>MVE:</t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</si>
  <si>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</si>
  <si>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</si>
  <si>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</si>
  <si>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</si>
  <si>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</si>
  <si>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</si>
  <si>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</si>
  <si>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</si>
  <si>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</si>
  <si>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</si>
  <si>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</si>
  <si>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</si>
  <si>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</si>
  <si>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</si>
  <si>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</si>
  <si>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</si>
  <si>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</si>
  <si>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</si>
  <si>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Acciones</t>
  </si>
  <si>
    <t>Bonos</t>
  </si>
  <si>
    <t>Ahorros</t>
  </si>
  <si>
    <t>E</t>
  </si>
  <si>
    <t>Alto</t>
  </si>
  <si>
    <t>Medio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</si>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</sst>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rgb="FF0000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FFDD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FFDD"/>
      <color rgb="FFFFFFC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7</xdr:row>
      <xdr:rowOff>152400</xdr:rowOff>
    </xdr:to>
    <xdr:sp macro="" textlink="">
      <xdr:nvSpPr>
        <xdr:cNvPr id="26" name="Circle 25"/>
        <xdr:cNvSpPr/>
      </xdr:nvSpPr>
      <xdr:spPr>
        <a:xfrm>
          <a:off x="2686050" y="1333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0</xdr:colOff>
      <xdr:row>7</xdr:row>
      <xdr:rowOff>76200</xdr:rowOff>
    </xdr:from>
    <xdr:to>
      <xdr:col>5</xdr:col>
      <xdr:colOff>0</xdr:colOff>
      <xdr:row>7</xdr:row>
      <xdr:rowOff>76200</xdr:rowOff>
    </xdr:to>
    <xdr:sp macro="" textlink="">
      <xdr:nvSpPr>
        <xdr:cNvPr id="4144" name="Line 48"/>
        <xdr:cNvSpPr>
          <a:spLocks noChangeShapeType="1"/>
        </xdr:cNvSpPr>
      </xdr:nvSpPr>
      <xdr:spPr bwMode="auto">
        <a:xfrm>
          <a:off x="1162050" y="1409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7</xdr:row>
      <xdr:rowOff>76200</xdr:rowOff>
    </xdr:from>
    <xdr:to>
      <xdr:col>3</xdr:col>
      <xdr:colOff>0</xdr:colOff>
      <xdr:row>22</xdr:row>
      <xdr:rowOff>76200</xdr:rowOff>
    </xdr:to>
    <xdr:sp macro="" textlink="">
      <xdr:nvSpPr>
        <xdr:cNvPr id="4145" name="Line 49"/>
        <xdr:cNvSpPr>
          <a:spLocks noChangeShapeType="1"/>
        </xdr:cNvSpPr>
      </xdr:nvSpPr>
      <xdr:spPr bwMode="auto">
        <a:xfrm flipV="1">
          <a:off x="914400" y="14097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22</xdr:row>
      <xdr:rowOff>152400</xdr:rowOff>
    </xdr:to>
    <xdr:sp macro="" textlink="">
      <xdr:nvSpPr>
        <xdr:cNvPr id="27" name="Circle 26"/>
        <xdr:cNvSpPr/>
      </xdr:nvSpPr>
      <xdr:spPr>
        <a:xfrm>
          <a:off x="2686050" y="4191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sp macro="" textlink="">
      <xdr:nvSpPr>
        <xdr:cNvPr id="4146" name="Line 50"/>
        <xdr:cNvSpPr>
          <a:spLocks noChangeShapeType="1"/>
        </xdr:cNvSpPr>
      </xdr:nvSpPr>
      <xdr:spPr bwMode="auto">
        <a:xfrm>
          <a:off x="1162050" y="4267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22</xdr:row>
      <xdr:rowOff>76200</xdr:rowOff>
    </xdr:to>
    <xdr:sp macro="" textlink="">
      <xdr:nvSpPr>
        <xdr:cNvPr id="4147" name="Line 51"/>
        <xdr:cNvSpPr>
          <a:spLocks noChangeShapeType="1"/>
        </xdr:cNvSpPr>
      </xdr:nvSpPr>
      <xdr:spPr bwMode="auto">
        <a:xfrm>
          <a:off x="914400" y="4267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0</xdr:colOff>
      <xdr:row>37</xdr:row>
      <xdr:rowOff>152400</xdr:rowOff>
    </xdr:to>
    <xdr:sp macro="" textlink="">
      <xdr:nvSpPr>
        <xdr:cNvPr id="28" name="Circle 27"/>
        <xdr:cNvSpPr/>
      </xdr:nvSpPr>
      <xdr:spPr>
        <a:xfrm>
          <a:off x="2686050" y="7048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0</xdr:colOff>
      <xdr:row>37</xdr:row>
      <xdr:rowOff>76200</xdr:rowOff>
    </xdr:from>
    <xdr:to>
      <xdr:col>5</xdr:col>
      <xdr:colOff>0</xdr:colOff>
      <xdr:row>37</xdr:row>
      <xdr:rowOff>76200</xdr:rowOff>
    </xdr:to>
    <xdr:sp macro="" textlink="">
      <xdr:nvSpPr>
        <xdr:cNvPr id="4148" name="Line 52"/>
        <xdr:cNvSpPr>
          <a:spLocks noChangeShapeType="1"/>
        </xdr:cNvSpPr>
      </xdr:nvSpPr>
      <xdr:spPr bwMode="auto">
        <a:xfrm>
          <a:off x="1162050" y="7124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37</xdr:row>
      <xdr:rowOff>76200</xdr:rowOff>
    </xdr:to>
    <xdr:sp macro="" textlink="">
      <xdr:nvSpPr>
        <xdr:cNvPr id="4149" name="Line 53"/>
        <xdr:cNvSpPr>
          <a:spLocks noChangeShapeType="1"/>
        </xdr:cNvSpPr>
      </xdr:nvSpPr>
      <xdr:spPr bwMode="auto">
        <a:xfrm>
          <a:off x="914400" y="4267200"/>
          <a:ext cx="247650" cy="2857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152400</xdr:rowOff>
    </xdr:to>
    <xdr:sp macro="" textlink="">
      <xdr:nvSpPr>
        <xdr:cNvPr id="29" name="Triangle 28"/>
        <xdr:cNvSpPr/>
      </xdr:nvSpPr>
      <xdr:spPr>
        <a:xfrm rot="16200000">
          <a:off x="4610100" y="38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4150" name="Line 54"/>
        <xdr:cNvSpPr>
          <a:spLocks noChangeShapeType="1"/>
        </xdr:cNvSpPr>
      </xdr:nvSpPr>
      <xdr:spPr bwMode="auto">
        <a:xfrm>
          <a:off x="3086100" y="457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4151" name="Line 55"/>
        <xdr:cNvSpPr>
          <a:spLocks noChangeShapeType="1"/>
        </xdr:cNvSpPr>
      </xdr:nvSpPr>
      <xdr:spPr bwMode="auto">
        <a:xfrm flipV="1">
          <a:off x="2838450" y="457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152400</xdr:rowOff>
    </xdr:to>
    <xdr:sp macro="" textlink="">
      <xdr:nvSpPr>
        <xdr:cNvPr id="30" name="Triangle 29"/>
        <xdr:cNvSpPr/>
      </xdr:nvSpPr>
      <xdr:spPr>
        <a:xfrm rot="16200000">
          <a:off x="4610100" y="133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4152" name="Line 56"/>
        <xdr:cNvSpPr>
          <a:spLocks noChangeShapeType="1"/>
        </xdr:cNvSpPr>
      </xdr:nvSpPr>
      <xdr:spPr bwMode="auto">
        <a:xfrm>
          <a:off x="3086100" y="1409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4153" name="Line 57"/>
        <xdr:cNvSpPr>
          <a:spLocks noChangeShapeType="1"/>
        </xdr:cNvSpPr>
      </xdr:nvSpPr>
      <xdr:spPr bwMode="auto">
        <a:xfrm>
          <a:off x="2838450" y="1409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152400</xdr:rowOff>
    </xdr:to>
    <xdr:sp macro="" textlink="">
      <xdr:nvSpPr>
        <xdr:cNvPr id="31" name="Triangle 30"/>
        <xdr:cNvSpPr/>
      </xdr:nvSpPr>
      <xdr:spPr>
        <a:xfrm rot="16200000">
          <a:off x="4610100" y="228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4154" name="Line 58"/>
        <xdr:cNvSpPr>
          <a:spLocks noChangeShapeType="1"/>
        </xdr:cNvSpPr>
      </xdr:nvSpPr>
      <xdr:spPr bwMode="auto">
        <a:xfrm>
          <a:off x="3086100" y="2362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12</xdr:row>
      <xdr:rowOff>76200</xdr:rowOff>
    </xdr:to>
    <xdr:sp macro="" textlink="">
      <xdr:nvSpPr>
        <xdr:cNvPr id="4155" name="Line 59"/>
        <xdr:cNvSpPr>
          <a:spLocks noChangeShapeType="1"/>
        </xdr:cNvSpPr>
      </xdr:nvSpPr>
      <xdr:spPr bwMode="auto">
        <a:xfrm>
          <a:off x="2838450" y="1409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152400</xdr:rowOff>
    </xdr:to>
    <xdr:sp macro="" textlink="">
      <xdr:nvSpPr>
        <xdr:cNvPr id="4096" name="Triangle 4095"/>
        <xdr:cNvSpPr/>
      </xdr:nvSpPr>
      <xdr:spPr>
        <a:xfrm rot="16200000">
          <a:off x="4610100" y="323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4156" name="Line 60"/>
        <xdr:cNvSpPr>
          <a:spLocks noChangeShapeType="1"/>
        </xdr:cNvSpPr>
      </xdr:nvSpPr>
      <xdr:spPr bwMode="auto">
        <a:xfrm>
          <a:off x="3086100" y="3314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4157" name="Line 61"/>
        <xdr:cNvSpPr>
          <a:spLocks noChangeShapeType="1"/>
        </xdr:cNvSpPr>
      </xdr:nvSpPr>
      <xdr:spPr bwMode="auto">
        <a:xfrm flipV="1">
          <a:off x="2838450" y="3314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0</xdr:colOff>
      <xdr:row>22</xdr:row>
      <xdr:rowOff>152400</xdr:rowOff>
    </xdr:to>
    <xdr:sp macro="" textlink="">
      <xdr:nvSpPr>
        <xdr:cNvPr id="4158" name="Triangle 4157"/>
        <xdr:cNvSpPr/>
      </xdr:nvSpPr>
      <xdr:spPr>
        <a:xfrm rot="16200000">
          <a:off x="4610100" y="419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4159" name="Line 62"/>
        <xdr:cNvSpPr>
          <a:spLocks noChangeShapeType="1"/>
        </xdr:cNvSpPr>
      </xdr:nvSpPr>
      <xdr:spPr bwMode="auto">
        <a:xfrm>
          <a:off x="3086100" y="4267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4160" name="Line 63"/>
        <xdr:cNvSpPr>
          <a:spLocks noChangeShapeType="1"/>
        </xdr:cNvSpPr>
      </xdr:nvSpPr>
      <xdr:spPr bwMode="auto">
        <a:xfrm>
          <a:off x="2838450" y="42672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0</xdr:colOff>
      <xdr:row>27</xdr:row>
      <xdr:rowOff>152400</xdr:rowOff>
    </xdr:to>
    <xdr:sp macro="" textlink="">
      <xdr:nvSpPr>
        <xdr:cNvPr id="4161" name="Triangle 4160"/>
        <xdr:cNvSpPr/>
      </xdr:nvSpPr>
      <xdr:spPr>
        <a:xfrm rot="16200000">
          <a:off x="4610100" y="514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4162" name="Line 64"/>
        <xdr:cNvSpPr>
          <a:spLocks noChangeShapeType="1"/>
        </xdr:cNvSpPr>
      </xdr:nvSpPr>
      <xdr:spPr bwMode="auto">
        <a:xfrm>
          <a:off x="3086100" y="5219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sp macro="" textlink="">
      <xdr:nvSpPr>
        <xdr:cNvPr id="4163" name="Line 65"/>
        <xdr:cNvSpPr>
          <a:spLocks noChangeShapeType="1"/>
        </xdr:cNvSpPr>
      </xdr:nvSpPr>
      <xdr:spPr bwMode="auto">
        <a:xfrm>
          <a:off x="2838450" y="4267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0</xdr:colOff>
      <xdr:row>32</xdr:row>
      <xdr:rowOff>152400</xdr:rowOff>
    </xdr:to>
    <xdr:sp macro="" textlink="">
      <xdr:nvSpPr>
        <xdr:cNvPr id="4164" name="Triangle 4163"/>
        <xdr:cNvSpPr/>
      </xdr:nvSpPr>
      <xdr:spPr>
        <a:xfrm rot="16200000">
          <a:off x="4610100" y="609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32</xdr:row>
      <xdr:rowOff>76200</xdr:rowOff>
    </xdr:from>
    <xdr:to>
      <xdr:col>9</xdr:col>
      <xdr:colOff>0</xdr:colOff>
      <xdr:row>32</xdr:row>
      <xdr:rowOff>76200</xdr:rowOff>
    </xdr:to>
    <xdr:sp macro="" textlink="">
      <xdr:nvSpPr>
        <xdr:cNvPr id="4165" name="Line 66"/>
        <xdr:cNvSpPr>
          <a:spLocks noChangeShapeType="1"/>
        </xdr:cNvSpPr>
      </xdr:nvSpPr>
      <xdr:spPr bwMode="auto">
        <a:xfrm>
          <a:off x="3086100" y="6172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32</xdr:row>
      <xdr:rowOff>76200</xdr:rowOff>
    </xdr:from>
    <xdr:to>
      <xdr:col>7</xdr:col>
      <xdr:colOff>0</xdr:colOff>
      <xdr:row>37</xdr:row>
      <xdr:rowOff>76200</xdr:rowOff>
    </xdr:to>
    <xdr:sp macro="" textlink="">
      <xdr:nvSpPr>
        <xdr:cNvPr id="4166" name="Line 67"/>
        <xdr:cNvSpPr>
          <a:spLocks noChangeShapeType="1"/>
        </xdr:cNvSpPr>
      </xdr:nvSpPr>
      <xdr:spPr bwMode="auto">
        <a:xfrm flipV="1">
          <a:off x="2838450" y="6172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10</xdr:col>
      <xdr:colOff>0</xdr:colOff>
      <xdr:row>37</xdr:row>
      <xdr:rowOff>152400</xdr:rowOff>
    </xdr:to>
    <xdr:sp macro="" textlink="">
      <xdr:nvSpPr>
        <xdr:cNvPr id="4167" name="Triangle 4166"/>
        <xdr:cNvSpPr/>
      </xdr:nvSpPr>
      <xdr:spPr>
        <a:xfrm rot="16200000">
          <a:off x="4610100" y="704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37</xdr:row>
      <xdr:rowOff>76200</xdr:rowOff>
    </xdr:from>
    <xdr:to>
      <xdr:col>9</xdr:col>
      <xdr:colOff>0</xdr:colOff>
      <xdr:row>37</xdr:row>
      <xdr:rowOff>76200</xdr:rowOff>
    </xdr:to>
    <xdr:sp macro="" textlink="">
      <xdr:nvSpPr>
        <xdr:cNvPr id="4168" name="Line 68"/>
        <xdr:cNvSpPr>
          <a:spLocks noChangeShapeType="1"/>
        </xdr:cNvSpPr>
      </xdr:nvSpPr>
      <xdr:spPr bwMode="auto">
        <a:xfrm>
          <a:off x="3086100" y="7124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37</xdr:row>
      <xdr:rowOff>76200</xdr:rowOff>
    </xdr:to>
    <xdr:sp macro="" textlink="">
      <xdr:nvSpPr>
        <xdr:cNvPr id="4169" name="Line 69"/>
        <xdr:cNvSpPr>
          <a:spLocks noChangeShapeType="1"/>
        </xdr:cNvSpPr>
      </xdr:nvSpPr>
      <xdr:spPr bwMode="auto">
        <a:xfrm>
          <a:off x="2838450" y="7124700"/>
          <a:ext cx="24765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0</xdr:colOff>
      <xdr:row>42</xdr:row>
      <xdr:rowOff>152400</xdr:rowOff>
    </xdr:to>
    <xdr:sp macro="" textlink="">
      <xdr:nvSpPr>
        <xdr:cNvPr id="4170" name="Triangle 4169"/>
        <xdr:cNvSpPr/>
      </xdr:nvSpPr>
      <xdr:spPr>
        <a:xfrm rot="16200000">
          <a:off x="4610100" y="800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sp macro="" textlink="">
      <xdr:nvSpPr>
        <xdr:cNvPr id="4171" name="Line 70"/>
        <xdr:cNvSpPr>
          <a:spLocks noChangeShapeType="1"/>
        </xdr:cNvSpPr>
      </xdr:nvSpPr>
      <xdr:spPr bwMode="auto">
        <a:xfrm>
          <a:off x="3086100" y="8077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42</xdr:row>
      <xdr:rowOff>76200</xdr:rowOff>
    </xdr:to>
    <xdr:sp macro="" textlink="">
      <xdr:nvSpPr>
        <xdr:cNvPr id="4172" name="Line 71"/>
        <xdr:cNvSpPr>
          <a:spLocks noChangeShapeType="1"/>
        </xdr:cNvSpPr>
      </xdr:nvSpPr>
      <xdr:spPr bwMode="auto">
        <a:xfrm>
          <a:off x="2838450" y="7124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22</xdr:row>
      <xdr:rowOff>152400</xdr:rowOff>
    </xdr:to>
    <xdr:sp macro="" textlink="">
      <xdr:nvSpPr>
        <xdr:cNvPr id="4173" name="Square 4172"/>
        <xdr:cNvSpPr/>
      </xdr:nvSpPr>
      <xdr:spPr>
        <a:xfrm>
          <a:off x="762000" y="4191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22</xdr:row>
      <xdr:rowOff>76200</xdr:rowOff>
    </xdr:from>
    <xdr:to>
      <xdr:col>1</xdr:col>
      <xdr:colOff>0</xdr:colOff>
      <xdr:row>22</xdr:row>
      <xdr:rowOff>76200</xdr:rowOff>
    </xdr:to>
    <xdr:sp macro="" textlink="">
      <xdr:nvSpPr>
        <xdr:cNvPr id="4174" name="Line 72"/>
        <xdr:cNvSpPr>
          <a:spLocks noChangeShapeType="1"/>
        </xdr:cNvSpPr>
      </xdr:nvSpPr>
      <xdr:spPr bwMode="auto">
        <a:xfrm>
          <a:off x="0" y="4267200"/>
          <a:ext cx="762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E7" sqref="E7"/>
    </sheetView>
  </sheetViews>
  <sheetFormatPr baseColWidth="10" defaultRowHeight="15" x14ac:dyDescent="0.25"/>
  <cols>
    <col min="1" max="1" width="3.7109375" customWidth="1"/>
    <col min="2" max="2" width="13.85546875" customWidth="1"/>
    <col min="3" max="5" width="12.7109375" customWidth="1"/>
  </cols>
  <sheetData>
    <row r="2" spans="2:8" ht="15.75" customHeight="1" x14ac:dyDescent="0.25">
      <c r="B2" s="1" t="s">
        <v>0</v>
      </c>
      <c r="C2" s="2"/>
      <c r="D2" s="3" t="s">
        <v>1</v>
      </c>
      <c r="E2" s="4"/>
    </row>
    <row r="3" spans="2:8" x14ac:dyDescent="0.25">
      <c r="B3" s="1"/>
      <c r="C3" s="5" t="s">
        <v>2</v>
      </c>
      <c r="D3" s="5" t="s">
        <v>3</v>
      </c>
      <c r="E3" s="5" t="s">
        <v>4</v>
      </c>
      <c r="F3" s="5" t="s">
        <v>8</v>
      </c>
    </row>
    <row r="4" spans="2:8" x14ac:dyDescent="0.25">
      <c r="B4" s="6" t="s">
        <v>5</v>
      </c>
      <c r="C4" s="7">
        <v>40</v>
      </c>
      <c r="D4" s="7">
        <v>45</v>
      </c>
      <c r="E4" s="7">
        <v>5</v>
      </c>
      <c r="F4" s="7">
        <f>MAX(C4:E4)</f>
        <v>45</v>
      </c>
      <c r="G4" t="str">
        <f>IF(F4=$F$7,"Elegir!","")</f>
        <v/>
      </c>
    </row>
    <row r="5" spans="2:8" x14ac:dyDescent="0.25">
      <c r="B5" s="8" t="s">
        <v>6</v>
      </c>
      <c r="C5" s="9">
        <v>70</v>
      </c>
      <c r="D5" s="9">
        <v>30</v>
      </c>
      <c r="E5" s="9">
        <v>-13</v>
      </c>
      <c r="F5" s="9">
        <f>MAX(C5:E5)</f>
        <v>70</v>
      </c>
      <c r="G5" t="str">
        <f t="shared" ref="G5:G6" si="0">IF(F5=$F$7,"Elegir!","")</f>
        <v>Elegir!</v>
      </c>
    </row>
    <row r="6" spans="2:8" x14ac:dyDescent="0.25">
      <c r="B6" s="6" t="s">
        <v>7</v>
      </c>
      <c r="C6" s="7">
        <v>53</v>
      </c>
      <c r="D6" s="7">
        <v>45</v>
      </c>
      <c r="E6" s="7">
        <v>-5</v>
      </c>
      <c r="F6" s="7">
        <f>MAX(C6:E6)</f>
        <v>53</v>
      </c>
      <c r="G6" t="str">
        <f t="shared" si="0"/>
        <v/>
      </c>
    </row>
    <row r="7" spans="2:8" x14ac:dyDescent="0.25">
      <c r="E7" s="11" t="s">
        <v>9</v>
      </c>
      <c r="F7" s="10">
        <f>MAX(F4:F6)</f>
        <v>70</v>
      </c>
    </row>
    <row r="9" spans="2:8" x14ac:dyDescent="0.25">
      <c r="B9" s="1" t="s">
        <v>0</v>
      </c>
      <c r="C9" s="2"/>
      <c r="D9" s="3" t="s">
        <v>1</v>
      </c>
      <c r="E9" s="4"/>
    </row>
    <row r="10" spans="2:8" x14ac:dyDescent="0.25">
      <c r="B10" s="1"/>
      <c r="C10" s="5" t="s">
        <v>2</v>
      </c>
      <c r="D10" s="5" t="s">
        <v>3</v>
      </c>
      <c r="E10" s="5" t="s">
        <v>4</v>
      </c>
      <c r="F10" s="5" t="s">
        <v>11</v>
      </c>
    </row>
    <row r="11" spans="2:8" x14ac:dyDescent="0.25">
      <c r="B11" s="6" t="s">
        <v>5</v>
      </c>
      <c r="C11" s="7">
        <v>40</v>
      </c>
      <c r="D11" s="7">
        <v>45</v>
      </c>
      <c r="E11" s="7">
        <v>5</v>
      </c>
      <c r="F11" s="7">
        <f>MIN(C11:E11)</f>
        <v>5</v>
      </c>
      <c r="G11" t="str">
        <f>IF(F11=$F$14,"Elegir!","")</f>
        <v>Elegir!</v>
      </c>
    </row>
    <row r="12" spans="2:8" x14ac:dyDescent="0.25">
      <c r="B12" s="8" t="s">
        <v>6</v>
      </c>
      <c r="C12" s="9">
        <v>70</v>
      </c>
      <c r="D12" s="9">
        <v>30</v>
      </c>
      <c r="E12" s="9">
        <v>-13</v>
      </c>
      <c r="F12" s="9">
        <f t="shared" ref="F12:F13" si="1">MIN(C12:E12)</f>
        <v>-13</v>
      </c>
      <c r="G12" t="str">
        <f t="shared" ref="G12:G13" si="2">IF(F12=$F$14,"Elegir!","")</f>
        <v/>
      </c>
    </row>
    <row r="13" spans="2:8" x14ac:dyDescent="0.25">
      <c r="B13" s="6" t="s">
        <v>7</v>
      </c>
      <c r="C13" s="7">
        <v>53</v>
      </c>
      <c r="D13" s="7">
        <v>45</v>
      </c>
      <c r="E13" s="7">
        <v>-5</v>
      </c>
      <c r="F13" s="7">
        <f t="shared" si="1"/>
        <v>-5</v>
      </c>
      <c r="G13" t="str">
        <f t="shared" si="2"/>
        <v/>
      </c>
    </row>
    <row r="14" spans="2:8" x14ac:dyDescent="0.25">
      <c r="E14" s="11" t="s">
        <v>10</v>
      </c>
      <c r="F14" s="10">
        <f>MAX(F11:F13)</f>
        <v>5</v>
      </c>
    </row>
    <row r="16" spans="2:8" x14ac:dyDescent="0.25">
      <c r="B16" s="1" t="s">
        <v>0</v>
      </c>
      <c r="C16" s="2"/>
      <c r="D16" s="3" t="s">
        <v>1</v>
      </c>
      <c r="E16" s="4"/>
      <c r="F16" s="2"/>
      <c r="G16" s="3" t="s">
        <v>12</v>
      </c>
      <c r="H16" s="4"/>
    </row>
    <row r="17" spans="2:10" x14ac:dyDescent="0.25">
      <c r="B17" s="1"/>
      <c r="C17" s="5" t="s">
        <v>2</v>
      </c>
      <c r="D17" s="5" t="s">
        <v>3</v>
      </c>
      <c r="E17" s="5" t="s">
        <v>4</v>
      </c>
      <c r="F17" s="5" t="s">
        <v>2</v>
      </c>
      <c r="G17" s="5" t="s">
        <v>3</v>
      </c>
      <c r="H17" s="5" t="s">
        <v>4</v>
      </c>
      <c r="I17" s="5" t="s">
        <v>8</v>
      </c>
    </row>
    <row r="18" spans="2:10" x14ac:dyDescent="0.25">
      <c r="B18" s="6" t="s">
        <v>5</v>
      </c>
      <c r="C18" s="7">
        <v>40</v>
      </c>
      <c r="D18" s="7">
        <v>45</v>
      </c>
      <c r="E18" s="7">
        <v>5</v>
      </c>
      <c r="F18" s="7">
        <f>MAX(C$18:C20)-C18</f>
        <v>30</v>
      </c>
      <c r="G18" s="7">
        <f>MAX(D$18:D20)-D18</f>
        <v>0</v>
      </c>
      <c r="H18" s="7">
        <f>MAX(E$18:E20)-E18</f>
        <v>0</v>
      </c>
      <c r="I18" s="7">
        <f>MAX(F18:H18)</f>
        <v>30</v>
      </c>
      <c r="J18" t="str">
        <f>IF(I18=$I$21,"Elegir!","")</f>
        <v/>
      </c>
    </row>
    <row r="19" spans="2:10" x14ac:dyDescent="0.25">
      <c r="B19" s="8" t="s">
        <v>6</v>
      </c>
      <c r="C19" s="9">
        <v>70</v>
      </c>
      <c r="D19" s="9">
        <v>30</v>
      </c>
      <c r="E19" s="9">
        <v>-13</v>
      </c>
      <c r="F19" s="9">
        <f>MAX(C$18:C21)-C19</f>
        <v>0</v>
      </c>
      <c r="G19" s="9">
        <f>MAX(D$18:D21)-D19</f>
        <v>15</v>
      </c>
      <c r="H19" s="9">
        <f>MAX(E$18:E21)-E19</f>
        <v>18</v>
      </c>
      <c r="I19" s="9">
        <f>MAX(F19:H19)</f>
        <v>18</v>
      </c>
      <c r="J19" t="str">
        <f t="shared" ref="J19:J20" si="3">IF(I19=$I$21,"Elegir!","")</f>
        <v/>
      </c>
    </row>
    <row r="20" spans="2:10" x14ac:dyDescent="0.25">
      <c r="B20" s="6" t="s">
        <v>7</v>
      </c>
      <c r="C20" s="7">
        <v>53</v>
      </c>
      <c r="D20" s="7">
        <v>45</v>
      </c>
      <c r="E20" s="7">
        <v>-5</v>
      </c>
      <c r="F20" s="7">
        <f>MAX(C$18:C22)-C20</f>
        <v>17</v>
      </c>
      <c r="G20" s="7">
        <f>MAX(D$18:D22)-D20</f>
        <v>0</v>
      </c>
      <c r="H20" s="7">
        <f>MAX(E$18:E22)-E20</f>
        <v>10</v>
      </c>
      <c r="I20" s="7">
        <f>MAX(F20:H20)</f>
        <v>17</v>
      </c>
      <c r="J20" t="str">
        <f t="shared" si="3"/>
        <v>Elegir!</v>
      </c>
    </row>
    <row r="21" spans="2:10" x14ac:dyDescent="0.25">
      <c r="E21" s="11"/>
      <c r="F21" s="10"/>
      <c r="H21" s="11" t="s">
        <v>13</v>
      </c>
      <c r="I21" s="10">
        <f>MIN(I18:I20)</f>
        <v>17</v>
      </c>
    </row>
  </sheetData>
  <mergeCells count="3">
    <mergeCell ref="B2:B3"/>
    <mergeCell ref="B9:B10"/>
    <mergeCell ref="B16:B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F18" sqref="F18"/>
    </sheetView>
  </sheetViews>
  <sheetFormatPr baseColWidth="10" defaultRowHeight="15" x14ac:dyDescent="0.25"/>
  <cols>
    <col min="1" max="1" width="3.7109375" customWidth="1"/>
    <col min="2" max="2" width="13.85546875" customWidth="1"/>
    <col min="3" max="5" width="12.7109375" customWidth="1"/>
  </cols>
  <sheetData>
    <row r="2" spans="2:7" ht="15.75" customHeight="1" x14ac:dyDescent="0.25">
      <c r="B2" s="1" t="s">
        <v>0</v>
      </c>
      <c r="C2" s="2"/>
      <c r="D2" s="3" t="s">
        <v>1</v>
      </c>
      <c r="E2" s="4"/>
    </row>
    <row r="3" spans="2:7" x14ac:dyDescent="0.25">
      <c r="B3" s="1"/>
      <c r="C3" s="5" t="s">
        <v>2</v>
      </c>
      <c r="D3" s="5" t="s">
        <v>3</v>
      </c>
      <c r="E3" s="5" t="s">
        <v>4</v>
      </c>
    </row>
    <row r="4" spans="2:7" x14ac:dyDescent="0.25">
      <c r="B4" s="6" t="s">
        <v>5</v>
      </c>
      <c r="C4" s="7">
        <v>40</v>
      </c>
      <c r="D4" s="7">
        <v>45</v>
      </c>
      <c r="E4" s="7">
        <v>5</v>
      </c>
    </row>
    <row r="5" spans="2:7" x14ac:dyDescent="0.25">
      <c r="B5" s="8" t="s">
        <v>6</v>
      </c>
      <c r="C5" s="9">
        <v>70</v>
      </c>
      <c r="D5" s="9">
        <v>30</v>
      </c>
      <c r="E5" s="9">
        <v>-13</v>
      </c>
    </row>
    <row r="6" spans="2:7" x14ac:dyDescent="0.25">
      <c r="B6" s="6" t="s">
        <v>7</v>
      </c>
      <c r="C6" s="7">
        <v>53</v>
      </c>
      <c r="D6" s="7">
        <v>45</v>
      </c>
      <c r="E6" s="7">
        <v>-5</v>
      </c>
    </row>
    <row r="7" spans="2:7" x14ac:dyDescent="0.25">
      <c r="B7" s="12" t="s">
        <v>14</v>
      </c>
      <c r="C7" s="13">
        <v>0.2</v>
      </c>
      <c r="D7" s="13">
        <v>0.5</v>
      </c>
      <c r="E7" s="13">
        <v>0.3</v>
      </c>
    </row>
    <row r="9" spans="2:7" x14ac:dyDescent="0.25">
      <c r="B9" s="1" t="s">
        <v>0</v>
      </c>
      <c r="C9" s="2"/>
      <c r="D9" s="3" t="s">
        <v>1</v>
      </c>
      <c r="E9" s="4"/>
    </row>
    <row r="10" spans="2:7" x14ac:dyDescent="0.25">
      <c r="B10" s="1"/>
      <c r="C10" s="5" t="s">
        <v>2</v>
      </c>
      <c r="D10" s="5" t="s">
        <v>3</v>
      </c>
      <c r="E10" s="5" t="s">
        <v>4</v>
      </c>
      <c r="F10" s="5" t="s">
        <v>8</v>
      </c>
    </row>
    <row r="11" spans="2:7" x14ac:dyDescent="0.25">
      <c r="B11" s="6" t="s">
        <v>5</v>
      </c>
      <c r="C11" s="7">
        <f>C4*C$7</f>
        <v>8</v>
      </c>
      <c r="D11" s="7">
        <f t="shared" ref="D11:E11" si="0">D4*D$7</f>
        <v>22.5</v>
      </c>
      <c r="E11" s="7">
        <f t="shared" si="0"/>
        <v>1.5</v>
      </c>
      <c r="F11" s="7">
        <f>MAX(C11:E11)</f>
        <v>22.5</v>
      </c>
      <c r="G11" t="str">
        <f>IF(F11=$F$14,"Elegir!","")</f>
        <v>Elegir!</v>
      </c>
    </row>
    <row r="12" spans="2:7" x14ac:dyDescent="0.25">
      <c r="B12" s="8" t="s">
        <v>6</v>
      </c>
      <c r="C12" s="9">
        <f t="shared" ref="C12:E12" si="1">C5*C$7</f>
        <v>14</v>
      </c>
      <c r="D12" s="9">
        <f t="shared" si="1"/>
        <v>15</v>
      </c>
      <c r="E12" s="9">
        <f t="shared" si="1"/>
        <v>-3.9</v>
      </c>
      <c r="F12" s="9">
        <f>MAX(C12:E12)</f>
        <v>15</v>
      </c>
      <c r="G12" t="str">
        <f t="shared" ref="G12:G13" si="2">IF(F12=$F$14,"Elegir!","")</f>
        <v/>
      </c>
    </row>
    <row r="13" spans="2:7" x14ac:dyDescent="0.25">
      <c r="B13" s="6" t="s">
        <v>7</v>
      </c>
      <c r="C13" s="7">
        <f t="shared" ref="C13:E13" si="3">C6*C$7</f>
        <v>10.600000000000001</v>
      </c>
      <c r="D13" s="7">
        <f t="shared" si="3"/>
        <v>22.5</v>
      </c>
      <c r="E13" s="7">
        <f t="shared" si="3"/>
        <v>-1.5</v>
      </c>
      <c r="F13" s="7">
        <f>MAX(C13:E13)</f>
        <v>22.5</v>
      </c>
      <c r="G13" t="str">
        <f t="shared" si="2"/>
        <v>Elegir!</v>
      </c>
    </row>
    <row r="14" spans="2:7" x14ac:dyDescent="0.25">
      <c r="E14" s="11" t="s">
        <v>9</v>
      </c>
      <c r="F14" s="10">
        <f>MAX(F11:F13)</f>
        <v>22.5</v>
      </c>
    </row>
    <row r="16" spans="2:7" x14ac:dyDescent="0.25">
      <c r="B16" s="1" t="s">
        <v>0</v>
      </c>
      <c r="C16" s="2"/>
      <c r="D16" s="3" t="s">
        <v>1</v>
      </c>
      <c r="E16" s="4"/>
    </row>
    <row r="17" spans="2:7" x14ac:dyDescent="0.25">
      <c r="B17" s="1"/>
      <c r="C17" s="5" t="s">
        <v>2</v>
      </c>
      <c r="D17" s="5" t="s">
        <v>3</v>
      </c>
      <c r="E17" s="5" t="s">
        <v>4</v>
      </c>
      <c r="F17" s="5" t="s">
        <v>15</v>
      </c>
    </row>
    <row r="18" spans="2:7" x14ac:dyDescent="0.25">
      <c r="B18" s="6" t="s">
        <v>5</v>
      </c>
      <c r="C18" s="7">
        <f>C4*C$7</f>
        <v>8</v>
      </c>
      <c r="D18" s="7">
        <f t="shared" ref="D18:E18" si="4">D4*D$7</f>
        <v>22.5</v>
      </c>
      <c r="E18" s="7">
        <f t="shared" si="4"/>
        <v>1.5</v>
      </c>
      <c r="F18" s="7">
        <f>SUMPRODUCT(C4:E4,$C$7:$E$7)</f>
        <v>32</v>
      </c>
      <c r="G18" t="str">
        <f>IF(F18=$F$21,"Elegir!","")</f>
        <v>Elegir!</v>
      </c>
    </row>
    <row r="19" spans="2:7" x14ac:dyDescent="0.25">
      <c r="B19" s="8" t="s">
        <v>6</v>
      </c>
      <c r="C19" s="9">
        <f t="shared" ref="C19:E19" si="5">C5*C$7</f>
        <v>14</v>
      </c>
      <c r="D19" s="9">
        <f t="shared" si="5"/>
        <v>15</v>
      </c>
      <c r="E19" s="9">
        <f t="shared" si="5"/>
        <v>-3.9</v>
      </c>
      <c r="F19" s="7">
        <f t="shared" ref="F19:F20" si="6">SUMPRODUCT(C5:E5,$C$7:$E$7)</f>
        <v>25.1</v>
      </c>
      <c r="G19" t="str">
        <f t="shared" ref="G19:G20" si="7">IF(F19=$F$21,"Elegir!","")</f>
        <v/>
      </c>
    </row>
    <row r="20" spans="2:7" x14ac:dyDescent="0.25">
      <c r="B20" s="6" t="s">
        <v>7</v>
      </c>
      <c r="C20" s="7">
        <f t="shared" ref="C20:E20" si="8">C6*C$7</f>
        <v>10.600000000000001</v>
      </c>
      <c r="D20" s="7">
        <f t="shared" si="8"/>
        <v>22.5</v>
      </c>
      <c r="E20" s="7">
        <f t="shared" si="8"/>
        <v>-1.5</v>
      </c>
      <c r="F20" s="7">
        <f t="shared" si="6"/>
        <v>31.6</v>
      </c>
      <c r="G20" t="str">
        <f t="shared" si="7"/>
        <v/>
      </c>
    </row>
    <row r="21" spans="2:7" x14ac:dyDescent="0.25">
      <c r="E21" s="11" t="s">
        <v>16</v>
      </c>
      <c r="F21" s="10">
        <f>MAX(F18:F20)</f>
        <v>32</v>
      </c>
    </row>
  </sheetData>
  <mergeCells count="3">
    <mergeCell ref="B2:B3"/>
    <mergeCell ref="B9:B10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13"/>
  <sheetViews>
    <sheetView tabSelected="1" zoomScaleNormal="100" workbookViewId="0">
      <selection activeCell="L12" sqref="L12"/>
    </sheetView>
  </sheetViews>
  <sheetFormatPr baseColWidth="10" defaultRowHeight="15" x14ac:dyDescent="0.25"/>
  <cols>
    <col min="2" max="2" width="2.28515625" customWidth="1"/>
    <col min="3" max="3" width="3.7109375" customWidth="1"/>
    <col min="6" max="6" width="2.28515625" customWidth="1"/>
    <col min="7" max="7" width="3.7109375" customWidth="1"/>
    <col min="10" max="10" width="2.28515625" customWidth="1"/>
  </cols>
  <sheetData>
    <row r="1" spans="1:11" x14ac:dyDescent="0.25">
      <c r="A1" s="15"/>
      <c r="H1" s="14">
        <v>0.2</v>
      </c>
      <c r="K1" s="16"/>
    </row>
    <row r="2" spans="1:11" x14ac:dyDescent="0.25">
      <c r="H2" t="s">
        <v>39</v>
      </c>
    </row>
    <row r="3" spans="1:11" x14ac:dyDescent="0.25">
      <c r="K3">
        <f>SUM(D9,H4)</f>
        <v>40</v>
      </c>
    </row>
    <row r="4" spans="1:11" x14ac:dyDescent="0.25">
      <c r="H4" s="14">
        <v>40</v>
      </c>
      <c r="I4">
        <f>K3</f>
        <v>40</v>
      </c>
    </row>
    <row r="6" spans="1:11" x14ac:dyDescent="0.25">
      <c r="H6" s="14">
        <v>0.5</v>
      </c>
    </row>
    <row r="7" spans="1:11" x14ac:dyDescent="0.25">
      <c r="D7" t="s">
        <v>35</v>
      </c>
      <c r="H7" t="s">
        <v>40</v>
      </c>
    </row>
    <row r="8" spans="1:11" x14ac:dyDescent="0.25">
      <c r="K8">
        <f>SUM(D9,H9)</f>
        <v>45</v>
      </c>
    </row>
    <row r="9" spans="1:11" x14ac:dyDescent="0.25">
      <c r="D9" s="14">
        <v>0</v>
      </c>
      <c r="E9">
        <f>IF(ABS(1-(H1+H6+H11))&lt;=0.00001,H1*I4+H6*I9+H11*I14,NA())</f>
        <v>32</v>
      </c>
      <c r="H9" s="14">
        <v>45</v>
      </c>
      <c r="I9">
        <f>K8</f>
        <v>45</v>
      </c>
    </row>
    <row r="11" spans="1:11" x14ac:dyDescent="0.25">
      <c r="H11" s="14">
        <v>0.3</v>
      </c>
    </row>
    <row r="12" spans="1:11" x14ac:dyDescent="0.25">
      <c r="H12" t="s">
        <v>41</v>
      </c>
    </row>
    <row r="13" spans="1:11" x14ac:dyDescent="0.25">
      <c r="K13">
        <f>SUM(D9,H14)</f>
        <v>5</v>
      </c>
    </row>
    <row r="14" spans="1:11" x14ac:dyDescent="0.25">
      <c r="H14" s="14">
        <v>5</v>
      </c>
      <c r="I14">
        <f>K13</f>
        <v>5</v>
      </c>
    </row>
    <row r="16" spans="1:11" x14ac:dyDescent="0.25">
      <c r="H16" s="14">
        <v>0.2</v>
      </c>
    </row>
    <row r="17" spans="1:11" x14ac:dyDescent="0.25">
      <c r="H17" t="s">
        <v>39</v>
      </c>
    </row>
    <row r="18" spans="1:11" x14ac:dyDescent="0.25">
      <c r="K18">
        <f>SUM(D24,H19)</f>
        <v>70</v>
      </c>
    </row>
    <row r="19" spans="1:11" x14ac:dyDescent="0.25">
      <c r="H19" s="14">
        <v>70</v>
      </c>
      <c r="I19">
        <f>K18</f>
        <v>70</v>
      </c>
    </row>
    <row r="21" spans="1:11" x14ac:dyDescent="0.25">
      <c r="H21" s="14">
        <v>0.5</v>
      </c>
    </row>
    <row r="22" spans="1:11" x14ac:dyDescent="0.25">
      <c r="A22" s="17"/>
      <c r="D22" t="s">
        <v>36</v>
      </c>
      <c r="H22" t="s">
        <v>40</v>
      </c>
    </row>
    <row r="23" spans="1:11" x14ac:dyDescent="0.25">
      <c r="B23">
        <f>IF(A24=E9,1,IF(A24=E24,2,IF(A24=E39,3)))</f>
        <v>1</v>
      </c>
      <c r="K23">
        <f>SUM(D24,H24)</f>
        <v>30</v>
      </c>
    </row>
    <row r="24" spans="1:11" x14ac:dyDescent="0.25">
      <c r="A24">
        <f>MAX(E9,E24,E39)</f>
        <v>32</v>
      </c>
      <c r="D24" s="14">
        <v>0</v>
      </c>
      <c r="E24">
        <f>IF(ABS(1-(H16+H21+H26))&lt;=0.00001,H16*I19+H21*I24+H26*I29,NA())</f>
        <v>25.1</v>
      </c>
      <c r="H24" s="14">
        <v>30</v>
      </c>
      <c r="I24">
        <f>K23</f>
        <v>30</v>
      </c>
    </row>
    <row r="26" spans="1:11" x14ac:dyDescent="0.25">
      <c r="H26" s="14">
        <v>0.3</v>
      </c>
    </row>
    <row r="27" spans="1:11" x14ac:dyDescent="0.25">
      <c r="H27" t="s">
        <v>41</v>
      </c>
    </row>
    <row r="28" spans="1:11" x14ac:dyDescent="0.25">
      <c r="K28">
        <f>SUM(D24,H29)</f>
        <v>-13</v>
      </c>
    </row>
    <row r="29" spans="1:11" x14ac:dyDescent="0.25">
      <c r="H29" s="14">
        <v>-13</v>
      </c>
      <c r="I29">
        <f>K28</f>
        <v>-13</v>
      </c>
    </row>
    <row r="31" spans="1:11" x14ac:dyDescent="0.25">
      <c r="H31" s="14">
        <v>0.2</v>
      </c>
    </row>
    <row r="32" spans="1:11" x14ac:dyDescent="0.25">
      <c r="H32" t="s">
        <v>39</v>
      </c>
    </row>
    <row r="33" spans="4:11" x14ac:dyDescent="0.25">
      <c r="K33">
        <f>SUM(D39,H34)</f>
        <v>53</v>
      </c>
    </row>
    <row r="34" spans="4:11" x14ac:dyDescent="0.25">
      <c r="H34" s="14">
        <v>53</v>
      </c>
      <c r="I34">
        <f>K33</f>
        <v>53</v>
      </c>
    </row>
    <row r="36" spans="4:11" x14ac:dyDescent="0.25">
      <c r="H36" s="14">
        <v>0.5</v>
      </c>
    </row>
    <row r="37" spans="4:11" x14ac:dyDescent="0.25">
      <c r="D37" t="s">
        <v>37</v>
      </c>
      <c r="H37" t="s">
        <v>40</v>
      </c>
    </row>
    <row r="38" spans="4:11" x14ac:dyDescent="0.25">
      <c r="K38">
        <f>SUM(D39,H39)</f>
        <v>45</v>
      </c>
    </row>
    <row r="39" spans="4:11" x14ac:dyDescent="0.25">
      <c r="D39" s="14">
        <v>0</v>
      </c>
      <c r="E39">
        <f>IF(ABS(1-(H31+H36+H41))&lt;=0.00001,H31*I34+H36*I39+H41*I44,NA())</f>
        <v>31.6</v>
      </c>
      <c r="H39" s="14">
        <v>45</v>
      </c>
      <c r="I39">
        <f>K38</f>
        <v>45</v>
      </c>
    </row>
    <row r="41" spans="4:11" x14ac:dyDescent="0.25">
      <c r="H41" s="14">
        <v>0.3</v>
      </c>
    </row>
    <row r="42" spans="4:11" x14ac:dyDescent="0.25">
      <c r="H42" t="s">
        <v>41</v>
      </c>
    </row>
    <row r="43" spans="4:11" x14ac:dyDescent="0.25">
      <c r="K43">
        <f>SUM(D39,H44)</f>
        <v>-5</v>
      </c>
    </row>
    <row r="44" spans="4:11" x14ac:dyDescent="0.25">
      <c r="H44" s="14">
        <v>-5</v>
      </c>
      <c r="I44">
        <f>K43</f>
        <v>-5</v>
      </c>
      <c r="K44" s="16"/>
    </row>
    <row r="1000" spans="189:204" x14ac:dyDescent="0.25">
      <c r="GH1000" t="s">
        <v>17</v>
      </c>
      <c r="GI1000" t="s">
        <v>18</v>
      </c>
      <c r="GJ1000" t="s">
        <v>19</v>
      </c>
      <c r="GK1000" t="s">
        <v>20</v>
      </c>
      <c r="GL1000" t="s">
        <v>21</v>
      </c>
      <c r="GM1000" t="s">
        <v>22</v>
      </c>
      <c r="GN1000" t="s">
        <v>23</v>
      </c>
      <c r="GO1000" t="s">
        <v>24</v>
      </c>
      <c r="GP1000" t="s">
        <v>25</v>
      </c>
      <c r="GQ1000" t="s">
        <v>26</v>
      </c>
      <c r="GR1000" t="s">
        <v>27</v>
      </c>
      <c r="GS1000" t="s">
        <v>28</v>
      </c>
      <c r="GT1000" t="s">
        <v>29</v>
      </c>
      <c r="GU1000" t="s">
        <v>30</v>
      </c>
      <c r="GV1000" t="s">
        <v>31</v>
      </c>
    </row>
    <row r="1001" spans="189:204" x14ac:dyDescent="0.25">
      <c r="GG1001">
        <v>0</v>
      </c>
      <c r="GH1001">
        <v>0</v>
      </c>
      <c r="GI1001" t="s">
        <v>32</v>
      </c>
      <c r="GJ1001">
        <v>0</v>
      </c>
      <c r="GK1001">
        <v>0</v>
      </c>
      <c r="GL1001">
        <v>0</v>
      </c>
      <c r="GM1001" t="s">
        <v>33</v>
      </c>
      <c r="GN1001">
        <v>3</v>
      </c>
      <c r="GO1001">
        <v>1</v>
      </c>
      <c r="GP1001">
        <v>2</v>
      </c>
      <c r="GQ1001">
        <v>3</v>
      </c>
      <c r="GR1001">
        <v>0</v>
      </c>
      <c r="GS1001">
        <v>0</v>
      </c>
      <c r="GT1001">
        <v>22</v>
      </c>
      <c r="GU1001">
        <v>1</v>
      </c>
      <c r="GV1001" t="b">
        <v>1</v>
      </c>
    </row>
    <row r="1002" spans="189:204" x14ac:dyDescent="0.25">
      <c r="GG1002">
        <v>0</v>
      </c>
      <c r="GH1002">
        <v>1</v>
      </c>
      <c r="GK1002">
        <v>0</v>
      </c>
      <c r="GL1002">
        <v>0</v>
      </c>
      <c r="GM1002" t="s">
        <v>38</v>
      </c>
      <c r="GN1002">
        <v>3</v>
      </c>
      <c r="GO1002">
        <v>4</v>
      </c>
      <c r="GP1002">
        <v>5</v>
      </c>
      <c r="GQ1002">
        <v>6</v>
      </c>
      <c r="GR1002">
        <v>0</v>
      </c>
      <c r="GS1002">
        <v>0</v>
      </c>
      <c r="GT1002">
        <v>7</v>
      </c>
      <c r="GU1002">
        <v>5</v>
      </c>
      <c r="GV1002" t="b">
        <v>1</v>
      </c>
    </row>
    <row r="1003" spans="189:204" x14ac:dyDescent="0.25">
      <c r="GG1003">
        <v>3</v>
      </c>
      <c r="GH1003">
        <v>2</v>
      </c>
      <c r="GK1003">
        <v>0</v>
      </c>
      <c r="GL1003">
        <v>0</v>
      </c>
      <c r="GM1003" t="s">
        <v>38</v>
      </c>
      <c r="GN1003">
        <v>3</v>
      </c>
      <c r="GO1003">
        <v>7</v>
      </c>
      <c r="GP1003">
        <v>8</v>
      </c>
      <c r="GQ1003">
        <v>9</v>
      </c>
      <c r="GR1003">
        <v>0</v>
      </c>
      <c r="GS1003">
        <v>0</v>
      </c>
      <c r="GT1003">
        <v>22</v>
      </c>
      <c r="GU1003">
        <v>5</v>
      </c>
      <c r="GV1003" t="b">
        <v>1</v>
      </c>
    </row>
    <row r="1004" spans="189:204" x14ac:dyDescent="0.25">
      <c r="GG1004">
        <v>0</v>
      </c>
      <c r="GH1004">
        <v>3</v>
      </c>
      <c r="GK1004">
        <v>0</v>
      </c>
      <c r="GL1004">
        <v>0</v>
      </c>
      <c r="GM1004" t="s">
        <v>38</v>
      </c>
      <c r="GN1004">
        <v>3</v>
      </c>
      <c r="GO1004">
        <v>10</v>
      </c>
      <c r="GP1004">
        <v>11</v>
      </c>
      <c r="GQ1004">
        <v>12</v>
      </c>
      <c r="GR1004">
        <v>0</v>
      </c>
      <c r="GS1004">
        <v>0</v>
      </c>
      <c r="GT1004">
        <v>37</v>
      </c>
      <c r="GU1004">
        <v>5</v>
      </c>
      <c r="GV1004" t="b">
        <v>1</v>
      </c>
    </row>
    <row r="1005" spans="189:204" x14ac:dyDescent="0.25">
      <c r="GG1005">
        <v>0</v>
      </c>
      <c r="GH1005">
        <v>4</v>
      </c>
      <c r="GL1005">
        <v>1</v>
      </c>
      <c r="GM1005" t="s">
        <v>34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</v>
      </c>
      <c r="GU1005">
        <v>9</v>
      </c>
      <c r="GV1005" t="b">
        <v>1</v>
      </c>
    </row>
    <row r="1006" spans="189:204" x14ac:dyDescent="0.25">
      <c r="GG1006">
        <v>0</v>
      </c>
      <c r="GH1006">
        <v>5</v>
      </c>
      <c r="GL1006">
        <v>1</v>
      </c>
      <c r="GM1006" t="s">
        <v>34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7</v>
      </c>
      <c r="GU1006">
        <v>9</v>
      </c>
      <c r="GV1006" t="b">
        <v>1</v>
      </c>
    </row>
    <row r="1007" spans="189:204" x14ac:dyDescent="0.25">
      <c r="GG1007">
        <v>0</v>
      </c>
      <c r="GH1007">
        <v>6</v>
      </c>
      <c r="GL1007">
        <v>1</v>
      </c>
      <c r="GM1007" t="s">
        <v>34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9</v>
      </c>
      <c r="GV1007" t="b">
        <v>1</v>
      </c>
    </row>
    <row r="1008" spans="189:204" x14ac:dyDescent="0.25">
      <c r="GG1008">
        <v>10</v>
      </c>
      <c r="GH1008">
        <v>7</v>
      </c>
      <c r="GL1008">
        <v>2</v>
      </c>
      <c r="GM1008" t="s">
        <v>34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17</v>
      </c>
      <c r="GU1008">
        <v>9</v>
      </c>
      <c r="GV1008" t="b">
        <v>1</v>
      </c>
    </row>
    <row r="1009" spans="189:204" x14ac:dyDescent="0.25">
      <c r="GG1009">
        <v>11</v>
      </c>
      <c r="GH1009">
        <v>8</v>
      </c>
      <c r="GL1009">
        <v>2</v>
      </c>
      <c r="GM1009" t="s">
        <v>34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22</v>
      </c>
      <c r="GU1009">
        <v>9</v>
      </c>
      <c r="GV1009" t="b">
        <v>1</v>
      </c>
    </row>
    <row r="1010" spans="189:204" x14ac:dyDescent="0.25">
      <c r="GG1010">
        <v>12</v>
      </c>
      <c r="GH1010">
        <v>9</v>
      </c>
      <c r="GL1010">
        <v>2</v>
      </c>
      <c r="GM1010" t="s">
        <v>34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27</v>
      </c>
      <c r="GU1010">
        <v>9</v>
      </c>
      <c r="GV1010" t="b">
        <v>1</v>
      </c>
    </row>
    <row r="1011" spans="189:204" x14ac:dyDescent="0.25">
      <c r="GH1011">
        <v>10</v>
      </c>
      <c r="GL1011">
        <v>3</v>
      </c>
      <c r="GM1011" t="s">
        <v>34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32</v>
      </c>
      <c r="GU1011">
        <v>9</v>
      </c>
      <c r="GV1011" t="b">
        <v>1</v>
      </c>
    </row>
    <row r="1012" spans="189:204" x14ac:dyDescent="0.25">
      <c r="GH1012">
        <v>11</v>
      </c>
      <c r="GL1012">
        <v>3</v>
      </c>
      <c r="GM1012" t="s">
        <v>34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37</v>
      </c>
      <c r="GU1012">
        <v>9</v>
      </c>
      <c r="GV1012" t="b">
        <v>1</v>
      </c>
    </row>
    <row r="1013" spans="189:204" x14ac:dyDescent="0.25">
      <c r="GH1013">
        <v>12</v>
      </c>
      <c r="GL1013">
        <v>3</v>
      </c>
      <c r="GM1013" t="s">
        <v>34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42</v>
      </c>
      <c r="GU1013">
        <v>9</v>
      </c>
      <c r="GV1013" t="b">
        <v>1</v>
      </c>
    </row>
  </sheetData>
  <sheetProtection scenarios="1"/>
  <pageMargins left="0.7" right="0.7" top="0.75" bottom="0.75" header="0.3" footer="0.3"/>
  <pageSetup orientation="portrait" r:id="rId1"/>
  <headerFooter>
    <oddHeader>&amp;l&amp;EFor Evaluation Only</oddHeader>
    <oddFooter>&amp;l&amp;ETreePlan Trial, For Evaluation Only&amp;Z&amp;Ewww.TreePlan.com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SinProbabilidades</vt:lpstr>
      <vt:lpstr>ConProbabilidades</vt:lpstr>
      <vt:lpstr>Hoja2</vt:lpstr>
      <vt:lpstr>Hoja2!TreeData</vt:lpstr>
      <vt:lpstr>Hoja2!TreeDiagBase</vt:lpstr>
      <vt:lpstr>Hoja2!TreeDiagram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Sierra</dc:creator>
  <cp:lastModifiedBy>Jose Naranjo Silva</cp:lastModifiedBy>
  <dcterms:created xsi:type="dcterms:W3CDTF">2016-08-17T16:58:37Z</dcterms:created>
  <dcterms:modified xsi:type="dcterms:W3CDTF">2016-08-17T23:02:11Z</dcterms:modified>
</cp:coreProperties>
</file>