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/>
  </bookViews>
  <sheets>
    <sheet name="Hoja1" sheetId="1" r:id="rId1"/>
  </sheets>
  <definedNames>
    <definedName name="MinimizeCosts" localSheetId="0">FALSE</definedName>
    <definedName name="Print_Area" localSheetId="0">Hoja1!TreeDiagram</definedName>
    <definedName name="solver_adj" localSheetId="0" hidden="1">Hoja1!$V$27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Hoja1!$Y$27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eeData" localSheetId="0">Hoja1!$GH$1001:$GV$1017</definedName>
    <definedName name="TreeDiagBase" localSheetId="0">Hoja1!$B$2</definedName>
    <definedName name="TreeDiagram" localSheetId="0">Hoja1!$B$2:$T$45</definedName>
    <definedName name="UseExpUtility" localSheetId="0">FALSE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1" l="1"/>
  <c r="Y22" i="1"/>
  <c r="Y23" i="1"/>
  <c r="Y24" i="1"/>
  <c r="Y25" i="1"/>
  <c r="Y26" i="1"/>
  <c r="Y27" i="1"/>
  <c r="Y28" i="1"/>
  <c r="E18" i="1"/>
  <c r="T4" i="1"/>
  <c r="R5" i="1"/>
  <c r="T9" i="1"/>
  <c r="R10" i="1"/>
  <c r="N7" i="1"/>
  <c r="T14" i="1"/>
  <c r="N15" i="1"/>
  <c r="J11" i="1"/>
  <c r="T19" i="1"/>
  <c r="R20" i="1"/>
  <c r="T24" i="1"/>
  <c r="R25" i="1"/>
  <c r="N22" i="1"/>
  <c r="T29" i="1"/>
  <c r="N30" i="1"/>
  <c r="J26" i="1"/>
  <c r="F18" i="1"/>
  <c r="W20" i="1"/>
  <c r="Y20" i="1"/>
  <c r="X20" i="1"/>
  <c r="W10" i="1"/>
  <c r="K25" i="1"/>
  <c r="K10" i="1"/>
  <c r="T39" i="1"/>
  <c r="N40" i="1"/>
  <c r="T34" i="1"/>
  <c r="N35" i="1"/>
  <c r="T44" i="1"/>
  <c r="J45" i="1"/>
  <c r="J37" i="1"/>
  <c r="F41" i="1"/>
  <c r="G40" i="1"/>
  <c r="B29" i="1"/>
  <c r="C28" i="1"/>
</calcChain>
</file>

<file path=xl/sharedStrings.xml><?xml version="1.0" encoding="utf-8"?>
<sst xmlns="http://schemas.openxmlformats.org/spreadsheetml/2006/main" count="76" uniqueCount="55">
  <si>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</si>
  <si>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</si>
  <si>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</si>
  <si>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</si>
  <si>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</si>
  <si>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</si>
  <si>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</si>
  <si>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</si>
  <si>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</si>
  <si>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</si>
  <si>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</si>
  <si>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</si>
  <si>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</si>
  <si>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</si>
  <si>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</si>
  <si>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</si>
  <si>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</si>
  <si>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</si>
  <si>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con informe</t>
  </si>
  <si>
    <t>sin informe</t>
  </si>
  <si>
    <t>hacer evento</t>
  </si>
  <si>
    <t>cancelar evento</t>
  </si>
  <si>
    <t>E</t>
  </si>
  <si>
    <t>pronóstico: llueve</t>
  </si>
  <si>
    <t>pronóstico: sale el sol</t>
  </si>
  <si>
    <t>realidad: llueve</t>
  </si>
  <si>
    <t>realidad: sale el sol</t>
  </si>
  <si>
    <t>Datos:</t>
  </si>
  <si>
    <t>p(E1)=</t>
  </si>
  <si>
    <t>p(E2)=</t>
  </si>
  <si>
    <t>E1</t>
  </si>
  <si>
    <t>E2</t>
  </si>
  <si>
    <t>X1</t>
  </si>
  <si>
    <t>X2</t>
  </si>
  <si>
    <t>p(X1/E1)=</t>
  </si>
  <si>
    <t>p(de todas las veces que llovió, cuántas veces el pronóstico acertó)</t>
  </si>
  <si>
    <t>p(de que llueva cuando el pronóstico es de lluvia)</t>
  </si>
  <si>
    <t>p(E1/X1)=</t>
  </si>
  <si>
    <t>p(E1)</t>
  </si>
  <si>
    <t>p(E2)</t>
  </si>
  <si>
    <t>p(X1)</t>
  </si>
  <si>
    <t>p(X2)</t>
  </si>
  <si>
    <t>p(E1/X1)</t>
  </si>
  <si>
    <t>p(E2/X1)</t>
  </si>
  <si>
    <t>p(E1/X2)</t>
  </si>
  <si>
    <t>p(E2/X2)</t>
  </si>
  <si>
    <t>Costo</t>
  </si>
  <si>
    <t>Informe</t>
  </si>
  <si>
    <t>VE con</t>
  </si>
  <si>
    <t>VE sin</t>
  </si>
  <si>
    <t>Diferencia</t>
  </si>
  <si>
    <t>Costo del informe</t>
  </si>
  <si>
    <t>Elegir</t>
  </si>
  <si>
    <t>de 0 a 1335.85</t>
  </si>
  <si>
    <t>de 1335.85 a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</si>
</sst>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2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Hoja1!$V$21:$V$28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1335.8499999999995</c:v>
                </c:pt>
                <c:pt idx="7">
                  <c:v>1600</c:v>
                </c:pt>
              </c:numCache>
            </c:numRef>
          </c:xVal>
          <c:yVal>
            <c:numRef>
              <c:f>Hoja1!$W$21:$W$28</c:f>
              <c:numCache>
                <c:formatCode>General</c:formatCode>
                <c:ptCount val="8"/>
                <c:pt idx="0">
                  <c:v>3635.8500000000004</c:v>
                </c:pt>
                <c:pt idx="1">
                  <c:v>3435.85</c:v>
                </c:pt>
                <c:pt idx="2">
                  <c:v>3235.85</c:v>
                </c:pt>
                <c:pt idx="3">
                  <c:v>3035.8500000000004</c:v>
                </c:pt>
                <c:pt idx="4">
                  <c:v>2835.85</c:v>
                </c:pt>
                <c:pt idx="5">
                  <c:v>2635.8500000000004</c:v>
                </c:pt>
                <c:pt idx="6">
                  <c:v>2500.0000000000009</c:v>
                </c:pt>
                <c:pt idx="7">
                  <c:v>2235.85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8-4380-BA5E-B75FEB69DC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Hoja1!$V$21:$V$28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1335.8499999999995</c:v>
                </c:pt>
                <c:pt idx="7">
                  <c:v>1600</c:v>
                </c:pt>
              </c:numCache>
            </c:numRef>
          </c:xVal>
          <c:yVal>
            <c:numRef>
              <c:f>Hoja1!$X$21:$X$28</c:f>
              <c:numCache>
                <c:formatCode>General</c:formatCode>
                <c:ptCount val="8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E8-4380-BA5E-B75FEB69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16040"/>
        <c:axId val="661746712"/>
      </c:scatterChart>
      <c:valAx>
        <c:axId val="66221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1746712"/>
        <c:crosses val="autoZero"/>
        <c:crossBetween val="midCat"/>
      </c:valAx>
      <c:valAx>
        <c:axId val="6617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221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16</xdr:row>
      <xdr:rowOff>152400</xdr:rowOff>
    </xdr:to>
    <xdr:sp macro="" textlink="">
      <xdr:nvSpPr>
        <xdr:cNvPr id="1145" name="Circle 1144"/>
        <xdr:cNvSpPr/>
      </xdr:nvSpPr>
      <xdr:spPr>
        <a:xfrm>
          <a:off x="2933700" y="3048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16</xdr:row>
      <xdr:rowOff>76200</xdr:rowOff>
    </xdr:from>
    <xdr:to>
      <xdr:col>6</xdr:col>
      <xdr:colOff>0</xdr:colOff>
      <xdr:row>16</xdr:row>
      <xdr:rowOff>76200</xdr:rowOff>
    </xdr:to>
    <xdr:sp macro="" textlink="">
      <xdr:nvSpPr>
        <xdr:cNvPr id="1146" name="Line 104"/>
        <xdr:cNvSpPr>
          <a:spLocks noChangeShapeType="1"/>
        </xdr:cNvSpPr>
      </xdr:nvSpPr>
      <xdr:spPr bwMode="auto">
        <a:xfrm>
          <a:off x="1409700" y="3124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16</xdr:row>
      <xdr:rowOff>76200</xdr:rowOff>
    </xdr:from>
    <xdr:to>
      <xdr:col>4</xdr:col>
      <xdr:colOff>0</xdr:colOff>
      <xdr:row>27</xdr:row>
      <xdr:rowOff>76200</xdr:rowOff>
    </xdr:to>
    <xdr:sp macro="" textlink="">
      <xdr:nvSpPr>
        <xdr:cNvPr id="1147" name="Line 105"/>
        <xdr:cNvSpPr>
          <a:spLocks noChangeShapeType="1"/>
        </xdr:cNvSpPr>
      </xdr:nvSpPr>
      <xdr:spPr bwMode="auto">
        <a:xfrm flipV="1">
          <a:off x="1162050" y="31242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0</xdr:colOff>
      <xdr:row>39</xdr:row>
      <xdr:rowOff>152400</xdr:rowOff>
    </xdr:to>
    <xdr:sp macro="" textlink="">
      <xdr:nvSpPr>
        <xdr:cNvPr id="1148" name="Square 1147"/>
        <xdr:cNvSpPr/>
      </xdr:nvSpPr>
      <xdr:spPr>
        <a:xfrm>
          <a:off x="2933700" y="7429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39</xdr:row>
      <xdr:rowOff>76200</xdr:rowOff>
    </xdr:from>
    <xdr:to>
      <xdr:col>6</xdr:col>
      <xdr:colOff>0</xdr:colOff>
      <xdr:row>39</xdr:row>
      <xdr:rowOff>76200</xdr:rowOff>
    </xdr:to>
    <xdr:sp macro="" textlink="">
      <xdr:nvSpPr>
        <xdr:cNvPr id="1149" name="Line 106"/>
        <xdr:cNvSpPr>
          <a:spLocks noChangeShapeType="1"/>
        </xdr:cNvSpPr>
      </xdr:nvSpPr>
      <xdr:spPr bwMode="auto">
        <a:xfrm>
          <a:off x="1409700" y="750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27</xdr:row>
      <xdr:rowOff>76200</xdr:rowOff>
    </xdr:from>
    <xdr:to>
      <xdr:col>4</xdr:col>
      <xdr:colOff>0</xdr:colOff>
      <xdr:row>39</xdr:row>
      <xdr:rowOff>76200</xdr:rowOff>
    </xdr:to>
    <xdr:sp macro="" textlink="">
      <xdr:nvSpPr>
        <xdr:cNvPr id="1150" name="Line 107"/>
        <xdr:cNvSpPr>
          <a:spLocks noChangeShapeType="1"/>
        </xdr:cNvSpPr>
      </xdr:nvSpPr>
      <xdr:spPr bwMode="auto">
        <a:xfrm>
          <a:off x="1162050" y="5219700"/>
          <a:ext cx="247650" cy="2286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0</xdr:colOff>
      <xdr:row>35</xdr:row>
      <xdr:rowOff>152400</xdr:rowOff>
    </xdr:to>
    <xdr:sp macro="" textlink="">
      <xdr:nvSpPr>
        <xdr:cNvPr id="1151" name="Circle 1150"/>
        <xdr:cNvSpPr/>
      </xdr:nvSpPr>
      <xdr:spPr>
        <a:xfrm>
          <a:off x="4857750" y="666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35</xdr:row>
      <xdr:rowOff>76200</xdr:rowOff>
    </xdr:from>
    <xdr:to>
      <xdr:col>10</xdr:col>
      <xdr:colOff>0</xdr:colOff>
      <xdr:row>35</xdr:row>
      <xdr:rowOff>76200</xdr:rowOff>
    </xdr:to>
    <xdr:sp macro="" textlink="">
      <xdr:nvSpPr>
        <xdr:cNvPr id="1152" name="Line 108"/>
        <xdr:cNvSpPr>
          <a:spLocks noChangeShapeType="1"/>
        </xdr:cNvSpPr>
      </xdr:nvSpPr>
      <xdr:spPr bwMode="auto">
        <a:xfrm>
          <a:off x="3333750" y="674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35</xdr:row>
      <xdr:rowOff>76200</xdr:rowOff>
    </xdr:from>
    <xdr:to>
      <xdr:col>8</xdr:col>
      <xdr:colOff>0</xdr:colOff>
      <xdr:row>39</xdr:row>
      <xdr:rowOff>76200</xdr:rowOff>
    </xdr:to>
    <xdr:sp macro="" textlink="">
      <xdr:nvSpPr>
        <xdr:cNvPr id="1153" name="Line 109"/>
        <xdr:cNvSpPr>
          <a:spLocks noChangeShapeType="1"/>
        </xdr:cNvSpPr>
      </xdr:nvSpPr>
      <xdr:spPr bwMode="auto">
        <a:xfrm flipV="1">
          <a:off x="3086100" y="6743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0</xdr:colOff>
      <xdr:row>43</xdr:row>
      <xdr:rowOff>152400</xdr:rowOff>
    </xdr:to>
    <xdr:sp macro="" textlink="">
      <xdr:nvSpPr>
        <xdr:cNvPr id="1154" name="Triangle 1153"/>
        <xdr:cNvSpPr/>
      </xdr:nvSpPr>
      <xdr:spPr>
        <a:xfrm rot="16200000">
          <a:off x="4857750" y="819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155" name="Line 110"/>
        <xdr:cNvSpPr>
          <a:spLocks noChangeShapeType="1"/>
        </xdr:cNvSpPr>
      </xdr:nvSpPr>
      <xdr:spPr bwMode="auto">
        <a:xfrm>
          <a:off x="5010150" y="82677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sp macro="" textlink="">
      <xdr:nvSpPr>
        <xdr:cNvPr id="1156" name="Line 111"/>
        <xdr:cNvSpPr>
          <a:spLocks noChangeShapeType="1"/>
        </xdr:cNvSpPr>
      </xdr:nvSpPr>
      <xdr:spPr bwMode="auto">
        <a:xfrm>
          <a:off x="3333750" y="826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39</xdr:row>
      <xdr:rowOff>76200</xdr:rowOff>
    </xdr:from>
    <xdr:to>
      <xdr:col>8</xdr:col>
      <xdr:colOff>0</xdr:colOff>
      <xdr:row>43</xdr:row>
      <xdr:rowOff>76200</xdr:rowOff>
    </xdr:to>
    <xdr:sp macro="" textlink="">
      <xdr:nvSpPr>
        <xdr:cNvPr id="1157" name="Line 112"/>
        <xdr:cNvSpPr>
          <a:spLocks noChangeShapeType="1"/>
        </xdr:cNvSpPr>
      </xdr:nvSpPr>
      <xdr:spPr bwMode="auto">
        <a:xfrm>
          <a:off x="3086100" y="750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33</xdr:row>
      <xdr:rowOff>152400</xdr:rowOff>
    </xdr:to>
    <xdr:sp macro="" textlink="">
      <xdr:nvSpPr>
        <xdr:cNvPr id="1158" name="Triangle 1157"/>
        <xdr:cNvSpPr/>
      </xdr:nvSpPr>
      <xdr:spPr>
        <a:xfrm rot="16200000">
          <a:off x="6781800" y="628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1159" name="Line 113"/>
        <xdr:cNvSpPr>
          <a:spLocks noChangeShapeType="1"/>
        </xdr:cNvSpPr>
      </xdr:nvSpPr>
      <xdr:spPr bwMode="auto">
        <a:xfrm>
          <a:off x="6934200" y="6362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sp macro="" textlink="">
      <xdr:nvSpPr>
        <xdr:cNvPr id="1160" name="Line 114"/>
        <xdr:cNvSpPr>
          <a:spLocks noChangeShapeType="1"/>
        </xdr:cNvSpPr>
      </xdr:nvSpPr>
      <xdr:spPr bwMode="auto">
        <a:xfrm>
          <a:off x="5257800" y="636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33</xdr:row>
      <xdr:rowOff>76200</xdr:rowOff>
    </xdr:from>
    <xdr:to>
      <xdr:col>12</xdr:col>
      <xdr:colOff>0</xdr:colOff>
      <xdr:row>35</xdr:row>
      <xdr:rowOff>76200</xdr:rowOff>
    </xdr:to>
    <xdr:sp macro="" textlink="">
      <xdr:nvSpPr>
        <xdr:cNvPr id="1161" name="Line 115"/>
        <xdr:cNvSpPr>
          <a:spLocks noChangeShapeType="1"/>
        </xdr:cNvSpPr>
      </xdr:nvSpPr>
      <xdr:spPr bwMode="auto">
        <a:xfrm flipV="1">
          <a:off x="5010150" y="636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38</xdr:row>
      <xdr:rowOff>152400</xdr:rowOff>
    </xdr:to>
    <xdr:sp macro="" textlink="">
      <xdr:nvSpPr>
        <xdr:cNvPr id="1162" name="Triangle 1161"/>
        <xdr:cNvSpPr/>
      </xdr:nvSpPr>
      <xdr:spPr>
        <a:xfrm rot="16200000">
          <a:off x="6781800" y="723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1163" name="Line 116"/>
        <xdr:cNvSpPr>
          <a:spLocks noChangeShapeType="1"/>
        </xdr:cNvSpPr>
      </xdr:nvSpPr>
      <xdr:spPr bwMode="auto">
        <a:xfrm>
          <a:off x="6934200" y="7315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38</xdr:row>
      <xdr:rowOff>76200</xdr:rowOff>
    </xdr:from>
    <xdr:to>
      <xdr:col>14</xdr:col>
      <xdr:colOff>0</xdr:colOff>
      <xdr:row>38</xdr:row>
      <xdr:rowOff>76200</xdr:rowOff>
    </xdr:to>
    <xdr:sp macro="" textlink="">
      <xdr:nvSpPr>
        <xdr:cNvPr id="1164" name="Line 117"/>
        <xdr:cNvSpPr>
          <a:spLocks noChangeShapeType="1"/>
        </xdr:cNvSpPr>
      </xdr:nvSpPr>
      <xdr:spPr bwMode="auto">
        <a:xfrm>
          <a:off x="525780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35</xdr:row>
      <xdr:rowOff>76200</xdr:rowOff>
    </xdr:from>
    <xdr:to>
      <xdr:col>12</xdr:col>
      <xdr:colOff>0</xdr:colOff>
      <xdr:row>38</xdr:row>
      <xdr:rowOff>76200</xdr:rowOff>
    </xdr:to>
    <xdr:sp macro="" textlink="">
      <xdr:nvSpPr>
        <xdr:cNvPr id="1165" name="Line 118"/>
        <xdr:cNvSpPr>
          <a:spLocks noChangeShapeType="1"/>
        </xdr:cNvSpPr>
      </xdr:nvSpPr>
      <xdr:spPr bwMode="auto">
        <a:xfrm>
          <a:off x="5010150" y="674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0</xdr:colOff>
      <xdr:row>9</xdr:row>
      <xdr:rowOff>152400</xdr:rowOff>
    </xdr:to>
    <xdr:sp macro="" textlink="">
      <xdr:nvSpPr>
        <xdr:cNvPr id="1166" name="Square 1165"/>
        <xdr:cNvSpPr/>
      </xdr:nvSpPr>
      <xdr:spPr>
        <a:xfrm>
          <a:off x="4857750" y="1714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9</xdr:row>
      <xdr:rowOff>76200</xdr:rowOff>
    </xdr:from>
    <xdr:to>
      <xdr:col>10</xdr:col>
      <xdr:colOff>0</xdr:colOff>
      <xdr:row>9</xdr:row>
      <xdr:rowOff>76200</xdr:rowOff>
    </xdr:to>
    <xdr:sp macro="" textlink="">
      <xdr:nvSpPr>
        <xdr:cNvPr id="1167" name="Line 119"/>
        <xdr:cNvSpPr>
          <a:spLocks noChangeShapeType="1"/>
        </xdr:cNvSpPr>
      </xdr:nvSpPr>
      <xdr:spPr bwMode="auto">
        <a:xfrm>
          <a:off x="3333750" y="1790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9</xdr:row>
      <xdr:rowOff>76200</xdr:rowOff>
    </xdr:from>
    <xdr:to>
      <xdr:col>8</xdr:col>
      <xdr:colOff>0</xdr:colOff>
      <xdr:row>16</xdr:row>
      <xdr:rowOff>76200</xdr:rowOff>
    </xdr:to>
    <xdr:sp macro="" textlink="">
      <xdr:nvSpPr>
        <xdr:cNvPr id="1168" name="Line 120"/>
        <xdr:cNvSpPr>
          <a:spLocks noChangeShapeType="1"/>
        </xdr:cNvSpPr>
      </xdr:nvSpPr>
      <xdr:spPr bwMode="auto">
        <a:xfrm flipV="1">
          <a:off x="3086100" y="17907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0</xdr:colOff>
      <xdr:row>24</xdr:row>
      <xdr:rowOff>152400</xdr:rowOff>
    </xdr:to>
    <xdr:sp macro="" textlink="">
      <xdr:nvSpPr>
        <xdr:cNvPr id="1169" name="Square 1168"/>
        <xdr:cNvSpPr/>
      </xdr:nvSpPr>
      <xdr:spPr>
        <a:xfrm>
          <a:off x="4857750" y="4572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24</xdr:row>
      <xdr:rowOff>76200</xdr:rowOff>
    </xdr:from>
    <xdr:to>
      <xdr:col>10</xdr:col>
      <xdr:colOff>0</xdr:colOff>
      <xdr:row>24</xdr:row>
      <xdr:rowOff>76200</xdr:rowOff>
    </xdr:to>
    <xdr:sp macro="" textlink="">
      <xdr:nvSpPr>
        <xdr:cNvPr id="1170" name="Line 121"/>
        <xdr:cNvSpPr>
          <a:spLocks noChangeShapeType="1"/>
        </xdr:cNvSpPr>
      </xdr:nvSpPr>
      <xdr:spPr bwMode="auto">
        <a:xfrm>
          <a:off x="3333750" y="464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76200</xdr:rowOff>
    </xdr:from>
    <xdr:to>
      <xdr:col>8</xdr:col>
      <xdr:colOff>0</xdr:colOff>
      <xdr:row>24</xdr:row>
      <xdr:rowOff>76200</xdr:rowOff>
    </xdr:to>
    <xdr:sp macro="" textlink="">
      <xdr:nvSpPr>
        <xdr:cNvPr id="1171" name="Line 122"/>
        <xdr:cNvSpPr>
          <a:spLocks noChangeShapeType="1"/>
        </xdr:cNvSpPr>
      </xdr:nvSpPr>
      <xdr:spPr bwMode="auto">
        <a:xfrm>
          <a:off x="3086100" y="3124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0</xdr:colOff>
      <xdr:row>5</xdr:row>
      <xdr:rowOff>152400</xdr:rowOff>
    </xdr:to>
    <xdr:sp macro="" textlink="">
      <xdr:nvSpPr>
        <xdr:cNvPr id="1172" name="Circle 1171"/>
        <xdr:cNvSpPr/>
      </xdr:nvSpPr>
      <xdr:spPr>
        <a:xfrm>
          <a:off x="6781800" y="952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5</xdr:row>
      <xdr:rowOff>76200</xdr:rowOff>
    </xdr:from>
    <xdr:to>
      <xdr:col>14</xdr:col>
      <xdr:colOff>0</xdr:colOff>
      <xdr:row>5</xdr:row>
      <xdr:rowOff>76200</xdr:rowOff>
    </xdr:to>
    <xdr:sp macro="" textlink="">
      <xdr:nvSpPr>
        <xdr:cNvPr id="1173" name="Line 123"/>
        <xdr:cNvSpPr>
          <a:spLocks noChangeShapeType="1"/>
        </xdr:cNvSpPr>
      </xdr:nvSpPr>
      <xdr:spPr bwMode="auto">
        <a:xfrm>
          <a:off x="5257800" y="1028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5</xdr:row>
      <xdr:rowOff>76200</xdr:rowOff>
    </xdr:from>
    <xdr:to>
      <xdr:col>12</xdr:col>
      <xdr:colOff>0</xdr:colOff>
      <xdr:row>9</xdr:row>
      <xdr:rowOff>76200</xdr:rowOff>
    </xdr:to>
    <xdr:sp macro="" textlink="">
      <xdr:nvSpPr>
        <xdr:cNvPr id="1174" name="Line 124"/>
        <xdr:cNvSpPr>
          <a:spLocks noChangeShapeType="1"/>
        </xdr:cNvSpPr>
      </xdr:nvSpPr>
      <xdr:spPr bwMode="auto">
        <a:xfrm flipV="1">
          <a:off x="5010150" y="1028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0</xdr:colOff>
      <xdr:row>13</xdr:row>
      <xdr:rowOff>152400</xdr:rowOff>
    </xdr:to>
    <xdr:sp macro="" textlink="">
      <xdr:nvSpPr>
        <xdr:cNvPr id="1175" name="Triangle 1174"/>
        <xdr:cNvSpPr/>
      </xdr:nvSpPr>
      <xdr:spPr>
        <a:xfrm rot="16200000">
          <a:off x="678180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13</xdr:row>
      <xdr:rowOff>76200</xdr:rowOff>
    </xdr:from>
    <xdr:to>
      <xdr:col>18</xdr:col>
      <xdr:colOff>0</xdr:colOff>
      <xdr:row>13</xdr:row>
      <xdr:rowOff>76200</xdr:rowOff>
    </xdr:to>
    <xdr:sp macro="" textlink="">
      <xdr:nvSpPr>
        <xdr:cNvPr id="1176" name="Line 125"/>
        <xdr:cNvSpPr>
          <a:spLocks noChangeShapeType="1"/>
        </xdr:cNvSpPr>
      </xdr:nvSpPr>
      <xdr:spPr bwMode="auto">
        <a:xfrm>
          <a:off x="6934200" y="2552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13</xdr:row>
      <xdr:rowOff>76200</xdr:rowOff>
    </xdr:from>
    <xdr:to>
      <xdr:col>14</xdr:col>
      <xdr:colOff>0</xdr:colOff>
      <xdr:row>13</xdr:row>
      <xdr:rowOff>76200</xdr:rowOff>
    </xdr:to>
    <xdr:sp macro="" textlink="">
      <xdr:nvSpPr>
        <xdr:cNvPr id="1177" name="Line 126"/>
        <xdr:cNvSpPr>
          <a:spLocks noChangeShapeType="1"/>
        </xdr:cNvSpPr>
      </xdr:nvSpPr>
      <xdr:spPr bwMode="auto">
        <a:xfrm>
          <a:off x="525780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9</xdr:row>
      <xdr:rowOff>76200</xdr:rowOff>
    </xdr:from>
    <xdr:to>
      <xdr:col>12</xdr:col>
      <xdr:colOff>0</xdr:colOff>
      <xdr:row>13</xdr:row>
      <xdr:rowOff>76200</xdr:rowOff>
    </xdr:to>
    <xdr:sp macro="" textlink="">
      <xdr:nvSpPr>
        <xdr:cNvPr id="1178" name="Line 127"/>
        <xdr:cNvSpPr>
          <a:spLocks noChangeShapeType="1"/>
        </xdr:cNvSpPr>
      </xdr:nvSpPr>
      <xdr:spPr bwMode="auto">
        <a:xfrm>
          <a:off x="5010150" y="1790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0</xdr:colOff>
      <xdr:row>3</xdr:row>
      <xdr:rowOff>152400</xdr:rowOff>
    </xdr:to>
    <xdr:sp macro="" textlink="">
      <xdr:nvSpPr>
        <xdr:cNvPr id="1179" name="Triangle 1178"/>
        <xdr:cNvSpPr/>
      </xdr:nvSpPr>
      <xdr:spPr>
        <a:xfrm rot="16200000">
          <a:off x="870585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3</xdr:row>
      <xdr:rowOff>76200</xdr:rowOff>
    </xdr:from>
    <xdr:to>
      <xdr:col>18</xdr:col>
      <xdr:colOff>0</xdr:colOff>
      <xdr:row>3</xdr:row>
      <xdr:rowOff>76200</xdr:rowOff>
    </xdr:to>
    <xdr:sp macro="" textlink="">
      <xdr:nvSpPr>
        <xdr:cNvPr id="1180" name="Line 128"/>
        <xdr:cNvSpPr>
          <a:spLocks noChangeShapeType="1"/>
        </xdr:cNvSpPr>
      </xdr:nvSpPr>
      <xdr:spPr bwMode="auto">
        <a:xfrm>
          <a:off x="718185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3</xdr:row>
      <xdr:rowOff>76200</xdr:rowOff>
    </xdr:from>
    <xdr:to>
      <xdr:col>16</xdr:col>
      <xdr:colOff>0</xdr:colOff>
      <xdr:row>5</xdr:row>
      <xdr:rowOff>76200</xdr:rowOff>
    </xdr:to>
    <xdr:sp macro="" textlink="">
      <xdr:nvSpPr>
        <xdr:cNvPr id="1181" name="Line 129"/>
        <xdr:cNvSpPr>
          <a:spLocks noChangeShapeType="1"/>
        </xdr:cNvSpPr>
      </xdr:nvSpPr>
      <xdr:spPr bwMode="auto">
        <a:xfrm flipV="1">
          <a:off x="6934200" y="64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8</xdr:row>
      <xdr:rowOff>152400</xdr:rowOff>
    </xdr:to>
    <xdr:sp macro="" textlink="">
      <xdr:nvSpPr>
        <xdr:cNvPr id="1182" name="Triangle 1181"/>
        <xdr:cNvSpPr/>
      </xdr:nvSpPr>
      <xdr:spPr>
        <a:xfrm rot="16200000">
          <a:off x="870585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1183" name="Line 130"/>
        <xdr:cNvSpPr>
          <a:spLocks noChangeShapeType="1"/>
        </xdr:cNvSpPr>
      </xdr:nvSpPr>
      <xdr:spPr bwMode="auto">
        <a:xfrm>
          <a:off x="718185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5</xdr:row>
      <xdr:rowOff>76200</xdr:rowOff>
    </xdr:from>
    <xdr:to>
      <xdr:col>16</xdr:col>
      <xdr:colOff>0</xdr:colOff>
      <xdr:row>8</xdr:row>
      <xdr:rowOff>76200</xdr:rowOff>
    </xdr:to>
    <xdr:sp macro="" textlink="">
      <xdr:nvSpPr>
        <xdr:cNvPr id="1184" name="Line 131"/>
        <xdr:cNvSpPr>
          <a:spLocks noChangeShapeType="1"/>
        </xdr:cNvSpPr>
      </xdr:nvSpPr>
      <xdr:spPr bwMode="auto">
        <a:xfrm>
          <a:off x="6934200" y="102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0</xdr:colOff>
      <xdr:row>20</xdr:row>
      <xdr:rowOff>152400</xdr:rowOff>
    </xdr:to>
    <xdr:sp macro="" textlink="">
      <xdr:nvSpPr>
        <xdr:cNvPr id="1185" name="Circle 1184"/>
        <xdr:cNvSpPr/>
      </xdr:nvSpPr>
      <xdr:spPr>
        <a:xfrm>
          <a:off x="6781800" y="3810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20</xdr:row>
      <xdr:rowOff>76200</xdr:rowOff>
    </xdr:from>
    <xdr:to>
      <xdr:col>14</xdr:col>
      <xdr:colOff>0</xdr:colOff>
      <xdr:row>20</xdr:row>
      <xdr:rowOff>76200</xdr:rowOff>
    </xdr:to>
    <xdr:sp macro="" textlink="">
      <xdr:nvSpPr>
        <xdr:cNvPr id="1186" name="Line 132"/>
        <xdr:cNvSpPr>
          <a:spLocks noChangeShapeType="1"/>
        </xdr:cNvSpPr>
      </xdr:nvSpPr>
      <xdr:spPr bwMode="auto">
        <a:xfrm>
          <a:off x="5257800" y="3886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20</xdr:row>
      <xdr:rowOff>76200</xdr:rowOff>
    </xdr:from>
    <xdr:to>
      <xdr:col>12</xdr:col>
      <xdr:colOff>0</xdr:colOff>
      <xdr:row>24</xdr:row>
      <xdr:rowOff>76200</xdr:rowOff>
    </xdr:to>
    <xdr:sp macro="" textlink="">
      <xdr:nvSpPr>
        <xdr:cNvPr id="1187" name="Line 133"/>
        <xdr:cNvSpPr>
          <a:spLocks noChangeShapeType="1"/>
        </xdr:cNvSpPr>
      </xdr:nvSpPr>
      <xdr:spPr bwMode="auto">
        <a:xfrm flipV="1">
          <a:off x="5010150" y="3886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15</xdr:col>
      <xdr:colOff>0</xdr:colOff>
      <xdr:row>28</xdr:row>
      <xdr:rowOff>152400</xdr:rowOff>
    </xdr:to>
    <xdr:sp macro="" textlink="">
      <xdr:nvSpPr>
        <xdr:cNvPr id="1188" name="Triangle 1187"/>
        <xdr:cNvSpPr/>
      </xdr:nvSpPr>
      <xdr:spPr>
        <a:xfrm rot="16200000">
          <a:off x="678180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1189" name="Line 134"/>
        <xdr:cNvSpPr>
          <a:spLocks noChangeShapeType="1"/>
        </xdr:cNvSpPr>
      </xdr:nvSpPr>
      <xdr:spPr bwMode="auto">
        <a:xfrm>
          <a:off x="6934200" y="5410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76200</xdr:rowOff>
    </xdr:from>
    <xdr:to>
      <xdr:col>14</xdr:col>
      <xdr:colOff>0</xdr:colOff>
      <xdr:row>28</xdr:row>
      <xdr:rowOff>76200</xdr:rowOff>
    </xdr:to>
    <xdr:sp macro="" textlink="">
      <xdr:nvSpPr>
        <xdr:cNvPr id="1190" name="Line 135"/>
        <xdr:cNvSpPr>
          <a:spLocks noChangeShapeType="1"/>
        </xdr:cNvSpPr>
      </xdr:nvSpPr>
      <xdr:spPr bwMode="auto">
        <a:xfrm>
          <a:off x="525780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28</xdr:row>
      <xdr:rowOff>76200</xdr:rowOff>
    </xdr:to>
    <xdr:sp macro="" textlink="">
      <xdr:nvSpPr>
        <xdr:cNvPr id="1191" name="Line 136"/>
        <xdr:cNvSpPr>
          <a:spLocks noChangeShapeType="1"/>
        </xdr:cNvSpPr>
      </xdr:nvSpPr>
      <xdr:spPr bwMode="auto">
        <a:xfrm>
          <a:off x="5010150" y="464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0</xdr:colOff>
      <xdr:row>18</xdr:row>
      <xdr:rowOff>152400</xdr:rowOff>
    </xdr:to>
    <xdr:sp macro="" textlink="">
      <xdr:nvSpPr>
        <xdr:cNvPr id="1192" name="Triangle 1191"/>
        <xdr:cNvSpPr/>
      </xdr:nvSpPr>
      <xdr:spPr>
        <a:xfrm rot="16200000">
          <a:off x="870585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18</xdr:row>
      <xdr:rowOff>76200</xdr:rowOff>
    </xdr:from>
    <xdr:to>
      <xdr:col>18</xdr:col>
      <xdr:colOff>0</xdr:colOff>
      <xdr:row>18</xdr:row>
      <xdr:rowOff>76200</xdr:rowOff>
    </xdr:to>
    <xdr:sp macro="" textlink="">
      <xdr:nvSpPr>
        <xdr:cNvPr id="1193" name="Line 137"/>
        <xdr:cNvSpPr>
          <a:spLocks noChangeShapeType="1"/>
        </xdr:cNvSpPr>
      </xdr:nvSpPr>
      <xdr:spPr bwMode="auto">
        <a:xfrm>
          <a:off x="718185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18</xdr:row>
      <xdr:rowOff>76200</xdr:rowOff>
    </xdr:from>
    <xdr:to>
      <xdr:col>16</xdr:col>
      <xdr:colOff>0</xdr:colOff>
      <xdr:row>20</xdr:row>
      <xdr:rowOff>76200</xdr:rowOff>
    </xdr:to>
    <xdr:sp macro="" textlink="">
      <xdr:nvSpPr>
        <xdr:cNvPr id="1194" name="Line 138"/>
        <xdr:cNvSpPr>
          <a:spLocks noChangeShapeType="1"/>
        </xdr:cNvSpPr>
      </xdr:nvSpPr>
      <xdr:spPr bwMode="auto">
        <a:xfrm flipV="1">
          <a:off x="6934200" y="3505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0</xdr:colOff>
      <xdr:row>23</xdr:row>
      <xdr:rowOff>152400</xdr:rowOff>
    </xdr:to>
    <xdr:sp macro="" textlink="">
      <xdr:nvSpPr>
        <xdr:cNvPr id="1195" name="Triangle 1194"/>
        <xdr:cNvSpPr/>
      </xdr:nvSpPr>
      <xdr:spPr>
        <a:xfrm rot="16200000">
          <a:off x="870585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0</xdr:colOff>
      <xdr:row>23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1196" name="Line 139"/>
        <xdr:cNvSpPr>
          <a:spLocks noChangeShapeType="1"/>
        </xdr:cNvSpPr>
      </xdr:nvSpPr>
      <xdr:spPr bwMode="auto">
        <a:xfrm>
          <a:off x="718185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20</xdr:row>
      <xdr:rowOff>76200</xdr:rowOff>
    </xdr:from>
    <xdr:to>
      <xdr:col>16</xdr:col>
      <xdr:colOff>0</xdr:colOff>
      <xdr:row>23</xdr:row>
      <xdr:rowOff>76200</xdr:rowOff>
    </xdr:to>
    <xdr:sp macro="" textlink="">
      <xdr:nvSpPr>
        <xdr:cNvPr id="1197" name="Line 140"/>
        <xdr:cNvSpPr>
          <a:spLocks noChangeShapeType="1"/>
        </xdr:cNvSpPr>
      </xdr:nvSpPr>
      <xdr:spPr bwMode="auto">
        <a:xfrm>
          <a:off x="6934200" y="3886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27</xdr:row>
      <xdr:rowOff>152400</xdr:rowOff>
    </xdr:to>
    <xdr:sp macro="" textlink="">
      <xdr:nvSpPr>
        <xdr:cNvPr id="1198" name="Square 1197"/>
        <xdr:cNvSpPr/>
      </xdr:nvSpPr>
      <xdr:spPr>
        <a:xfrm>
          <a:off x="1009650" y="5143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27</xdr:row>
      <xdr:rowOff>76200</xdr:rowOff>
    </xdr:from>
    <xdr:to>
      <xdr:col>2</xdr:col>
      <xdr:colOff>0</xdr:colOff>
      <xdr:row>27</xdr:row>
      <xdr:rowOff>76200</xdr:rowOff>
    </xdr:to>
    <xdr:sp macro="" textlink="">
      <xdr:nvSpPr>
        <xdr:cNvPr id="1199" name="Line 141"/>
        <xdr:cNvSpPr>
          <a:spLocks noChangeShapeType="1"/>
        </xdr:cNvSpPr>
      </xdr:nvSpPr>
      <xdr:spPr bwMode="auto">
        <a:xfrm>
          <a:off x="247650" y="5219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369094</xdr:colOff>
      <xdr:row>16</xdr:row>
      <xdr:rowOff>33337</xdr:rowOff>
    </xdr:from>
    <xdr:to>
      <xdr:col>31</xdr:col>
      <xdr:colOff>369094</xdr:colOff>
      <xdr:row>30</xdr:row>
      <xdr:rowOff>109537</xdr:rowOff>
    </xdr:to>
    <xdr:graphicFrame macro="">
      <xdr:nvGraphicFramePr>
        <xdr:cNvPr id="1200" name="Gráfico 11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17"/>
  <sheetViews>
    <sheetView tabSelected="1" topLeftCell="R18" zoomScale="80" zoomScaleNormal="80" workbookViewId="0">
      <selection activeCell="AA43" sqref="AA43"/>
    </sheetView>
  </sheetViews>
  <sheetFormatPr baseColWidth="10" defaultRowHeight="15" x14ac:dyDescent="0.25"/>
  <cols>
    <col min="1" max="1" width="3.7109375" customWidth="1"/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  <col min="12" max="12" width="3.7109375" customWidth="1"/>
    <col min="15" max="15" width="2.28515625" customWidth="1"/>
    <col min="16" max="16" width="3.7109375" customWidth="1"/>
    <col min="19" max="19" width="2.28515625" customWidth="1"/>
    <col min="21" max="21" width="3.7109375" customWidth="1"/>
  </cols>
  <sheetData>
    <row r="2" spans="2:23" x14ac:dyDescent="0.25">
      <c r="B2" s="2"/>
      <c r="Q2" s="1">
        <v>0.58399999999999996</v>
      </c>
      <c r="T2" s="3"/>
      <c r="V2" t="s">
        <v>27</v>
      </c>
    </row>
    <row r="3" spans="2:23" x14ac:dyDescent="0.25">
      <c r="Q3" t="s">
        <v>42</v>
      </c>
    </row>
    <row r="4" spans="2:23" x14ac:dyDescent="0.25">
      <c r="T4">
        <f>SUM(E18,I11,M7,Q5)</f>
        <v>-16000</v>
      </c>
      <c r="V4" t="s">
        <v>30</v>
      </c>
      <c r="W4" t="s">
        <v>25</v>
      </c>
    </row>
    <row r="5" spans="2:23" x14ac:dyDescent="0.25">
      <c r="M5" t="s">
        <v>20</v>
      </c>
      <c r="Q5" s="1">
        <v>-15000</v>
      </c>
      <c r="R5">
        <f>T4</f>
        <v>-16000</v>
      </c>
      <c r="V5" t="s">
        <v>31</v>
      </c>
      <c r="W5" t="s">
        <v>26</v>
      </c>
    </row>
    <row r="6" spans="2:23" x14ac:dyDescent="0.25">
      <c r="V6" t="s">
        <v>32</v>
      </c>
      <c r="W6" t="s">
        <v>23</v>
      </c>
    </row>
    <row r="7" spans="2:23" x14ac:dyDescent="0.25">
      <c r="M7" s="1">
        <v>0</v>
      </c>
      <c r="N7">
        <f>IF(ABS(1-(Q2+Q7))&lt;=0.00001,Q2*R5+Q7*R10,NA())</f>
        <v>-5600</v>
      </c>
      <c r="Q7" s="1">
        <v>0.41599999999999998</v>
      </c>
      <c r="V7" t="s">
        <v>33</v>
      </c>
      <c r="W7" t="s">
        <v>24</v>
      </c>
    </row>
    <row r="8" spans="2:23" x14ac:dyDescent="0.25">
      <c r="I8" s="1">
        <v>0.374</v>
      </c>
      <c r="Q8" t="s">
        <v>43</v>
      </c>
    </row>
    <row r="9" spans="2:23" x14ac:dyDescent="0.25">
      <c r="I9" t="s">
        <v>40</v>
      </c>
      <c r="T9">
        <f>SUM(E18,I11,M7,Q10)</f>
        <v>9000</v>
      </c>
      <c r="V9" t="s">
        <v>28</v>
      </c>
      <c r="W9">
        <v>0.3</v>
      </c>
    </row>
    <row r="10" spans="2:23" x14ac:dyDescent="0.25">
      <c r="K10">
        <f>IF(J11=N7,1,IF(J11=N15,2))</f>
        <v>2</v>
      </c>
      <c r="Q10" s="1">
        <v>10000</v>
      </c>
      <c r="R10">
        <f>T9</f>
        <v>9000</v>
      </c>
      <c r="V10" t="s">
        <v>29</v>
      </c>
      <c r="W10">
        <f>1-W9</f>
        <v>0.7</v>
      </c>
    </row>
    <row r="11" spans="2:23" x14ac:dyDescent="0.25">
      <c r="I11" s="1">
        <v>0</v>
      </c>
      <c r="J11">
        <f>MAX(N7,N15)</f>
        <v>-2000</v>
      </c>
    </row>
    <row r="12" spans="2:23" x14ac:dyDescent="0.25">
      <c r="V12" t="s">
        <v>34</v>
      </c>
      <c r="W12" s="5">
        <v>0.72727272727272729</v>
      </c>
    </row>
    <row r="13" spans="2:23" x14ac:dyDescent="0.25">
      <c r="M13" t="s">
        <v>21</v>
      </c>
      <c r="V13" t="s">
        <v>35</v>
      </c>
    </row>
    <row r="14" spans="2:23" x14ac:dyDescent="0.25">
      <c r="T14">
        <f>SUM(E18,I11,M15)</f>
        <v>-2000</v>
      </c>
    </row>
    <row r="15" spans="2:23" x14ac:dyDescent="0.25">
      <c r="M15" s="1">
        <v>-1000</v>
      </c>
      <c r="N15">
        <f>T14</f>
        <v>-2000</v>
      </c>
      <c r="V15" t="s">
        <v>36</v>
      </c>
    </row>
    <row r="16" spans="2:23" x14ac:dyDescent="0.25">
      <c r="E16" t="s">
        <v>18</v>
      </c>
      <c r="V16" t="s">
        <v>37</v>
      </c>
      <c r="W16" s="6"/>
    </row>
    <row r="17" spans="2:25" x14ac:dyDescent="0.25">
      <c r="Q17" s="1">
        <v>0.13100000000000001</v>
      </c>
    </row>
    <row r="18" spans="2:25" x14ac:dyDescent="0.25">
      <c r="E18" s="1">
        <f>-X18</f>
        <v>-1000</v>
      </c>
      <c r="F18">
        <f>IF(ABS(1-(I8+I23))&lt;=0.00001,I8*J11+I23*J26,NA())</f>
        <v>2835.85</v>
      </c>
      <c r="Q18" t="s">
        <v>44</v>
      </c>
      <c r="V18" t="s">
        <v>47</v>
      </c>
      <c r="W18" t="s">
        <v>46</v>
      </c>
      <c r="X18" s="7">
        <v>1000</v>
      </c>
    </row>
    <row r="19" spans="2:25" x14ac:dyDescent="0.25">
      <c r="T19">
        <f>SUM(E18,I26,M22,Q20)</f>
        <v>-16000</v>
      </c>
      <c r="V19" t="s">
        <v>46</v>
      </c>
      <c r="W19" t="s">
        <v>48</v>
      </c>
      <c r="X19" t="s">
        <v>49</v>
      </c>
      <c r="Y19" t="s">
        <v>50</v>
      </c>
    </row>
    <row r="20" spans="2:25" x14ac:dyDescent="0.25">
      <c r="M20" t="s">
        <v>20</v>
      </c>
      <c r="Q20" s="1">
        <v>-15000</v>
      </c>
      <c r="R20">
        <f>T19</f>
        <v>-16000</v>
      </c>
      <c r="W20">
        <f>F18</f>
        <v>2835.85</v>
      </c>
      <c r="X20">
        <f>F41</f>
        <v>2500</v>
      </c>
      <c r="Y20">
        <f>W20-X20</f>
        <v>335.84999999999991</v>
      </c>
    </row>
    <row r="21" spans="2:25" x14ac:dyDescent="0.25">
      <c r="V21">
        <v>200</v>
      </c>
      <c r="W21">
        <f t="dataTable" ref="W21:X28" dt2D="0" dtr="0" r1="X18"/>
        <v>3635.8500000000004</v>
      </c>
      <c r="X21">
        <v>2500</v>
      </c>
      <c r="Y21">
        <f t="shared" ref="Y21:Y28" si="0">W21-X21</f>
        <v>1135.8500000000004</v>
      </c>
    </row>
    <row r="22" spans="2:25" x14ac:dyDescent="0.25">
      <c r="M22" s="1">
        <v>0</v>
      </c>
      <c r="N22">
        <f>IF(ABS(1-(Q17+Q22))&lt;=0.00001,Q17*R20+Q22*R25,NA())</f>
        <v>5725</v>
      </c>
      <c r="Q22" s="1">
        <v>0.86899999999999999</v>
      </c>
      <c r="V22">
        <v>400</v>
      </c>
      <c r="W22">
        <v>3435.85</v>
      </c>
      <c r="X22">
        <v>2500</v>
      </c>
      <c r="Y22">
        <f t="shared" si="0"/>
        <v>935.84999999999991</v>
      </c>
    </row>
    <row r="23" spans="2:25" x14ac:dyDescent="0.25">
      <c r="I23" s="1">
        <v>0.626</v>
      </c>
      <c r="Q23" t="s">
        <v>45</v>
      </c>
      <c r="V23">
        <v>600</v>
      </c>
      <c r="W23">
        <v>3235.85</v>
      </c>
      <c r="X23">
        <v>2500</v>
      </c>
      <c r="Y23">
        <f t="shared" si="0"/>
        <v>735.84999999999991</v>
      </c>
    </row>
    <row r="24" spans="2:25" x14ac:dyDescent="0.25">
      <c r="I24" t="s">
        <v>41</v>
      </c>
      <c r="T24">
        <f>SUM(E18,I26,M22,Q25)</f>
        <v>9000</v>
      </c>
      <c r="V24">
        <v>800</v>
      </c>
      <c r="W24">
        <v>3035.8500000000004</v>
      </c>
      <c r="X24">
        <v>2500</v>
      </c>
      <c r="Y24">
        <f t="shared" si="0"/>
        <v>535.85000000000036</v>
      </c>
    </row>
    <row r="25" spans="2:25" x14ac:dyDescent="0.25">
      <c r="K25">
        <f>IF(J26=N22,1,IF(J26=N30,2))</f>
        <v>1</v>
      </c>
      <c r="Q25" s="1">
        <v>10000</v>
      </c>
      <c r="R25">
        <f>T24</f>
        <v>9000</v>
      </c>
      <c r="V25">
        <v>1000</v>
      </c>
      <c r="W25">
        <v>2835.85</v>
      </c>
      <c r="X25">
        <v>2500</v>
      </c>
      <c r="Y25">
        <f t="shared" si="0"/>
        <v>335.84999999999991</v>
      </c>
    </row>
    <row r="26" spans="2:25" x14ac:dyDescent="0.25">
      <c r="I26" s="1">
        <v>0</v>
      </c>
      <c r="J26">
        <f>MAX(N22,N30)</f>
        <v>5725</v>
      </c>
      <c r="V26">
        <v>1200</v>
      </c>
      <c r="W26">
        <v>2635.8500000000004</v>
      </c>
      <c r="X26">
        <v>2500</v>
      </c>
      <c r="Y26">
        <f t="shared" si="0"/>
        <v>135.85000000000036</v>
      </c>
    </row>
    <row r="27" spans="2:25" x14ac:dyDescent="0.25">
      <c r="B27" s="4"/>
      <c r="V27">
        <v>1335.8499999999995</v>
      </c>
      <c r="W27">
        <v>2500.0000000000009</v>
      </c>
      <c r="X27">
        <v>2500</v>
      </c>
      <c r="Y27">
        <f t="shared" si="0"/>
        <v>0</v>
      </c>
    </row>
    <row r="28" spans="2:25" x14ac:dyDescent="0.25">
      <c r="C28">
        <f>IF(B29=F18,1,IF(B29=F41,2))</f>
        <v>1</v>
      </c>
      <c r="M28" t="s">
        <v>21</v>
      </c>
      <c r="V28">
        <v>1600</v>
      </c>
      <c r="W28">
        <v>2235.85</v>
      </c>
      <c r="X28">
        <v>2500</v>
      </c>
      <c r="Y28">
        <f t="shared" si="0"/>
        <v>-264.15000000000009</v>
      </c>
    </row>
    <row r="29" spans="2:25" x14ac:dyDescent="0.25">
      <c r="B29">
        <f>MAX(F18,F41)</f>
        <v>2835.85</v>
      </c>
      <c r="T29">
        <f>SUM(E18,I26,M30)</f>
        <v>-2000</v>
      </c>
    </row>
    <row r="30" spans="2:25" x14ac:dyDescent="0.25">
      <c r="M30" s="1">
        <v>-1000</v>
      </c>
      <c r="N30">
        <f>T29</f>
        <v>-2000</v>
      </c>
      <c r="V30" t="s">
        <v>51</v>
      </c>
      <c r="X30" t="s">
        <v>52</v>
      </c>
    </row>
    <row r="31" spans="2:25" x14ac:dyDescent="0.25">
      <c r="V31" t="s">
        <v>53</v>
      </c>
      <c r="X31" t="s">
        <v>18</v>
      </c>
    </row>
    <row r="32" spans="2:25" x14ac:dyDescent="0.25">
      <c r="M32" s="1">
        <v>0.3</v>
      </c>
      <c r="V32" t="s">
        <v>54</v>
      </c>
      <c r="X32" t="s">
        <v>19</v>
      </c>
    </row>
    <row r="33" spans="5:20" x14ac:dyDescent="0.25">
      <c r="M33" t="s">
        <v>38</v>
      </c>
    </row>
    <row r="34" spans="5:20" x14ac:dyDescent="0.25">
      <c r="T34">
        <f>SUM(E41,I37,M35)</f>
        <v>-15000</v>
      </c>
    </row>
    <row r="35" spans="5:20" x14ac:dyDescent="0.25">
      <c r="I35" t="s">
        <v>20</v>
      </c>
      <c r="M35" s="1">
        <v>-15000</v>
      </c>
      <c r="N35">
        <f>T34</f>
        <v>-15000</v>
      </c>
    </row>
    <row r="37" spans="5:20" x14ac:dyDescent="0.25">
      <c r="I37" s="1">
        <v>0</v>
      </c>
      <c r="J37">
        <f>IF(ABS(1-(M32+M37))&lt;=0.00001,M32*N35+M37*N40,NA())</f>
        <v>2500</v>
      </c>
      <c r="M37" s="1">
        <v>0.7</v>
      </c>
    </row>
    <row r="38" spans="5:20" x14ac:dyDescent="0.25">
      <c r="M38" t="s">
        <v>39</v>
      </c>
    </row>
    <row r="39" spans="5:20" x14ac:dyDescent="0.25">
      <c r="E39" t="s">
        <v>19</v>
      </c>
      <c r="T39">
        <f>SUM(E41,I37,M40)</f>
        <v>10000</v>
      </c>
    </row>
    <row r="40" spans="5:20" x14ac:dyDescent="0.25">
      <c r="G40">
        <f>IF(F41=J37,1,IF(F41=J45,2))</f>
        <v>1</v>
      </c>
      <c r="M40" s="1">
        <v>10000</v>
      </c>
      <c r="N40">
        <f>T39</f>
        <v>10000</v>
      </c>
    </row>
    <row r="41" spans="5:20" x14ac:dyDescent="0.25">
      <c r="E41" s="1">
        <v>0</v>
      </c>
      <c r="F41">
        <f>MAX(J37,J45)</f>
        <v>2500</v>
      </c>
    </row>
    <row r="43" spans="5:20" x14ac:dyDescent="0.25">
      <c r="I43" t="s">
        <v>21</v>
      </c>
    </row>
    <row r="44" spans="5:20" x14ac:dyDescent="0.25">
      <c r="T44">
        <f>SUM(E41,I45)</f>
        <v>-1000</v>
      </c>
    </row>
    <row r="45" spans="5:20" x14ac:dyDescent="0.25">
      <c r="I45" s="1">
        <v>-1000</v>
      </c>
      <c r="J45">
        <f>T44</f>
        <v>-1000</v>
      </c>
      <c r="T45" s="3"/>
    </row>
    <row r="1000" spans="189:204" x14ac:dyDescent="0.25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 x14ac:dyDescent="0.25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22</v>
      </c>
      <c r="GN1002">
        <v>2</v>
      </c>
      <c r="GO1002">
        <v>7</v>
      </c>
      <c r="GP1002">
        <v>8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K1004">
        <v>0</v>
      </c>
      <c r="GL1004">
        <v>2</v>
      </c>
      <c r="GM1004" t="s">
        <v>22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89:204" x14ac:dyDescent="0.25">
      <c r="GG1005">
        <v>0</v>
      </c>
      <c r="GH1005">
        <v>4</v>
      </c>
      <c r="GK1005">
        <v>0</v>
      </c>
      <c r="GL1005">
        <v>2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L1006">
        <v>3</v>
      </c>
      <c r="GM1006" t="s">
        <v>17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32</v>
      </c>
      <c r="GU1006">
        <v>13</v>
      </c>
      <c r="GV1006" t="b">
        <v>1</v>
      </c>
    </row>
    <row r="1007" spans="189:204" x14ac:dyDescent="0.25">
      <c r="GG1007">
        <v>0</v>
      </c>
      <c r="GH1007">
        <v>6</v>
      </c>
      <c r="GL1007">
        <v>3</v>
      </c>
      <c r="GM1007" t="s">
        <v>17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37</v>
      </c>
      <c r="GU1007">
        <v>13</v>
      </c>
      <c r="GV1007" t="b">
        <v>1</v>
      </c>
    </row>
    <row r="1008" spans="189:204" x14ac:dyDescent="0.25">
      <c r="GG1008">
        <v>8</v>
      </c>
      <c r="GH1008">
        <v>7</v>
      </c>
      <c r="GL1008">
        <v>1</v>
      </c>
      <c r="GM1008" t="s">
        <v>16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8</v>
      </c>
      <c r="GU1008">
        <v>9</v>
      </c>
      <c r="GV1008" t="b">
        <v>1</v>
      </c>
    </row>
    <row r="1009" spans="189:204" x14ac:dyDescent="0.25">
      <c r="GG1009">
        <v>0</v>
      </c>
      <c r="GH1009">
        <v>8</v>
      </c>
      <c r="GL1009">
        <v>1</v>
      </c>
      <c r="GM1009" t="s">
        <v>16</v>
      </c>
      <c r="GN1009">
        <v>2</v>
      </c>
      <c r="GO1009">
        <v>13</v>
      </c>
      <c r="GP1009">
        <v>14</v>
      </c>
      <c r="GQ1009">
        <v>0</v>
      </c>
      <c r="GR1009">
        <v>0</v>
      </c>
      <c r="GS1009">
        <v>0</v>
      </c>
      <c r="GT1009">
        <v>23</v>
      </c>
      <c r="GU1009">
        <v>9</v>
      </c>
      <c r="GV1009" t="b">
        <v>1</v>
      </c>
    </row>
    <row r="1010" spans="189:204" x14ac:dyDescent="0.25">
      <c r="GG1010">
        <v>13</v>
      </c>
      <c r="GH1010">
        <v>9</v>
      </c>
      <c r="GK1010">
        <v>0</v>
      </c>
      <c r="GL1010">
        <v>7</v>
      </c>
      <c r="GM1010" t="s">
        <v>22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4</v>
      </c>
      <c r="GU1010">
        <v>13</v>
      </c>
      <c r="GV1010" t="b">
        <v>1</v>
      </c>
    </row>
    <row r="1011" spans="189:204" x14ac:dyDescent="0.25">
      <c r="GG1011">
        <v>14</v>
      </c>
      <c r="GH1011">
        <v>10</v>
      </c>
      <c r="GK1011">
        <v>0</v>
      </c>
      <c r="GL1011">
        <v>7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89:204" x14ac:dyDescent="0.25">
      <c r="GG1012">
        <v>15</v>
      </c>
      <c r="GH1012">
        <v>11</v>
      </c>
      <c r="GL1012">
        <v>9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2</v>
      </c>
      <c r="GU1012">
        <v>17</v>
      </c>
      <c r="GV1012" t="b">
        <v>1</v>
      </c>
    </row>
    <row r="1013" spans="189:204" x14ac:dyDescent="0.25">
      <c r="GG1013">
        <v>16</v>
      </c>
      <c r="GH1013">
        <v>12</v>
      </c>
      <c r="GL1013">
        <v>9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7</v>
      </c>
      <c r="GU1013">
        <v>17</v>
      </c>
      <c r="GV1013" t="b">
        <v>1</v>
      </c>
    </row>
    <row r="1014" spans="189:204" x14ac:dyDescent="0.25">
      <c r="GH1014">
        <v>13</v>
      </c>
      <c r="GK1014">
        <v>0</v>
      </c>
      <c r="GL1014">
        <v>8</v>
      </c>
      <c r="GM1014" t="s">
        <v>22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19</v>
      </c>
      <c r="GU1014">
        <v>13</v>
      </c>
      <c r="GV1014" t="b">
        <v>1</v>
      </c>
    </row>
    <row r="1015" spans="189:204" x14ac:dyDescent="0.25">
      <c r="GH1015">
        <v>14</v>
      </c>
      <c r="GK1015">
        <v>0</v>
      </c>
      <c r="GL1015">
        <v>8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27</v>
      </c>
      <c r="GU1015">
        <v>13</v>
      </c>
      <c r="GV1015" t="b">
        <v>1</v>
      </c>
    </row>
    <row r="1016" spans="189:204" x14ac:dyDescent="0.25">
      <c r="GH1016">
        <v>15</v>
      </c>
      <c r="GL1016">
        <v>13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17</v>
      </c>
      <c r="GU1016">
        <v>17</v>
      </c>
      <c r="GV1016" t="b">
        <v>1</v>
      </c>
    </row>
    <row r="1017" spans="189:204" x14ac:dyDescent="0.25">
      <c r="GH1017">
        <v>16</v>
      </c>
      <c r="GL1017">
        <v>13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22</v>
      </c>
      <c r="GU1017">
        <v>17</v>
      </c>
      <c r="GV1017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Hoja1!TreeData</vt:lpstr>
      <vt:lpstr>Hoja1!TreeDiagBase</vt:lpstr>
      <vt:lpstr>Hoja1!TreeDiagram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2016-08-24T21:51:07Z</dcterms:created>
  <dcterms:modified xsi:type="dcterms:W3CDTF">2016-08-24T23:32:18Z</dcterms:modified>
</cp:coreProperties>
</file>