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naranjo\Desktop\"/>
    </mc:Choice>
  </mc:AlternateContent>
  <bookViews>
    <workbookView xWindow="0" yWindow="0" windowWidth="15345" windowHeight="4575" activeTab="1"/>
  </bookViews>
  <sheets>
    <sheet name="Problema 1" sheetId="1" r:id="rId1"/>
    <sheet name="g" sheetId="3" r:id="rId2"/>
    <sheet name="h" sheetId="4" r:id="rId3"/>
    <sheet name="i" sheetId="5" r:id="rId4"/>
  </sheets>
  <definedNames>
    <definedName name="MinimizeCosts" localSheetId="1">FALSE</definedName>
    <definedName name="MinimizeCosts" localSheetId="2">FALSE</definedName>
    <definedName name="MinimizeCosts" localSheetId="3">FALSE</definedName>
    <definedName name="Print_Area" localSheetId="1">g!TreeDiagram</definedName>
    <definedName name="Print_Area" localSheetId="2">h!TreeDiagram</definedName>
    <definedName name="Print_Area" localSheetId="3">i!TreeDiagram</definedName>
    <definedName name="solver_adj" localSheetId="1" hidden="1">g!$Q$13</definedName>
    <definedName name="solver_adj" localSheetId="2" hidden="1">h!$Q$13</definedName>
    <definedName name="solver_adj" localSheetId="3" hidden="1">i!$Q$13</definedName>
    <definedName name="solver_cvg" localSheetId="1" hidden="1">0.0001</definedName>
    <definedName name="solver_cvg" localSheetId="2" hidden="1">0.0001</definedName>
    <definedName name="solver_cvg" localSheetId="3" hidden="1">0.0001</definedName>
    <definedName name="solver_drv" localSheetId="1" hidden="1">1</definedName>
    <definedName name="solver_drv" localSheetId="2" hidden="1">1</definedName>
    <definedName name="solver_drv" localSheetId="3" hidden="1">1</definedName>
    <definedName name="solver_eng" localSheetId="1" hidden="1">1</definedName>
    <definedName name="solver_eng" localSheetId="2" hidden="1">1</definedName>
    <definedName name="solver_eng" localSheetId="3" hidden="1">1</definedName>
    <definedName name="solver_est" localSheetId="1" hidden="1">1</definedName>
    <definedName name="solver_est" localSheetId="2" hidden="1">1</definedName>
    <definedName name="solver_est" localSheetId="3" hidden="1">1</definedName>
    <definedName name="solver_itr" localSheetId="1" hidden="1">2147483647</definedName>
    <definedName name="solver_itr" localSheetId="2" hidden="1">2147483647</definedName>
    <definedName name="solver_itr" localSheetId="3" hidden="1">2147483647</definedName>
    <definedName name="solver_mip" localSheetId="1" hidden="1">2147483647</definedName>
    <definedName name="solver_mip" localSheetId="2" hidden="1">2147483647</definedName>
    <definedName name="solver_mip" localSheetId="3" hidden="1">2147483647</definedName>
    <definedName name="solver_mni" localSheetId="1" hidden="1">30</definedName>
    <definedName name="solver_mni" localSheetId="2" hidden="1">30</definedName>
    <definedName name="solver_mni" localSheetId="3" hidden="1">30</definedName>
    <definedName name="solver_mrt" localSheetId="1" hidden="1">0.075</definedName>
    <definedName name="solver_mrt" localSheetId="2" hidden="1">0.075</definedName>
    <definedName name="solver_mrt" localSheetId="3" hidden="1">0.075</definedName>
    <definedName name="solver_msl" localSheetId="1" hidden="1">2</definedName>
    <definedName name="solver_msl" localSheetId="2" hidden="1">2</definedName>
    <definedName name="solver_msl" localSheetId="3" hidden="1">2</definedName>
    <definedName name="solver_neg" localSheetId="1" hidden="1">1</definedName>
    <definedName name="solver_neg" localSheetId="2" hidden="1">1</definedName>
    <definedName name="solver_neg" localSheetId="3" hidden="1">1</definedName>
    <definedName name="solver_nod" localSheetId="1" hidden="1">2147483647</definedName>
    <definedName name="solver_nod" localSheetId="2" hidden="1">2147483647</definedName>
    <definedName name="solver_nod" localSheetId="3" hidden="1">2147483647</definedName>
    <definedName name="solver_num" localSheetId="1" hidden="1">0</definedName>
    <definedName name="solver_num" localSheetId="2" hidden="1">0</definedName>
    <definedName name="solver_num" localSheetId="3" hidden="1">0</definedName>
    <definedName name="solver_nwt" localSheetId="1" hidden="1">1</definedName>
    <definedName name="solver_nwt" localSheetId="2" hidden="1">1</definedName>
    <definedName name="solver_nwt" localSheetId="3" hidden="1">1</definedName>
    <definedName name="solver_opt" localSheetId="1" hidden="1">g!$U$13</definedName>
    <definedName name="solver_opt" localSheetId="2" hidden="1">h!$U$13</definedName>
    <definedName name="solver_opt" localSheetId="3" hidden="1">i!$U$13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rbv" localSheetId="1" hidden="1">1</definedName>
    <definedName name="solver_rbv" localSheetId="2" hidden="1">1</definedName>
    <definedName name="solver_rbv" localSheetId="3" hidden="1">1</definedName>
    <definedName name="solver_rlx" localSheetId="1" hidden="1">2</definedName>
    <definedName name="solver_rlx" localSheetId="2" hidden="1">2</definedName>
    <definedName name="solver_rlx" localSheetId="3" hidden="1">2</definedName>
    <definedName name="solver_rsd" localSheetId="1" hidden="1">0</definedName>
    <definedName name="solver_rsd" localSheetId="2" hidden="1">0</definedName>
    <definedName name="solver_rsd" localSheetId="3" hidden="1">0</definedName>
    <definedName name="solver_scl" localSheetId="1" hidden="1">1</definedName>
    <definedName name="solver_scl" localSheetId="2" hidden="1">1</definedName>
    <definedName name="solver_scl" localSheetId="3" hidden="1">1</definedName>
    <definedName name="solver_sho" localSheetId="1" hidden="1">2</definedName>
    <definedName name="solver_sho" localSheetId="2" hidden="1">2</definedName>
    <definedName name="solver_sho" localSheetId="3" hidden="1">2</definedName>
    <definedName name="solver_ssz" localSheetId="1" hidden="1">100</definedName>
    <definedName name="solver_ssz" localSheetId="2" hidden="1">100</definedName>
    <definedName name="solver_ssz" localSheetId="3" hidden="1">100</definedName>
    <definedName name="solver_tim" localSheetId="1" hidden="1">2147483647</definedName>
    <definedName name="solver_tim" localSheetId="2" hidden="1">2147483647</definedName>
    <definedName name="solver_tim" localSheetId="3" hidden="1">2147483647</definedName>
    <definedName name="solver_tol" localSheetId="1" hidden="1">0.01</definedName>
    <definedName name="solver_tol" localSheetId="2" hidden="1">0.01</definedName>
    <definedName name="solver_tol" localSheetId="3" hidden="1">0.01</definedName>
    <definedName name="solver_typ" localSheetId="1" hidden="1">3</definedName>
    <definedName name="solver_typ" localSheetId="2" hidden="1">3</definedName>
    <definedName name="solver_typ" localSheetId="3" hidden="1">3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er" localSheetId="1" hidden="1">3</definedName>
    <definedName name="solver_ver" localSheetId="2" hidden="1">3</definedName>
    <definedName name="solver_ver" localSheetId="3" hidden="1">3</definedName>
    <definedName name="TreeData" localSheetId="1">g!$GH$1001:$GV$1009</definedName>
    <definedName name="TreeData" localSheetId="2">h!$GH$1001:$GV$1009</definedName>
    <definedName name="TreeData" localSheetId="3">i!$GH$1001:$GV$1009</definedName>
    <definedName name="TreeDiagBase" localSheetId="1">g!$B$2</definedName>
    <definedName name="TreeDiagBase" localSheetId="2">h!$B$2</definedName>
    <definedName name="TreeDiagBase" localSheetId="3">i!$B$2</definedName>
    <definedName name="TreeDiagram" localSheetId="1">g!$B$2:$L$30</definedName>
    <definedName name="TreeDiagram" localSheetId="2">h!$B$2:$L$30</definedName>
    <definedName name="TreeDiagram" localSheetId="3">i!$B$2:$L$30</definedName>
    <definedName name="UseExpUtility" localSheetId="1">FALSE</definedName>
    <definedName name="UseExpUtility" localSheetId="2">FALSE</definedName>
    <definedName name="UseExpUtility" localSheetId="3">FALSE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4" i="5" l="1"/>
  <c r="U5" i="5"/>
  <c r="U6" i="5"/>
  <c r="U7" i="5"/>
  <c r="U8" i="5"/>
  <c r="U9" i="5"/>
  <c r="U10" i="5"/>
  <c r="U11" i="5"/>
  <c r="U12" i="5"/>
  <c r="T4" i="5"/>
  <c r="T5" i="5"/>
  <c r="T6" i="5"/>
  <c r="T7" i="5"/>
  <c r="T8" i="5"/>
  <c r="T9" i="5"/>
  <c r="T10" i="5"/>
  <c r="T11" i="5"/>
  <c r="T12" i="5"/>
  <c r="I22" i="5"/>
  <c r="I7" i="5"/>
  <c r="L29" i="5"/>
  <c r="J30" i="5" s="1"/>
  <c r="J25" i="5"/>
  <c r="L24" i="5"/>
  <c r="L19" i="5"/>
  <c r="J20" i="5" s="1"/>
  <c r="J15" i="5"/>
  <c r="L14" i="5"/>
  <c r="L9" i="5"/>
  <c r="J10" i="5" s="1"/>
  <c r="O4" i="5"/>
  <c r="I27" i="5" s="1"/>
  <c r="L4" i="5"/>
  <c r="J5" i="5" s="1"/>
  <c r="U4" i="4"/>
  <c r="U5" i="4"/>
  <c r="U6" i="4"/>
  <c r="U7" i="4"/>
  <c r="U8" i="4"/>
  <c r="U9" i="4"/>
  <c r="U10" i="4"/>
  <c r="U11" i="4"/>
  <c r="U12" i="4"/>
  <c r="U13" i="4"/>
  <c r="U14" i="4"/>
  <c r="U15" i="4"/>
  <c r="U16" i="4"/>
  <c r="U17" i="4"/>
  <c r="U18" i="4"/>
  <c r="T4" i="4"/>
  <c r="T5" i="4"/>
  <c r="T6" i="4"/>
  <c r="T7" i="4"/>
  <c r="T8" i="4"/>
  <c r="T9" i="4"/>
  <c r="T10" i="4"/>
  <c r="T11" i="4"/>
  <c r="T12" i="4"/>
  <c r="T13" i="4"/>
  <c r="T14" i="4"/>
  <c r="T15" i="4"/>
  <c r="T16" i="4"/>
  <c r="T17" i="4"/>
  <c r="T18" i="4"/>
  <c r="O4" i="4"/>
  <c r="I12" i="4" s="1"/>
  <c r="L29" i="4"/>
  <c r="J30" i="4" s="1"/>
  <c r="J25" i="4"/>
  <c r="L24" i="4"/>
  <c r="J20" i="4"/>
  <c r="L19" i="4"/>
  <c r="I17" i="4"/>
  <c r="L14" i="4"/>
  <c r="J15" i="4" s="1"/>
  <c r="L9" i="4"/>
  <c r="J10" i="4" s="1"/>
  <c r="J5" i="4"/>
  <c r="L4" i="4"/>
  <c r="I2" i="4"/>
  <c r="T4" i="3"/>
  <c r="T5" i="3"/>
  <c r="T6" i="3"/>
  <c r="T7" i="3"/>
  <c r="T8" i="3"/>
  <c r="T9" i="3"/>
  <c r="T10" i="3"/>
  <c r="T11" i="3"/>
  <c r="T12" i="3"/>
  <c r="T13" i="3"/>
  <c r="T14" i="3"/>
  <c r="T15" i="3"/>
  <c r="T16" i="3"/>
  <c r="T17" i="3"/>
  <c r="T18" i="3"/>
  <c r="T19" i="3"/>
  <c r="T20" i="3"/>
  <c r="T21" i="3"/>
  <c r="T22" i="3"/>
  <c r="T3" i="3"/>
  <c r="L29" i="3"/>
  <c r="J30" i="3" s="1"/>
  <c r="J25" i="3"/>
  <c r="L24" i="3"/>
  <c r="U22" i="3"/>
  <c r="U21" i="3"/>
  <c r="U20" i="3"/>
  <c r="J20" i="3"/>
  <c r="U19" i="3"/>
  <c r="L19" i="3"/>
  <c r="U18" i="3"/>
  <c r="U17" i="3"/>
  <c r="I17" i="3"/>
  <c r="U16" i="3"/>
  <c r="U15" i="3"/>
  <c r="U14" i="3"/>
  <c r="L14" i="3"/>
  <c r="J15" i="3" s="1"/>
  <c r="U13" i="3"/>
  <c r="U12" i="3"/>
  <c r="U11" i="3"/>
  <c r="U10" i="3"/>
  <c r="J10" i="3"/>
  <c r="U9" i="3"/>
  <c r="L9" i="3"/>
  <c r="U8" i="3"/>
  <c r="U7" i="3"/>
  <c r="U6" i="3"/>
  <c r="U5" i="3"/>
  <c r="U4" i="3"/>
  <c r="L4" i="3"/>
  <c r="J5" i="3" s="1"/>
  <c r="O3" i="3"/>
  <c r="I7" i="3" s="1"/>
  <c r="I2" i="3"/>
  <c r="F10" i="3" s="1"/>
  <c r="I12" i="5" l="1"/>
  <c r="F10" i="5"/>
  <c r="R3" i="5" s="1"/>
  <c r="F25" i="5"/>
  <c r="S3" i="5" s="1"/>
  <c r="I27" i="4"/>
  <c r="F10" i="4"/>
  <c r="R3" i="4" s="1"/>
  <c r="F25" i="4"/>
  <c r="R3" i="3"/>
  <c r="I22" i="3"/>
  <c r="F25" i="3" s="1"/>
  <c r="B17" i="5" l="1"/>
  <c r="C16" i="5" s="1"/>
  <c r="U3" i="5"/>
  <c r="T3" i="5"/>
  <c r="S3" i="4"/>
  <c r="T3" i="4" s="1"/>
  <c r="B17" i="4"/>
  <c r="C16" i="4" s="1"/>
  <c r="S3" i="3"/>
  <c r="U3" i="3" s="1"/>
  <c r="B17" i="3"/>
  <c r="C16" i="3" s="1"/>
  <c r="U3" i="4" l="1"/>
  <c r="E23" i="1" l="1"/>
  <c r="C12" i="1"/>
  <c r="E17" i="1"/>
  <c r="C13" i="1"/>
  <c r="D13" i="1"/>
  <c r="E13" i="1"/>
  <c r="E18" i="1" s="1"/>
  <c r="D12" i="1"/>
  <c r="D18" i="1" s="1"/>
  <c r="E12" i="1"/>
  <c r="G12" i="1" l="1"/>
  <c r="H12" i="1"/>
  <c r="G13" i="1"/>
  <c r="D17" i="1"/>
  <c r="F13" i="1"/>
  <c r="H13" i="1"/>
  <c r="C17" i="1"/>
  <c r="C18" i="1"/>
  <c r="F18" i="1" s="1"/>
  <c r="F12" i="1"/>
  <c r="C20" i="1" s="1"/>
  <c r="F17" i="1" l="1"/>
  <c r="E22" i="1" s="1"/>
  <c r="E24" i="1"/>
  <c r="C25" i="1" s="1"/>
  <c r="C21" i="1"/>
</calcChain>
</file>

<file path=xl/sharedStrings.xml><?xml version="1.0" encoding="utf-8"?>
<sst xmlns="http://schemas.openxmlformats.org/spreadsheetml/2006/main" count="168" uniqueCount="53">
  <si>
    <t xml:space="preserve">Alternativas </t>
  </si>
  <si>
    <t>Probabilidad</t>
  </si>
  <si>
    <t>A1</t>
  </si>
  <si>
    <t>A2</t>
  </si>
  <si>
    <t>E3</t>
  </si>
  <si>
    <t>E2</t>
  </si>
  <si>
    <t>E1</t>
  </si>
  <si>
    <t>Estados de la naturaleza</t>
  </si>
  <si>
    <t>Max</t>
  </si>
  <si>
    <t>Min</t>
  </si>
  <si>
    <t>VE</t>
  </si>
  <si>
    <t>Costos de oportunidad</t>
  </si>
  <si>
    <t>a) Maximax:</t>
  </si>
  <si>
    <t>b) Maximin:</t>
  </si>
  <si>
    <t>c) Minimax del costo de oportunidad:</t>
  </si>
  <si>
    <t>e) Regla de decisión de Bayes (MVE):</t>
  </si>
  <si>
    <t>(A1)</t>
  </si>
  <si>
    <t>(A2)</t>
  </si>
  <si>
    <t>d) Criterio de máxima probabilidad:</t>
  </si>
  <si>
    <t>f) VEIP:</t>
  </si>
  <si>
    <t>ID</t>
  </si>
  <si>
    <t>Name</t>
  </si>
  <si>
    <t>Value</t>
  </si>
  <si>
    <t>Prob</t>
  </si>
  <si>
    <t>Pred</t>
  </si>
  <si>
    <t>Kind</t>
  </si>
  <si>
    <t>NS</t>
  </si>
  <si>
    <t>S1</t>
  </si>
  <si>
    <t>S2</t>
  </si>
  <si>
    <t>S3</t>
  </si>
  <si>
    <t>S4</t>
  </si>
  <si>
    <t>S5</t>
  </si>
  <si>
    <t>Row</t>
  </si>
  <si>
    <t>Col</t>
  </si>
  <si>
    <t>Mark</t>
  </si>
  <si>
    <t>TreePlan</t>
  </si>
  <si>
    <t>D</t>
  </si>
  <si>
    <t>T</t>
  </si>
  <si>
    <t>E</t>
  </si>
  <si>
    <t>Pago</t>
  </si>
  <si>
    <t>MVE</t>
  </si>
  <si>
    <t>VE1</t>
  </si>
  <si>
    <t>VE2</t>
  </si>
  <si>
    <t>VE1-VE2</t>
  </si>
  <si>
    <t>p(E1)=</t>
  </si>
  <si>
    <t>p(E2)=</t>
  </si>
  <si>
    <t>p(E3)=</t>
  </si>
  <si>
    <t>Cruce</t>
  </si>
  <si>
    <t>j) Escogería la alternativa 1 (A1) , porque al considerar que la probabilidad real está entre 10% de las que han sido encontradas a priori, se escalarían las mismas probabilidades y se mantendría la proporción en la que el estado 1 (E1) es más probable, y en ese estado, A1 es la más beneficiosa.</t>
  </si>
  <si>
    <t>g) Ir</t>
  </si>
  <si>
    <t>i) Ir</t>
  </si>
  <si>
    <t>h) Ir</t>
  </si>
  <si>
    <t>Árboles de decisión, procedimiento manual para elegir decisiones óptimas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</si>
</sst>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sz val="9"/>
      <color theme="1"/>
      <name val="Verdana"/>
      <family val="2"/>
    </font>
    <font>
      <b/>
      <sz val="9"/>
      <color rgb="FF0000FF"/>
      <name val="Verdana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0" borderId="1" xfId="0" applyFont="1" applyFill="1" applyBorder="1"/>
    <xf numFmtId="0" fontId="4" fillId="0" borderId="1" xfId="0" applyFont="1" applyFill="1" applyBorder="1" applyAlignment="1">
      <alignment horizontal="center"/>
    </xf>
    <xf numFmtId="0" fontId="5" fillId="0" borderId="1" xfId="0" applyFont="1" applyFill="1" applyBorder="1"/>
    <xf numFmtId="0" fontId="5" fillId="0" borderId="1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  <xf numFmtId="0" fontId="2" fillId="0" borderId="0" xfId="0" applyFont="1" applyAlignment="1">
      <alignment horizontal="right"/>
    </xf>
    <xf numFmtId="0" fontId="0" fillId="0" borderId="0" xfId="0" applyProtection="1">
      <protection locked="0"/>
    </xf>
    <xf numFmtId="0" fontId="6" fillId="0" borderId="0" xfId="0" applyFont="1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7" fillId="0" borderId="0" xfId="1"/>
    <xf numFmtId="0" fontId="8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g!$Q$4:$Q$22</c:f>
              <c:numCache>
                <c:formatCode>General</c:formatCode>
                <c:ptCount val="19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0.43333333333334001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</c:numCache>
            </c:numRef>
          </c:xVal>
          <c:yVal>
            <c:numRef>
              <c:f>g!$R$4:$R$22</c:f>
              <c:numCache>
                <c:formatCode>General</c:formatCode>
                <c:ptCount val="19"/>
                <c:pt idx="0">
                  <c:v>164</c:v>
                </c:pt>
                <c:pt idx="1">
                  <c:v>166.5</c:v>
                </c:pt>
                <c:pt idx="2">
                  <c:v>169</c:v>
                </c:pt>
                <c:pt idx="3">
                  <c:v>171.5</c:v>
                </c:pt>
                <c:pt idx="4">
                  <c:v>174</c:v>
                </c:pt>
                <c:pt idx="5">
                  <c:v>176.5</c:v>
                </c:pt>
                <c:pt idx="6">
                  <c:v>179</c:v>
                </c:pt>
                <c:pt idx="7">
                  <c:v>181.5</c:v>
                </c:pt>
                <c:pt idx="8">
                  <c:v>185.66666666666703</c:v>
                </c:pt>
                <c:pt idx="9">
                  <c:v>186.5</c:v>
                </c:pt>
                <c:pt idx="10">
                  <c:v>189</c:v>
                </c:pt>
                <c:pt idx="11">
                  <c:v>191.5</c:v>
                </c:pt>
                <c:pt idx="12">
                  <c:v>194</c:v>
                </c:pt>
                <c:pt idx="13">
                  <c:v>196.5</c:v>
                </c:pt>
                <c:pt idx="14">
                  <c:v>199</c:v>
                </c:pt>
                <c:pt idx="15">
                  <c:v>201.5</c:v>
                </c:pt>
                <c:pt idx="16">
                  <c:v>204</c:v>
                </c:pt>
                <c:pt idx="17">
                  <c:v>206.5</c:v>
                </c:pt>
                <c:pt idx="18">
                  <c:v>209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09B-4FFD-AB91-C31920428C94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g!$Q$4:$Q$22</c:f>
              <c:numCache>
                <c:formatCode>General</c:formatCode>
                <c:ptCount val="19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0.43333333333334001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</c:numCache>
            </c:numRef>
          </c:xVal>
          <c:yVal>
            <c:numRef>
              <c:f>g!$S$4:$S$22</c:f>
              <c:numCache>
                <c:formatCode>General</c:formatCode>
                <c:ptCount val="19"/>
                <c:pt idx="0">
                  <c:v>177</c:v>
                </c:pt>
                <c:pt idx="1">
                  <c:v>178</c:v>
                </c:pt>
                <c:pt idx="2">
                  <c:v>179</c:v>
                </c:pt>
                <c:pt idx="3">
                  <c:v>180</c:v>
                </c:pt>
                <c:pt idx="4">
                  <c:v>181</c:v>
                </c:pt>
                <c:pt idx="5">
                  <c:v>182</c:v>
                </c:pt>
                <c:pt idx="6">
                  <c:v>183</c:v>
                </c:pt>
                <c:pt idx="7">
                  <c:v>184</c:v>
                </c:pt>
                <c:pt idx="8">
                  <c:v>185.6666666666668</c:v>
                </c:pt>
                <c:pt idx="9">
                  <c:v>186</c:v>
                </c:pt>
                <c:pt idx="10">
                  <c:v>187</c:v>
                </c:pt>
                <c:pt idx="11">
                  <c:v>188</c:v>
                </c:pt>
                <c:pt idx="12">
                  <c:v>189</c:v>
                </c:pt>
                <c:pt idx="13">
                  <c:v>190</c:v>
                </c:pt>
                <c:pt idx="14">
                  <c:v>191</c:v>
                </c:pt>
                <c:pt idx="15">
                  <c:v>192</c:v>
                </c:pt>
                <c:pt idx="16">
                  <c:v>193</c:v>
                </c:pt>
                <c:pt idx="17">
                  <c:v>194</c:v>
                </c:pt>
                <c:pt idx="18">
                  <c:v>195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09B-4FFD-AB91-C31920428C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4467616"/>
        <c:axId val="584467944"/>
      </c:scatterChart>
      <c:valAx>
        <c:axId val="584467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584467944"/>
        <c:crosses val="autoZero"/>
        <c:crossBetween val="midCat"/>
      </c:valAx>
      <c:valAx>
        <c:axId val="584467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584467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h!$Q$4:$Q$18</c:f>
              <c:numCache>
                <c:formatCode>General</c:formatCode>
                <c:ptCount val="15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0.51666666666666761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</c:numCache>
            </c:numRef>
          </c:xVal>
          <c:yVal>
            <c:numRef>
              <c:f>h!$R$4:$R$18</c:f>
              <c:numCache>
                <c:formatCode>General</c:formatCode>
                <c:ptCount val="15"/>
                <c:pt idx="0">
                  <c:v>128</c:v>
                </c:pt>
                <c:pt idx="1">
                  <c:v>133.5</c:v>
                </c:pt>
                <c:pt idx="2">
                  <c:v>139</c:v>
                </c:pt>
                <c:pt idx="3">
                  <c:v>144.5</c:v>
                </c:pt>
                <c:pt idx="4">
                  <c:v>150</c:v>
                </c:pt>
                <c:pt idx="5">
                  <c:v>155.5</c:v>
                </c:pt>
                <c:pt idx="6">
                  <c:v>161</c:v>
                </c:pt>
                <c:pt idx="7">
                  <c:v>166.5</c:v>
                </c:pt>
                <c:pt idx="8">
                  <c:v>172</c:v>
                </c:pt>
                <c:pt idx="9">
                  <c:v>177.5</c:v>
                </c:pt>
                <c:pt idx="10">
                  <c:v>184.83333333333343</c:v>
                </c:pt>
                <c:pt idx="11">
                  <c:v>188.5</c:v>
                </c:pt>
                <c:pt idx="12">
                  <c:v>194</c:v>
                </c:pt>
                <c:pt idx="13">
                  <c:v>199.5</c:v>
                </c:pt>
                <c:pt idx="14">
                  <c:v>205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232-4A57-A4C1-AECBBC66B99E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h!$Q$4:$Q$18</c:f>
              <c:numCache>
                <c:formatCode>General</c:formatCode>
                <c:ptCount val="15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0.51666666666666761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</c:numCache>
            </c:numRef>
          </c:xVal>
          <c:yVal>
            <c:numRef>
              <c:f>h!$S$4:$S$18</c:f>
              <c:numCache>
                <c:formatCode>General</c:formatCode>
                <c:ptCount val="15"/>
                <c:pt idx="0">
                  <c:v>159</c:v>
                </c:pt>
                <c:pt idx="1">
                  <c:v>161.5</c:v>
                </c:pt>
                <c:pt idx="2">
                  <c:v>164</c:v>
                </c:pt>
                <c:pt idx="3">
                  <c:v>166.5</c:v>
                </c:pt>
                <c:pt idx="4">
                  <c:v>169</c:v>
                </c:pt>
                <c:pt idx="5">
                  <c:v>171.5</c:v>
                </c:pt>
                <c:pt idx="6">
                  <c:v>174</c:v>
                </c:pt>
                <c:pt idx="7">
                  <c:v>176.5</c:v>
                </c:pt>
                <c:pt idx="8">
                  <c:v>179</c:v>
                </c:pt>
                <c:pt idx="9">
                  <c:v>181.5</c:v>
                </c:pt>
                <c:pt idx="10">
                  <c:v>184.8333333333334</c:v>
                </c:pt>
                <c:pt idx="11">
                  <c:v>186.5</c:v>
                </c:pt>
                <c:pt idx="12">
                  <c:v>189</c:v>
                </c:pt>
                <c:pt idx="13">
                  <c:v>191.5</c:v>
                </c:pt>
                <c:pt idx="14">
                  <c:v>194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232-4A57-A4C1-AECBBC66B9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4467616"/>
        <c:axId val="584467944"/>
      </c:scatterChart>
      <c:valAx>
        <c:axId val="584467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584467944"/>
        <c:crosses val="autoZero"/>
        <c:crossBetween val="midCat"/>
      </c:valAx>
      <c:valAx>
        <c:axId val="584467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584467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i!$Q$4:$Q$18</c:f>
              <c:numCache>
                <c:formatCode>General</c:formatCode>
                <c:ptCount val="15"/>
                <c:pt idx="0">
                  <c:v>0</c:v>
                </c:pt>
                <c:pt idx="1">
                  <c:v>0.05</c:v>
                </c:pt>
                <c:pt idx="2">
                  <c:v>0.13333333333333314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</c:numCache>
            </c:numRef>
          </c:xVal>
          <c:yVal>
            <c:numRef>
              <c:f>i!$R$4:$R$18</c:f>
              <c:numCache>
                <c:formatCode>General</c:formatCode>
                <c:ptCount val="15"/>
                <c:pt idx="0">
                  <c:v>176</c:v>
                </c:pt>
                <c:pt idx="1">
                  <c:v>179</c:v>
                </c:pt>
                <c:pt idx="2">
                  <c:v>184</c:v>
                </c:pt>
                <c:pt idx="3">
                  <c:v>185</c:v>
                </c:pt>
                <c:pt idx="4">
                  <c:v>188</c:v>
                </c:pt>
                <c:pt idx="5">
                  <c:v>191</c:v>
                </c:pt>
                <c:pt idx="6">
                  <c:v>194</c:v>
                </c:pt>
                <c:pt idx="7">
                  <c:v>197</c:v>
                </c:pt>
                <c:pt idx="8">
                  <c:v>200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567-4E0C-A562-5078AC4AC7BB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i!$Q$4:$Q$18</c:f>
              <c:numCache>
                <c:formatCode>General</c:formatCode>
                <c:ptCount val="15"/>
                <c:pt idx="0">
                  <c:v>0</c:v>
                </c:pt>
                <c:pt idx="1">
                  <c:v>0.05</c:v>
                </c:pt>
                <c:pt idx="2">
                  <c:v>0.13333333333333314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</c:numCache>
            </c:numRef>
          </c:xVal>
          <c:yVal>
            <c:numRef>
              <c:f>i!$S$4:$S$18</c:f>
              <c:numCache>
                <c:formatCode>General</c:formatCode>
                <c:ptCount val="15"/>
                <c:pt idx="0">
                  <c:v>180</c:v>
                </c:pt>
                <c:pt idx="1">
                  <c:v>181.5</c:v>
                </c:pt>
                <c:pt idx="2">
                  <c:v>184</c:v>
                </c:pt>
                <c:pt idx="3">
                  <c:v>184.5</c:v>
                </c:pt>
                <c:pt idx="4">
                  <c:v>186</c:v>
                </c:pt>
                <c:pt idx="5">
                  <c:v>187.5</c:v>
                </c:pt>
                <c:pt idx="6">
                  <c:v>189</c:v>
                </c:pt>
                <c:pt idx="7">
                  <c:v>190.5</c:v>
                </c:pt>
                <c:pt idx="8">
                  <c:v>192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567-4E0C-A562-5078AC4AC7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4467616"/>
        <c:axId val="584467944"/>
      </c:scatterChart>
      <c:valAx>
        <c:axId val="584467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584467944"/>
        <c:crosses val="autoZero"/>
        <c:crossBetween val="midCat"/>
      </c:valAx>
      <c:valAx>
        <c:axId val="584467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584467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8</xdr:row>
      <xdr:rowOff>0</xdr:rowOff>
    </xdr:from>
    <xdr:to>
      <xdr:col>7</xdr:col>
      <xdr:colOff>0</xdr:colOff>
      <xdr:row>8</xdr:row>
      <xdr:rowOff>152400</xdr:rowOff>
    </xdr:to>
    <xdr:sp macro="" textlink="">
      <xdr:nvSpPr>
        <xdr:cNvPr id="2" name="Circle 10"/>
        <xdr:cNvSpPr/>
      </xdr:nvSpPr>
      <xdr:spPr>
        <a:xfrm>
          <a:off x="3448050" y="1524000"/>
          <a:ext cx="152400" cy="152400"/>
        </a:xfrm>
        <a:prstGeom prst="ellipse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4</xdr:col>
      <xdr:colOff>0</xdr:colOff>
      <xdr:row>8</xdr:row>
      <xdr:rowOff>76200</xdr:rowOff>
    </xdr:from>
    <xdr:to>
      <xdr:col>6</xdr:col>
      <xdr:colOff>0</xdr:colOff>
      <xdr:row>8</xdr:row>
      <xdr:rowOff>76200</xdr:rowOff>
    </xdr:to>
    <xdr:sp macro="" textlink="">
      <xdr:nvSpPr>
        <xdr:cNvPr id="3" name="Line 18"/>
        <xdr:cNvSpPr>
          <a:spLocks noChangeShapeType="1"/>
        </xdr:cNvSpPr>
      </xdr:nvSpPr>
      <xdr:spPr bwMode="auto">
        <a:xfrm>
          <a:off x="1924050" y="16002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0</xdr:colOff>
      <xdr:row>8</xdr:row>
      <xdr:rowOff>76200</xdr:rowOff>
    </xdr:from>
    <xdr:to>
      <xdr:col>4</xdr:col>
      <xdr:colOff>0</xdr:colOff>
      <xdr:row>15</xdr:row>
      <xdr:rowOff>76200</xdr:rowOff>
    </xdr:to>
    <xdr:sp macro="" textlink="">
      <xdr:nvSpPr>
        <xdr:cNvPr id="4" name="Line 19"/>
        <xdr:cNvSpPr>
          <a:spLocks noChangeShapeType="1"/>
        </xdr:cNvSpPr>
      </xdr:nvSpPr>
      <xdr:spPr bwMode="auto">
        <a:xfrm flipV="1">
          <a:off x="1676400" y="1600200"/>
          <a:ext cx="247650" cy="13335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6</xdr:col>
      <xdr:colOff>0</xdr:colOff>
      <xdr:row>23</xdr:row>
      <xdr:rowOff>0</xdr:rowOff>
    </xdr:from>
    <xdr:to>
      <xdr:col>7</xdr:col>
      <xdr:colOff>0</xdr:colOff>
      <xdr:row>23</xdr:row>
      <xdr:rowOff>152400</xdr:rowOff>
    </xdr:to>
    <xdr:sp macro="" textlink="">
      <xdr:nvSpPr>
        <xdr:cNvPr id="5" name="Circle 11"/>
        <xdr:cNvSpPr/>
      </xdr:nvSpPr>
      <xdr:spPr>
        <a:xfrm>
          <a:off x="3448050" y="4381500"/>
          <a:ext cx="152400" cy="152400"/>
        </a:xfrm>
        <a:prstGeom prst="ellipse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4</xdr:col>
      <xdr:colOff>0</xdr:colOff>
      <xdr:row>23</xdr:row>
      <xdr:rowOff>76200</xdr:rowOff>
    </xdr:from>
    <xdr:to>
      <xdr:col>6</xdr:col>
      <xdr:colOff>0</xdr:colOff>
      <xdr:row>23</xdr:row>
      <xdr:rowOff>76200</xdr:rowOff>
    </xdr:to>
    <xdr:sp macro="" textlink="">
      <xdr:nvSpPr>
        <xdr:cNvPr id="6" name="Line 20"/>
        <xdr:cNvSpPr>
          <a:spLocks noChangeShapeType="1"/>
        </xdr:cNvSpPr>
      </xdr:nvSpPr>
      <xdr:spPr bwMode="auto">
        <a:xfrm>
          <a:off x="1924050" y="44577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0</xdr:colOff>
      <xdr:row>15</xdr:row>
      <xdr:rowOff>76200</xdr:rowOff>
    </xdr:from>
    <xdr:to>
      <xdr:col>4</xdr:col>
      <xdr:colOff>0</xdr:colOff>
      <xdr:row>23</xdr:row>
      <xdr:rowOff>76200</xdr:rowOff>
    </xdr:to>
    <xdr:sp macro="" textlink="">
      <xdr:nvSpPr>
        <xdr:cNvPr id="7" name="Line 21"/>
        <xdr:cNvSpPr>
          <a:spLocks noChangeShapeType="1"/>
        </xdr:cNvSpPr>
      </xdr:nvSpPr>
      <xdr:spPr bwMode="auto">
        <a:xfrm>
          <a:off x="1676400" y="2933700"/>
          <a:ext cx="247650" cy="15240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10</xdr:col>
      <xdr:colOff>0</xdr:colOff>
      <xdr:row>3</xdr:row>
      <xdr:rowOff>0</xdr:rowOff>
    </xdr:from>
    <xdr:to>
      <xdr:col>11</xdr:col>
      <xdr:colOff>0</xdr:colOff>
      <xdr:row>3</xdr:row>
      <xdr:rowOff>152400</xdr:rowOff>
    </xdr:to>
    <xdr:sp macro="" textlink="">
      <xdr:nvSpPr>
        <xdr:cNvPr id="8" name="Triangle 12"/>
        <xdr:cNvSpPr/>
      </xdr:nvSpPr>
      <xdr:spPr>
        <a:xfrm rot="16200000">
          <a:off x="5372100" y="571500"/>
          <a:ext cx="152400" cy="152400"/>
        </a:xfrm>
        <a:prstGeom prst="triangle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8</xdr:col>
      <xdr:colOff>0</xdr:colOff>
      <xdr:row>3</xdr:row>
      <xdr:rowOff>76200</xdr:rowOff>
    </xdr:from>
    <xdr:to>
      <xdr:col>10</xdr:col>
      <xdr:colOff>0</xdr:colOff>
      <xdr:row>3</xdr:row>
      <xdr:rowOff>76200</xdr:rowOff>
    </xdr:to>
    <xdr:sp macro="" textlink="">
      <xdr:nvSpPr>
        <xdr:cNvPr id="9" name="Line 22"/>
        <xdr:cNvSpPr>
          <a:spLocks noChangeShapeType="1"/>
        </xdr:cNvSpPr>
      </xdr:nvSpPr>
      <xdr:spPr bwMode="auto">
        <a:xfrm>
          <a:off x="3848100" y="6477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7</xdr:col>
      <xdr:colOff>0</xdr:colOff>
      <xdr:row>3</xdr:row>
      <xdr:rowOff>76200</xdr:rowOff>
    </xdr:from>
    <xdr:to>
      <xdr:col>8</xdr:col>
      <xdr:colOff>0</xdr:colOff>
      <xdr:row>8</xdr:row>
      <xdr:rowOff>76200</xdr:rowOff>
    </xdr:to>
    <xdr:sp macro="" textlink="">
      <xdr:nvSpPr>
        <xdr:cNvPr id="10" name="Line 23"/>
        <xdr:cNvSpPr>
          <a:spLocks noChangeShapeType="1"/>
        </xdr:cNvSpPr>
      </xdr:nvSpPr>
      <xdr:spPr bwMode="auto">
        <a:xfrm flipV="1">
          <a:off x="3600450" y="647700"/>
          <a:ext cx="247650" cy="9525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10</xdr:col>
      <xdr:colOff>0</xdr:colOff>
      <xdr:row>8</xdr:row>
      <xdr:rowOff>0</xdr:rowOff>
    </xdr:from>
    <xdr:to>
      <xdr:col>11</xdr:col>
      <xdr:colOff>0</xdr:colOff>
      <xdr:row>8</xdr:row>
      <xdr:rowOff>152400</xdr:rowOff>
    </xdr:to>
    <xdr:sp macro="" textlink="">
      <xdr:nvSpPr>
        <xdr:cNvPr id="11" name="Triangle 13"/>
        <xdr:cNvSpPr/>
      </xdr:nvSpPr>
      <xdr:spPr>
        <a:xfrm rot="16200000">
          <a:off x="5372100" y="1524000"/>
          <a:ext cx="152400" cy="152400"/>
        </a:xfrm>
        <a:prstGeom prst="triangle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8</xdr:col>
      <xdr:colOff>0</xdr:colOff>
      <xdr:row>8</xdr:row>
      <xdr:rowOff>76200</xdr:rowOff>
    </xdr:from>
    <xdr:to>
      <xdr:col>10</xdr:col>
      <xdr:colOff>0</xdr:colOff>
      <xdr:row>8</xdr:row>
      <xdr:rowOff>76200</xdr:rowOff>
    </xdr:to>
    <xdr:sp macro="" textlink="">
      <xdr:nvSpPr>
        <xdr:cNvPr id="12" name="Line 24"/>
        <xdr:cNvSpPr>
          <a:spLocks noChangeShapeType="1"/>
        </xdr:cNvSpPr>
      </xdr:nvSpPr>
      <xdr:spPr bwMode="auto">
        <a:xfrm>
          <a:off x="3848100" y="16002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7</xdr:col>
      <xdr:colOff>0</xdr:colOff>
      <xdr:row>8</xdr:row>
      <xdr:rowOff>76200</xdr:rowOff>
    </xdr:from>
    <xdr:to>
      <xdr:col>8</xdr:col>
      <xdr:colOff>0</xdr:colOff>
      <xdr:row>8</xdr:row>
      <xdr:rowOff>76200</xdr:rowOff>
    </xdr:to>
    <xdr:sp macro="" textlink="">
      <xdr:nvSpPr>
        <xdr:cNvPr id="13" name="Line 25"/>
        <xdr:cNvSpPr>
          <a:spLocks noChangeShapeType="1"/>
        </xdr:cNvSpPr>
      </xdr:nvSpPr>
      <xdr:spPr bwMode="auto">
        <a:xfrm>
          <a:off x="3600450" y="1600200"/>
          <a:ext cx="24765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10</xdr:col>
      <xdr:colOff>0</xdr:colOff>
      <xdr:row>13</xdr:row>
      <xdr:rowOff>0</xdr:rowOff>
    </xdr:from>
    <xdr:to>
      <xdr:col>11</xdr:col>
      <xdr:colOff>0</xdr:colOff>
      <xdr:row>13</xdr:row>
      <xdr:rowOff>152400</xdr:rowOff>
    </xdr:to>
    <xdr:sp macro="" textlink="">
      <xdr:nvSpPr>
        <xdr:cNvPr id="14" name="Triangle 14"/>
        <xdr:cNvSpPr/>
      </xdr:nvSpPr>
      <xdr:spPr>
        <a:xfrm rot="16200000">
          <a:off x="5372100" y="2476500"/>
          <a:ext cx="152400" cy="152400"/>
        </a:xfrm>
        <a:prstGeom prst="triangle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8</xdr:col>
      <xdr:colOff>0</xdr:colOff>
      <xdr:row>13</xdr:row>
      <xdr:rowOff>76200</xdr:rowOff>
    </xdr:from>
    <xdr:to>
      <xdr:col>10</xdr:col>
      <xdr:colOff>0</xdr:colOff>
      <xdr:row>13</xdr:row>
      <xdr:rowOff>76200</xdr:rowOff>
    </xdr:to>
    <xdr:sp macro="" textlink="">
      <xdr:nvSpPr>
        <xdr:cNvPr id="15" name="Line 26"/>
        <xdr:cNvSpPr>
          <a:spLocks noChangeShapeType="1"/>
        </xdr:cNvSpPr>
      </xdr:nvSpPr>
      <xdr:spPr bwMode="auto">
        <a:xfrm>
          <a:off x="3848100" y="25527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7</xdr:col>
      <xdr:colOff>0</xdr:colOff>
      <xdr:row>8</xdr:row>
      <xdr:rowOff>76200</xdr:rowOff>
    </xdr:from>
    <xdr:to>
      <xdr:col>8</xdr:col>
      <xdr:colOff>0</xdr:colOff>
      <xdr:row>13</xdr:row>
      <xdr:rowOff>76200</xdr:rowOff>
    </xdr:to>
    <xdr:sp macro="" textlink="">
      <xdr:nvSpPr>
        <xdr:cNvPr id="16" name="Line 27"/>
        <xdr:cNvSpPr>
          <a:spLocks noChangeShapeType="1"/>
        </xdr:cNvSpPr>
      </xdr:nvSpPr>
      <xdr:spPr bwMode="auto">
        <a:xfrm>
          <a:off x="3600450" y="1600200"/>
          <a:ext cx="247650" cy="9525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10</xdr:col>
      <xdr:colOff>0</xdr:colOff>
      <xdr:row>18</xdr:row>
      <xdr:rowOff>0</xdr:rowOff>
    </xdr:from>
    <xdr:to>
      <xdr:col>11</xdr:col>
      <xdr:colOff>0</xdr:colOff>
      <xdr:row>18</xdr:row>
      <xdr:rowOff>152400</xdr:rowOff>
    </xdr:to>
    <xdr:sp macro="" textlink="">
      <xdr:nvSpPr>
        <xdr:cNvPr id="17" name="Triangle 15"/>
        <xdr:cNvSpPr/>
      </xdr:nvSpPr>
      <xdr:spPr>
        <a:xfrm rot="16200000">
          <a:off x="5372100" y="3429000"/>
          <a:ext cx="152400" cy="152400"/>
        </a:xfrm>
        <a:prstGeom prst="triangle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8</xdr:col>
      <xdr:colOff>0</xdr:colOff>
      <xdr:row>18</xdr:row>
      <xdr:rowOff>76200</xdr:rowOff>
    </xdr:from>
    <xdr:to>
      <xdr:col>10</xdr:col>
      <xdr:colOff>0</xdr:colOff>
      <xdr:row>18</xdr:row>
      <xdr:rowOff>76200</xdr:rowOff>
    </xdr:to>
    <xdr:sp macro="" textlink="">
      <xdr:nvSpPr>
        <xdr:cNvPr id="18" name="Line 28"/>
        <xdr:cNvSpPr>
          <a:spLocks noChangeShapeType="1"/>
        </xdr:cNvSpPr>
      </xdr:nvSpPr>
      <xdr:spPr bwMode="auto">
        <a:xfrm>
          <a:off x="3848100" y="35052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7</xdr:col>
      <xdr:colOff>0</xdr:colOff>
      <xdr:row>18</xdr:row>
      <xdr:rowOff>76200</xdr:rowOff>
    </xdr:from>
    <xdr:to>
      <xdr:col>8</xdr:col>
      <xdr:colOff>0</xdr:colOff>
      <xdr:row>23</xdr:row>
      <xdr:rowOff>76200</xdr:rowOff>
    </xdr:to>
    <xdr:sp macro="" textlink="">
      <xdr:nvSpPr>
        <xdr:cNvPr id="19" name="Line 29"/>
        <xdr:cNvSpPr>
          <a:spLocks noChangeShapeType="1"/>
        </xdr:cNvSpPr>
      </xdr:nvSpPr>
      <xdr:spPr bwMode="auto">
        <a:xfrm flipV="1">
          <a:off x="3600450" y="3505200"/>
          <a:ext cx="247650" cy="9525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10</xdr:col>
      <xdr:colOff>0</xdr:colOff>
      <xdr:row>23</xdr:row>
      <xdr:rowOff>0</xdr:rowOff>
    </xdr:from>
    <xdr:to>
      <xdr:col>11</xdr:col>
      <xdr:colOff>0</xdr:colOff>
      <xdr:row>23</xdr:row>
      <xdr:rowOff>152400</xdr:rowOff>
    </xdr:to>
    <xdr:sp macro="" textlink="">
      <xdr:nvSpPr>
        <xdr:cNvPr id="20" name="Triangle 16"/>
        <xdr:cNvSpPr/>
      </xdr:nvSpPr>
      <xdr:spPr>
        <a:xfrm rot="16200000">
          <a:off x="5372100" y="4381500"/>
          <a:ext cx="152400" cy="152400"/>
        </a:xfrm>
        <a:prstGeom prst="triangle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8</xdr:col>
      <xdr:colOff>0</xdr:colOff>
      <xdr:row>23</xdr:row>
      <xdr:rowOff>76200</xdr:rowOff>
    </xdr:from>
    <xdr:to>
      <xdr:col>10</xdr:col>
      <xdr:colOff>0</xdr:colOff>
      <xdr:row>23</xdr:row>
      <xdr:rowOff>76200</xdr:rowOff>
    </xdr:to>
    <xdr:sp macro="" textlink="">
      <xdr:nvSpPr>
        <xdr:cNvPr id="21" name="Line 30"/>
        <xdr:cNvSpPr>
          <a:spLocks noChangeShapeType="1"/>
        </xdr:cNvSpPr>
      </xdr:nvSpPr>
      <xdr:spPr bwMode="auto">
        <a:xfrm>
          <a:off x="3848100" y="44577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7</xdr:col>
      <xdr:colOff>0</xdr:colOff>
      <xdr:row>23</xdr:row>
      <xdr:rowOff>76200</xdr:rowOff>
    </xdr:from>
    <xdr:to>
      <xdr:col>8</xdr:col>
      <xdr:colOff>0</xdr:colOff>
      <xdr:row>23</xdr:row>
      <xdr:rowOff>76200</xdr:rowOff>
    </xdr:to>
    <xdr:sp macro="" textlink="">
      <xdr:nvSpPr>
        <xdr:cNvPr id="22" name="Line 31"/>
        <xdr:cNvSpPr>
          <a:spLocks noChangeShapeType="1"/>
        </xdr:cNvSpPr>
      </xdr:nvSpPr>
      <xdr:spPr bwMode="auto">
        <a:xfrm>
          <a:off x="3600450" y="4457700"/>
          <a:ext cx="24765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10</xdr:col>
      <xdr:colOff>0</xdr:colOff>
      <xdr:row>28</xdr:row>
      <xdr:rowOff>0</xdr:rowOff>
    </xdr:from>
    <xdr:to>
      <xdr:col>11</xdr:col>
      <xdr:colOff>0</xdr:colOff>
      <xdr:row>28</xdr:row>
      <xdr:rowOff>152400</xdr:rowOff>
    </xdr:to>
    <xdr:sp macro="" textlink="">
      <xdr:nvSpPr>
        <xdr:cNvPr id="23" name="Triangle 17"/>
        <xdr:cNvSpPr/>
      </xdr:nvSpPr>
      <xdr:spPr>
        <a:xfrm rot="16200000">
          <a:off x="5372100" y="5334000"/>
          <a:ext cx="152400" cy="152400"/>
        </a:xfrm>
        <a:prstGeom prst="triangle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8</xdr:col>
      <xdr:colOff>0</xdr:colOff>
      <xdr:row>28</xdr:row>
      <xdr:rowOff>76200</xdr:rowOff>
    </xdr:from>
    <xdr:to>
      <xdr:col>10</xdr:col>
      <xdr:colOff>0</xdr:colOff>
      <xdr:row>28</xdr:row>
      <xdr:rowOff>76200</xdr:rowOff>
    </xdr:to>
    <xdr:sp macro="" textlink="">
      <xdr:nvSpPr>
        <xdr:cNvPr id="24" name="Line 32"/>
        <xdr:cNvSpPr>
          <a:spLocks noChangeShapeType="1"/>
        </xdr:cNvSpPr>
      </xdr:nvSpPr>
      <xdr:spPr bwMode="auto">
        <a:xfrm>
          <a:off x="3848100" y="54102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7</xdr:col>
      <xdr:colOff>0</xdr:colOff>
      <xdr:row>23</xdr:row>
      <xdr:rowOff>76200</xdr:rowOff>
    </xdr:from>
    <xdr:to>
      <xdr:col>8</xdr:col>
      <xdr:colOff>0</xdr:colOff>
      <xdr:row>28</xdr:row>
      <xdr:rowOff>76200</xdr:rowOff>
    </xdr:to>
    <xdr:sp macro="" textlink="">
      <xdr:nvSpPr>
        <xdr:cNvPr id="25" name="Line 33"/>
        <xdr:cNvSpPr>
          <a:spLocks noChangeShapeType="1"/>
        </xdr:cNvSpPr>
      </xdr:nvSpPr>
      <xdr:spPr bwMode="auto">
        <a:xfrm>
          <a:off x="3600450" y="4457700"/>
          <a:ext cx="247650" cy="9525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3</xdr:col>
      <xdr:colOff>0</xdr:colOff>
      <xdr:row>15</xdr:row>
      <xdr:rowOff>152400</xdr:rowOff>
    </xdr:to>
    <xdr:sp macro="" textlink="">
      <xdr:nvSpPr>
        <xdr:cNvPr id="26" name="Square 18"/>
        <xdr:cNvSpPr/>
      </xdr:nvSpPr>
      <xdr:spPr>
        <a:xfrm>
          <a:off x="1524000" y="2857500"/>
          <a:ext cx="152400" cy="152400"/>
        </a:xfrm>
        <a:prstGeom prst="rect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</xdr:col>
      <xdr:colOff>0</xdr:colOff>
      <xdr:row>15</xdr:row>
      <xdr:rowOff>76200</xdr:rowOff>
    </xdr:from>
    <xdr:to>
      <xdr:col>2</xdr:col>
      <xdr:colOff>0</xdr:colOff>
      <xdr:row>15</xdr:row>
      <xdr:rowOff>76200</xdr:rowOff>
    </xdr:to>
    <xdr:sp macro="" textlink="">
      <xdr:nvSpPr>
        <xdr:cNvPr id="27" name="Line 34"/>
        <xdr:cNvSpPr>
          <a:spLocks noChangeShapeType="1"/>
        </xdr:cNvSpPr>
      </xdr:nvSpPr>
      <xdr:spPr bwMode="auto">
        <a:xfrm>
          <a:off x="762000" y="2933700"/>
          <a:ext cx="762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21</xdr:col>
      <xdr:colOff>285750</xdr:colOff>
      <xdr:row>1</xdr:row>
      <xdr:rowOff>57150</xdr:rowOff>
    </xdr:from>
    <xdr:to>
      <xdr:col>27</xdr:col>
      <xdr:colOff>285750</xdr:colOff>
      <xdr:row>15</xdr:row>
      <xdr:rowOff>133350</xdr:rowOff>
    </xdr:to>
    <xdr:graphicFrame macro="">
      <xdr:nvGraphicFramePr>
        <xdr:cNvPr id="28" name="Gráfico 2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8</xdr:row>
      <xdr:rowOff>0</xdr:rowOff>
    </xdr:from>
    <xdr:to>
      <xdr:col>7</xdr:col>
      <xdr:colOff>0</xdr:colOff>
      <xdr:row>8</xdr:row>
      <xdr:rowOff>152400</xdr:rowOff>
    </xdr:to>
    <xdr:sp macro="" textlink="">
      <xdr:nvSpPr>
        <xdr:cNvPr id="2" name="Circle 10"/>
        <xdr:cNvSpPr/>
      </xdr:nvSpPr>
      <xdr:spPr>
        <a:xfrm>
          <a:off x="3448050" y="1524000"/>
          <a:ext cx="152400" cy="152400"/>
        </a:xfrm>
        <a:prstGeom prst="ellipse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4</xdr:col>
      <xdr:colOff>0</xdr:colOff>
      <xdr:row>8</xdr:row>
      <xdr:rowOff>76200</xdr:rowOff>
    </xdr:from>
    <xdr:to>
      <xdr:col>6</xdr:col>
      <xdr:colOff>0</xdr:colOff>
      <xdr:row>8</xdr:row>
      <xdr:rowOff>76200</xdr:rowOff>
    </xdr:to>
    <xdr:sp macro="" textlink="">
      <xdr:nvSpPr>
        <xdr:cNvPr id="3" name="Line 18"/>
        <xdr:cNvSpPr>
          <a:spLocks noChangeShapeType="1"/>
        </xdr:cNvSpPr>
      </xdr:nvSpPr>
      <xdr:spPr bwMode="auto">
        <a:xfrm>
          <a:off x="1924050" y="16002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0</xdr:colOff>
      <xdr:row>8</xdr:row>
      <xdr:rowOff>76200</xdr:rowOff>
    </xdr:from>
    <xdr:to>
      <xdr:col>4</xdr:col>
      <xdr:colOff>0</xdr:colOff>
      <xdr:row>15</xdr:row>
      <xdr:rowOff>76200</xdr:rowOff>
    </xdr:to>
    <xdr:sp macro="" textlink="">
      <xdr:nvSpPr>
        <xdr:cNvPr id="4" name="Line 19"/>
        <xdr:cNvSpPr>
          <a:spLocks noChangeShapeType="1"/>
        </xdr:cNvSpPr>
      </xdr:nvSpPr>
      <xdr:spPr bwMode="auto">
        <a:xfrm flipV="1">
          <a:off x="1676400" y="1600200"/>
          <a:ext cx="247650" cy="13335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6</xdr:col>
      <xdr:colOff>0</xdr:colOff>
      <xdr:row>23</xdr:row>
      <xdr:rowOff>0</xdr:rowOff>
    </xdr:from>
    <xdr:to>
      <xdr:col>7</xdr:col>
      <xdr:colOff>0</xdr:colOff>
      <xdr:row>23</xdr:row>
      <xdr:rowOff>152400</xdr:rowOff>
    </xdr:to>
    <xdr:sp macro="" textlink="">
      <xdr:nvSpPr>
        <xdr:cNvPr id="5" name="Circle 11"/>
        <xdr:cNvSpPr/>
      </xdr:nvSpPr>
      <xdr:spPr>
        <a:xfrm>
          <a:off x="3448050" y="4381500"/>
          <a:ext cx="152400" cy="152400"/>
        </a:xfrm>
        <a:prstGeom prst="ellipse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4</xdr:col>
      <xdr:colOff>0</xdr:colOff>
      <xdr:row>23</xdr:row>
      <xdr:rowOff>76200</xdr:rowOff>
    </xdr:from>
    <xdr:to>
      <xdr:col>6</xdr:col>
      <xdr:colOff>0</xdr:colOff>
      <xdr:row>23</xdr:row>
      <xdr:rowOff>76200</xdr:rowOff>
    </xdr:to>
    <xdr:sp macro="" textlink="">
      <xdr:nvSpPr>
        <xdr:cNvPr id="6" name="Line 20"/>
        <xdr:cNvSpPr>
          <a:spLocks noChangeShapeType="1"/>
        </xdr:cNvSpPr>
      </xdr:nvSpPr>
      <xdr:spPr bwMode="auto">
        <a:xfrm>
          <a:off x="1924050" y="44577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0</xdr:colOff>
      <xdr:row>15</xdr:row>
      <xdr:rowOff>76200</xdr:rowOff>
    </xdr:from>
    <xdr:to>
      <xdr:col>4</xdr:col>
      <xdr:colOff>0</xdr:colOff>
      <xdr:row>23</xdr:row>
      <xdr:rowOff>76200</xdr:rowOff>
    </xdr:to>
    <xdr:sp macro="" textlink="">
      <xdr:nvSpPr>
        <xdr:cNvPr id="7" name="Line 21"/>
        <xdr:cNvSpPr>
          <a:spLocks noChangeShapeType="1"/>
        </xdr:cNvSpPr>
      </xdr:nvSpPr>
      <xdr:spPr bwMode="auto">
        <a:xfrm>
          <a:off x="1676400" y="2933700"/>
          <a:ext cx="247650" cy="15240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10</xdr:col>
      <xdr:colOff>0</xdr:colOff>
      <xdr:row>3</xdr:row>
      <xdr:rowOff>0</xdr:rowOff>
    </xdr:from>
    <xdr:to>
      <xdr:col>11</xdr:col>
      <xdr:colOff>0</xdr:colOff>
      <xdr:row>3</xdr:row>
      <xdr:rowOff>152400</xdr:rowOff>
    </xdr:to>
    <xdr:sp macro="" textlink="">
      <xdr:nvSpPr>
        <xdr:cNvPr id="8" name="Triangle 12"/>
        <xdr:cNvSpPr/>
      </xdr:nvSpPr>
      <xdr:spPr>
        <a:xfrm rot="16200000">
          <a:off x="5372100" y="571500"/>
          <a:ext cx="152400" cy="152400"/>
        </a:xfrm>
        <a:prstGeom prst="triangle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8</xdr:col>
      <xdr:colOff>0</xdr:colOff>
      <xdr:row>3</xdr:row>
      <xdr:rowOff>76200</xdr:rowOff>
    </xdr:from>
    <xdr:to>
      <xdr:col>10</xdr:col>
      <xdr:colOff>0</xdr:colOff>
      <xdr:row>3</xdr:row>
      <xdr:rowOff>76200</xdr:rowOff>
    </xdr:to>
    <xdr:sp macro="" textlink="">
      <xdr:nvSpPr>
        <xdr:cNvPr id="9" name="Line 22"/>
        <xdr:cNvSpPr>
          <a:spLocks noChangeShapeType="1"/>
        </xdr:cNvSpPr>
      </xdr:nvSpPr>
      <xdr:spPr bwMode="auto">
        <a:xfrm>
          <a:off x="3848100" y="6477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7</xdr:col>
      <xdr:colOff>0</xdr:colOff>
      <xdr:row>3</xdr:row>
      <xdr:rowOff>76200</xdr:rowOff>
    </xdr:from>
    <xdr:to>
      <xdr:col>8</xdr:col>
      <xdr:colOff>0</xdr:colOff>
      <xdr:row>8</xdr:row>
      <xdr:rowOff>76200</xdr:rowOff>
    </xdr:to>
    <xdr:sp macro="" textlink="">
      <xdr:nvSpPr>
        <xdr:cNvPr id="10" name="Line 23"/>
        <xdr:cNvSpPr>
          <a:spLocks noChangeShapeType="1"/>
        </xdr:cNvSpPr>
      </xdr:nvSpPr>
      <xdr:spPr bwMode="auto">
        <a:xfrm flipV="1">
          <a:off x="3600450" y="647700"/>
          <a:ext cx="247650" cy="9525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10</xdr:col>
      <xdr:colOff>0</xdr:colOff>
      <xdr:row>8</xdr:row>
      <xdr:rowOff>0</xdr:rowOff>
    </xdr:from>
    <xdr:to>
      <xdr:col>11</xdr:col>
      <xdr:colOff>0</xdr:colOff>
      <xdr:row>8</xdr:row>
      <xdr:rowOff>152400</xdr:rowOff>
    </xdr:to>
    <xdr:sp macro="" textlink="">
      <xdr:nvSpPr>
        <xdr:cNvPr id="11" name="Triangle 13"/>
        <xdr:cNvSpPr/>
      </xdr:nvSpPr>
      <xdr:spPr>
        <a:xfrm rot="16200000">
          <a:off x="5372100" y="1524000"/>
          <a:ext cx="152400" cy="152400"/>
        </a:xfrm>
        <a:prstGeom prst="triangle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8</xdr:col>
      <xdr:colOff>0</xdr:colOff>
      <xdr:row>8</xdr:row>
      <xdr:rowOff>76200</xdr:rowOff>
    </xdr:from>
    <xdr:to>
      <xdr:col>10</xdr:col>
      <xdr:colOff>0</xdr:colOff>
      <xdr:row>8</xdr:row>
      <xdr:rowOff>76200</xdr:rowOff>
    </xdr:to>
    <xdr:sp macro="" textlink="">
      <xdr:nvSpPr>
        <xdr:cNvPr id="12" name="Line 24"/>
        <xdr:cNvSpPr>
          <a:spLocks noChangeShapeType="1"/>
        </xdr:cNvSpPr>
      </xdr:nvSpPr>
      <xdr:spPr bwMode="auto">
        <a:xfrm>
          <a:off x="3848100" y="16002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7</xdr:col>
      <xdr:colOff>0</xdr:colOff>
      <xdr:row>8</xdr:row>
      <xdr:rowOff>76200</xdr:rowOff>
    </xdr:from>
    <xdr:to>
      <xdr:col>8</xdr:col>
      <xdr:colOff>0</xdr:colOff>
      <xdr:row>8</xdr:row>
      <xdr:rowOff>76200</xdr:rowOff>
    </xdr:to>
    <xdr:sp macro="" textlink="">
      <xdr:nvSpPr>
        <xdr:cNvPr id="13" name="Line 25"/>
        <xdr:cNvSpPr>
          <a:spLocks noChangeShapeType="1"/>
        </xdr:cNvSpPr>
      </xdr:nvSpPr>
      <xdr:spPr bwMode="auto">
        <a:xfrm>
          <a:off x="3600450" y="1600200"/>
          <a:ext cx="24765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10</xdr:col>
      <xdr:colOff>0</xdr:colOff>
      <xdr:row>13</xdr:row>
      <xdr:rowOff>0</xdr:rowOff>
    </xdr:from>
    <xdr:to>
      <xdr:col>11</xdr:col>
      <xdr:colOff>0</xdr:colOff>
      <xdr:row>13</xdr:row>
      <xdr:rowOff>152400</xdr:rowOff>
    </xdr:to>
    <xdr:sp macro="" textlink="">
      <xdr:nvSpPr>
        <xdr:cNvPr id="14" name="Triangle 14"/>
        <xdr:cNvSpPr/>
      </xdr:nvSpPr>
      <xdr:spPr>
        <a:xfrm rot="16200000">
          <a:off x="5372100" y="2476500"/>
          <a:ext cx="152400" cy="152400"/>
        </a:xfrm>
        <a:prstGeom prst="triangle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8</xdr:col>
      <xdr:colOff>0</xdr:colOff>
      <xdr:row>13</xdr:row>
      <xdr:rowOff>76200</xdr:rowOff>
    </xdr:from>
    <xdr:to>
      <xdr:col>10</xdr:col>
      <xdr:colOff>0</xdr:colOff>
      <xdr:row>13</xdr:row>
      <xdr:rowOff>76200</xdr:rowOff>
    </xdr:to>
    <xdr:sp macro="" textlink="">
      <xdr:nvSpPr>
        <xdr:cNvPr id="15" name="Line 26"/>
        <xdr:cNvSpPr>
          <a:spLocks noChangeShapeType="1"/>
        </xdr:cNvSpPr>
      </xdr:nvSpPr>
      <xdr:spPr bwMode="auto">
        <a:xfrm>
          <a:off x="3848100" y="25527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7</xdr:col>
      <xdr:colOff>0</xdr:colOff>
      <xdr:row>8</xdr:row>
      <xdr:rowOff>76200</xdr:rowOff>
    </xdr:from>
    <xdr:to>
      <xdr:col>8</xdr:col>
      <xdr:colOff>0</xdr:colOff>
      <xdr:row>13</xdr:row>
      <xdr:rowOff>76200</xdr:rowOff>
    </xdr:to>
    <xdr:sp macro="" textlink="">
      <xdr:nvSpPr>
        <xdr:cNvPr id="16" name="Line 27"/>
        <xdr:cNvSpPr>
          <a:spLocks noChangeShapeType="1"/>
        </xdr:cNvSpPr>
      </xdr:nvSpPr>
      <xdr:spPr bwMode="auto">
        <a:xfrm>
          <a:off x="3600450" y="1600200"/>
          <a:ext cx="247650" cy="9525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10</xdr:col>
      <xdr:colOff>0</xdr:colOff>
      <xdr:row>18</xdr:row>
      <xdr:rowOff>0</xdr:rowOff>
    </xdr:from>
    <xdr:to>
      <xdr:col>11</xdr:col>
      <xdr:colOff>0</xdr:colOff>
      <xdr:row>18</xdr:row>
      <xdr:rowOff>152400</xdr:rowOff>
    </xdr:to>
    <xdr:sp macro="" textlink="">
      <xdr:nvSpPr>
        <xdr:cNvPr id="17" name="Triangle 15"/>
        <xdr:cNvSpPr/>
      </xdr:nvSpPr>
      <xdr:spPr>
        <a:xfrm rot="16200000">
          <a:off x="5372100" y="3429000"/>
          <a:ext cx="152400" cy="152400"/>
        </a:xfrm>
        <a:prstGeom prst="triangle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8</xdr:col>
      <xdr:colOff>0</xdr:colOff>
      <xdr:row>18</xdr:row>
      <xdr:rowOff>76200</xdr:rowOff>
    </xdr:from>
    <xdr:to>
      <xdr:col>10</xdr:col>
      <xdr:colOff>0</xdr:colOff>
      <xdr:row>18</xdr:row>
      <xdr:rowOff>76200</xdr:rowOff>
    </xdr:to>
    <xdr:sp macro="" textlink="">
      <xdr:nvSpPr>
        <xdr:cNvPr id="18" name="Line 28"/>
        <xdr:cNvSpPr>
          <a:spLocks noChangeShapeType="1"/>
        </xdr:cNvSpPr>
      </xdr:nvSpPr>
      <xdr:spPr bwMode="auto">
        <a:xfrm>
          <a:off x="3848100" y="35052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7</xdr:col>
      <xdr:colOff>0</xdr:colOff>
      <xdr:row>18</xdr:row>
      <xdr:rowOff>76200</xdr:rowOff>
    </xdr:from>
    <xdr:to>
      <xdr:col>8</xdr:col>
      <xdr:colOff>0</xdr:colOff>
      <xdr:row>23</xdr:row>
      <xdr:rowOff>76200</xdr:rowOff>
    </xdr:to>
    <xdr:sp macro="" textlink="">
      <xdr:nvSpPr>
        <xdr:cNvPr id="19" name="Line 29"/>
        <xdr:cNvSpPr>
          <a:spLocks noChangeShapeType="1"/>
        </xdr:cNvSpPr>
      </xdr:nvSpPr>
      <xdr:spPr bwMode="auto">
        <a:xfrm flipV="1">
          <a:off x="3600450" y="3505200"/>
          <a:ext cx="247650" cy="9525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10</xdr:col>
      <xdr:colOff>0</xdr:colOff>
      <xdr:row>23</xdr:row>
      <xdr:rowOff>0</xdr:rowOff>
    </xdr:from>
    <xdr:to>
      <xdr:col>11</xdr:col>
      <xdr:colOff>0</xdr:colOff>
      <xdr:row>23</xdr:row>
      <xdr:rowOff>152400</xdr:rowOff>
    </xdr:to>
    <xdr:sp macro="" textlink="">
      <xdr:nvSpPr>
        <xdr:cNvPr id="20" name="Triangle 16"/>
        <xdr:cNvSpPr/>
      </xdr:nvSpPr>
      <xdr:spPr>
        <a:xfrm rot="16200000">
          <a:off x="5372100" y="4381500"/>
          <a:ext cx="152400" cy="152400"/>
        </a:xfrm>
        <a:prstGeom prst="triangle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8</xdr:col>
      <xdr:colOff>0</xdr:colOff>
      <xdr:row>23</xdr:row>
      <xdr:rowOff>76200</xdr:rowOff>
    </xdr:from>
    <xdr:to>
      <xdr:col>10</xdr:col>
      <xdr:colOff>0</xdr:colOff>
      <xdr:row>23</xdr:row>
      <xdr:rowOff>76200</xdr:rowOff>
    </xdr:to>
    <xdr:sp macro="" textlink="">
      <xdr:nvSpPr>
        <xdr:cNvPr id="21" name="Line 30"/>
        <xdr:cNvSpPr>
          <a:spLocks noChangeShapeType="1"/>
        </xdr:cNvSpPr>
      </xdr:nvSpPr>
      <xdr:spPr bwMode="auto">
        <a:xfrm>
          <a:off x="3848100" y="44577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7</xdr:col>
      <xdr:colOff>0</xdr:colOff>
      <xdr:row>23</xdr:row>
      <xdr:rowOff>76200</xdr:rowOff>
    </xdr:from>
    <xdr:to>
      <xdr:col>8</xdr:col>
      <xdr:colOff>0</xdr:colOff>
      <xdr:row>23</xdr:row>
      <xdr:rowOff>76200</xdr:rowOff>
    </xdr:to>
    <xdr:sp macro="" textlink="">
      <xdr:nvSpPr>
        <xdr:cNvPr id="22" name="Line 31"/>
        <xdr:cNvSpPr>
          <a:spLocks noChangeShapeType="1"/>
        </xdr:cNvSpPr>
      </xdr:nvSpPr>
      <xdr:spPr bwMode="auto">
        <a:xfrm>
          <a:off x="3600450" y="4457700"/>
          <a:ext cx="24765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10</xdr:col>
      <xdr:colOff>0</xdr:colOff>
      <xdr:row>28</xdr:row>
      <xdr:rowOff>0</xdr:rowOff>
    </xdr:from>
    <xdr:to>
      <xdr:col>11</xdr:col>
      <xdr:colOff>0</xdr:colOff>
      <xdr:row>28</xdr:row>
      <xdr:rowOff>152400</xdr:rowOff>
    </xdr:to>
    <xdr:sp macro="" textlink="">
      <xdr:nvSpPr>
        <xdr:cNvPr id="23" name="Triangle 17"/>
        <xdr:cNvSpPr/>
      </xdr:nvSpPr>
      <xdr:spPr>
        <a:xfrm rot="16200000">
          <a:off x="5372100" y="5334000"/>
          <a:ext cx="152400" cy="152400"/>
        </a:xfrm>
        <a:prstGeom prst="triangle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8</xdr:col>
      <xdr:colOff>0</xdr:colOff>
      <xdr:row>28</xdr:row>
      <xdr:rowOff>76200</xdr:rowOff>
    </xdr:from>
    <xdr:to>
      <xdr:col>10</xdr:col>
      <xdr:colOff>0</xdr:colOff>
      <xdr:row>28</xdr:row>
      <xdr:rowOff>76200</xdr:rowOff>
    </xdr:to>
    <xdr:sp macro="" textlink="">
      <xdr:nvSpPr>
        <xdr:cNvPr id="24" name="Line 32"/>
        <xdr:cNvSpPr>
          <a:spLocks noChangeShapeType="1"/>
        </xdr:cNvSpPr>
      </xdr:nvSpPr>
      <xdr:spPr bwMode="auto">
        <a:xfrm>
          <a:off x="3848100" y="54102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7</xdr:col>
      <xdr:colOff>0</xdr:colOff>
      <xdr:row>23</xdr:row>
      <xdr:rowOff>76200</xdr:rowOff>
    </xdr:from>
    <xdr:to>
      <xdr:col>8</xdr:col>
      <xdr:colOff>0</xdr:colOff>
      <xdr:row>28</xdr:row>
      <xdr:rowOff>76200</xdr:rowOff>
    </xdr:to>
    <xdr:sp macro="" textlink="">
      <xdr:nvSpPr>
        <xdr:cNvPr id="25" name="Line 33"/>
        <xdr:cNvSpPr>
          <a:spLocks noChangeShapeType="1"/>
        </xdr:cNvSpPr>
      </xdr:nvSpPr>
      <xdr:spPr bwMode="auto">
        <a:xfrm>
          <a:off x="3600450" y="4457700"/>
          <a:ext cx="247650" cy="9525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3</xdr:col>
      <xdr:colOff>0</xdr:colOff>
      <xdr:row>15</xdr:row>
      <xdr:rowOff>152400</xdr:rowOff>
    </xdr:to>
    <xdr:sp macro="" textlink="">
      <xdr:nvSpPr>
        <xdr:cNvPr id="26" name="Square 18"/>
        <xdr:cNvSpPr/>
      </xdr:nvSpPr>
      <xdr:spPr>
        <a:xfrm>
          <a:off x="1524000" y="2857500"/>
          <a:ext cx="152400" cy="152400"/>
        </a:xfrm>
        <a:prstGeom prst="rect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</xdr:col>
      <xdr:colOff>0</xdr:colOff>
      <xdr:row>15</xdr:row>
      <xdr:rowOff>76200</xdr:rowOff>
    </xdr:from>
    <xdr:to>
      <xdr:col>2</xdr:col>
      <xdr:colOff>0</xdr:colOff>
      <xdr:row>15</xdr:row>
      <xdr:rowOff>76200</xdr:rowOff>
    </xdr:to>
    <xdr:sp macro="" textlink="">
      <xdr:nvSpPr>
        <xdr:cNvPr id="27" name="Line 34"/>
        <xdr:cNvSpPr>
          <a:spLocks noChangeShapeType="1"/>
        </xdr:cNvSpPr>
      </xdr:nvSpPr>
      <xdr:spPr bwMode="auto">
        <a:xfrm>
          <a:off x="762000" y="2933700"/>
          <a:ext cx="762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21</xdr:col>
      <xdr:colOff>285750</xdr:colOff>
      <xdr:row>1</xdr:row>
      <xdr:rowOff>57150</xdr:rowOff>
    </xdr:from>
    <xdr:to>
      <xdr:col>27</xdr:col>
      <xdr:colOff>285750</xdr:colOff>
      <xdr:row>15</xdr:row>
      <xdr:rowOff>133350</xdr:rowOff>
    </xdr:to>
    <xdr:graphicFrame macro="">
      <xdr:nvGraphicFramePr>
        <xdr:cNvPr id="28" name="Gráfico 2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8</xdr:row>
      <xdr:rowOff>0</xdr:rowOff>
    </xdr:from>
    <xdr:to>
      <xdr:col>7</xdr:col>
      <xdr:colOff>0</xdr:colOff>
      <xdr:row>8</xdr:row>
      <xdr:rowOff>152400</xdr:rowOff>
    </xdr:to>
    <xdr:sp macro="" textlink="">
      <xdr:nvSpPr>
        <xdr:cNvPr id="2" name="Circle 10"/>
        <xdr:cNvSpPr/>
      </xdr:nvSpPr>
      <xdr:spPr>
        <a:xfrm>
          <a:off x="3448050" y="1524000"/>
          <a:ext cx="152400" cy="152400"/>
        </a:xfrm>
        <a:prstGeom prst="ellipse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4</xdr:col>
      <xdr:colOff>0</xdr:colOff>
      <xdr:row>8</xdr:row>
      <xdr:rowOff>76200</xdr:rowOff>
    </xdr:from>
    <xdr:to>
      <xdr:col>6</xdr:col>
      <xdr:colOff>0</xdr:colOff>
      <xdr:row>8</xdr:row>
      <xdr:rowOff>76200</xdr:rowOff>
    </xdr:to>
    <xdr:sp macro="" textlink="">
      <xdr:nvSpPr>
        <xdr:cNvPr id="3" name="Line 18"/>
        <xdr:cNvSpPr>
          <a:spLocks noChangeShapeType="1"/>
        </xdr:cNvSpPr>
      </xdr:nvSpPr>
      <xdr:spPr bwMode="auto">
        <a:xfrm>
          <a:off x="1924050" y="16002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0</xdr:colOff>
      <xdr:row>8</xdr:row>
      <xdr:rowOff>76200</xdr:rowOff>
    </xdr:from>
    <xdr:to>
      <xdr:col>4</xdr:col>
      <xdr:colOff>0</xdr:colOff>
      <xdr:row>15</xdr:row>
      <xdr:rowOff>76200</xdr:rowOff>
    </xdr:to>
    <xdr:sp macro="" textlink="">
      <xdr:nvSpPr>
        <xdr:cNvPr id="4" name="Line 19"/>
        <xdr:cNvSpPr>
          <a:spLocks noChangeShapeType="1"/>
        </xdr:cNvSpPr>
      </xdr:nvSpPr>
      <xdr:spPr bwMode="auto">
        <a:xfrm flipV="1">
          <a:off x="1676400" y="1600200"/>
          <a:ext cx="247650" cy="13335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6</xdr:col>
      <xdr:colOff>0</xdr:colOff>
      <xdr:row>23</xdr:row>
      <xdr:rowOff>0</xdr:rowOff>
    </xdr:from>
    <xdr:to>
      <xdr:col>7</xdr:col>
      <xdr:colOff>0</xdr:colOff>
      <xdr:row>23</xdr:row>
      <xdr:rowOff>152400</xdr:rowOff>
    </xdr:to>
    <xdr:sp macro="" textlink="">
      <xdr:nvSpPr>
        <xdr:cNvPr id="5" name="Circle 11"/>
        <xdr:cNvSpPr/>
      </xdr:nvSpPr>
      <xdr:spPr>
        <a:xfrm>
          <a:off x="3448050" y="4381500"/>
          <a:ext cx="152400" cy="152400"/>
        </a:xfrm>
        <a:prstGeom prst="ellipse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4</xdr:col>
      <xdr:colOff>0</xdr:colOff>
      <xdr:row>23</xdr:row>
      <xdr:rowOff>76200</xdr:rowOff>
    </xdr:from>
    <xdr:to>
      <xdr:col>6</xdr:col>
      <xdr:colOff>0</xdr:colOff>
      <xdr:row>23</xdr:row>
      <xdr:rowOff>76200</xdr:rowOff>
    </xdr:to>
    <xdr:sp macro="" textlink="">
      <xdr:nvSpPr>
        <xdr:cNvPr id="6" name="Line 20"/>
        <xdr:cNvSpPr>
          <a:spLocks noChangeShapeType="1"/>
        </xdr:cNvSpPr>
      </xdr:nvSpPr>
      <xdr:spPr bwMode="auto">
        <a:xfrm>
          <a:off x="1924050" y="44577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</xdr:col>
      <xdr:colOff>0</xdr:colOff>
      <xdr:row>15</xdr:row>
      <xdr:rowOff>76200</xdr:rowOff>
    </xdr:from>
    <xdr:to>
      <xdr:col>4</xdr:col>
      <xdr:colOff>0</xdr:colOff>
      <xdr:row>23</xdr:row>
      <xdr:rowOff>76200</xdr:rowOff>
    </xdr:to>
    <xdr:sp macro="" textlink="">
      <xdr:nvSpPr>
        <xdr:cNvPr id="7" name="Line 21"/>
        <xdr:cNvSpPr>
          <a:spLocks noChangeShapeType="1"/>
        </xdr:cNvSpPr>
      </xdr:nvSpPr>
      <xdr:spPr bwMode="auto">
        <a:xfrm>
          <a:off x="1676400" y="2933700"/>
          <a:ext cx="247650" cy="15240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10</xdr:col>
      <xdr:colOff>0</xdr:colOff>
      <xdr:row>3</xdr:row>
      <xdr:rowOff>0</xdr:rowOff>
    </xdr:from>
    <xdr:to>
      <xdr:col>11</xdr:col>
      <xdr:colOff>0</xdr:colOff>
      <xdr:row>3</xdr:row>
      <xdr:rowOff>152400</xdr:rowOff>
    </xdr:to>
    <xdr:sp macro="" textlink="">
      <xdr:nvSpPr>
        <xdr:cNvPr id="8" name="Triangle 12"/>
        <xdr:cNvSpPr/>
      </xdr:nvSpPr>
      <xdr:spPr>
        <a:xfrm rot="16200000">
          <a:off x="5372100" y="571500"/>
          <a:ext cx="152400" cy="152400"/>
        </a:xfrm>
        <a:prstGeom prst="triangle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8</xdr:col>
      <xdr:colOff>0</xdr:colOff>
      <xdr:row>3</xdr:row>
      <xdr:rowOff>76200</xdr:rowOff>
    </xdr:from>
    <xdr:to>
      <xdr:col>10</xdr:col>
      <xdr:colOff>0</xdr:colOff>
      <xdr:row>3</xdr:row>
      <xdr:rowOff>76200</xdr:rowOff>
    </xdr:to>
    <xdr:sp macro="" textlink="">
      <xdr:nvSpPr>
        <xdr:cNvPr id="9" name="Line 22"/>
        <xdr:cNvSpPr>
          <a:spLocks noChangeShapeType="1"/>
        </xdr:cNvSpPr>
      </xdr:nvSpPr>
      <xdr:spPr bwMode="auto">
        <a:xfrm>
          <a:off x="3848100" y="6477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7</xdr:col>
      <xdr:colOff>0</xdr:colOff>
      <xdr:row>3</xdr:row>
      <xdr:rowOff>76200</xdr:rowOff>
    </xdr:from>
    <xdr:to>
      <xdr:col>8</xdr:col>
      <xdr:colOff>0</xdr:colOff>
      <xdr:row>8</xdr:row>
      <xdr:rowOff>76200</xdr:rowOff>
    </xdr:to>
    <xdr:sp macro="" textlink="">
      <xdr:nvSpPr>
        <xdr:cNvPr id="10" name="Line 23"/>
        <xdr:cNvSpPr>
          <a:spLocks noChangeShapeType="1"/>
        </xdr:cNvSpPr>
      </xdr:nvSpPr>
      <xdr:spPr bwMode="auto">
        <a:xfrm flipV="1">
          <a:off x="3600450" y="647700"/>
          <a:ext cx="247650" cy="9525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10</xdr:col>
      <xdr:colOff>0</xdr:colOff>
      <xdr:row>8</xdr:row>
      <xdr:rowOff>0</xdr:rowOff>
    </xdr:from>
    <xdr:to>
      <xdr:col>11</xdr:col>
      <xdr:colOff>0</xdr:colOff>
      <xdr:row>8</xdr:row>
      <xdr:rowOff>152400</xdr:rowOff>
    </xdr:to>
    <xdr:sp macro="" textlink="">
      <xdr:nvSpPr>
        <xdr:cNvPr id="11" name="Triangle 13"/>
        <xdr:cNvSpPr/>
      </xdr:nvSpPr>
      <xdr:spPr>
        <a:xfrm rot="16200000">
          <a:off x="5372100" y="1524000"/>
          <a:ext cx="152400" cy="152400"/>
        </a:xfrm>
        <a:prstGeom prst="triangle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8</xdr:col>
      <xdr:colOff>0</xdr:colOff>
      <xdr:row>8</xdr:row>
      <xdr:rowOff>76200</xdr:rowOff>
    </xdr:from>
    <xdr:to>
      <xdr:col>10</xdr:col>
      <xdr:colOff>0</xdr:colOff>
      <xdr:row>8</xdr:row>
      <xdr:rowOff>76200</xdr:rowOff>
    </xdr:to>
    <xdr:sp macro="" textlink="">
      <xdr:nvSpPr>
        <xdr:cNvPr id="12" name="Line 24"/>
        <xdr:cNvSpPr>
          <a:spLocks noChangeShapeType="1"/>
        </xdr:cNvSpPr>
      </xdr:nvSpPr>
      <xdr:spPr bwMode="auto">
        <a:xfrm>
          <a:off x="3848100" y="16002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7</xdr:col>
      <xdr:colOff>0</xdr:colOff>
      <xdr:row>8</xdr:row>
      <xdr:rowOff>76200</xdr:rowOff>
    </xdr:from>
    <xdr:to>
      <xdr:col>8</xdr:col>
      <xdr:colOff>0</xdr:colOff>
      <xdr:row>8</xdr:row>
      <xdr:rowOff>76200</xdr:rowOff>
    </xdr:to>
    <xdr:sp macro="" textlink="">
      <xdr:nvSpPr>
        <xdr:cNvPr id="13" name="Line 25"/>
        <xdr:cNvSpPr>
          <a:spLocks noChangeShapeType="1"/>
        </xdr:cNvSpPr>
      </xdr:nvSpPr>
      <xdr:spPr bwMode="auto">
        <a:xfrm>
          <a:off x="3600450" y="1600200"/>
          <a:ext cx="24765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10</xdr:col>
      <xdr:colOff>0</xdr:colOff>
      <xdr:row>13</xdr:row>
      <xdr:rowOff>0</xdr:rowOff>
    </xdr:from>
    <xdr:to>
      <xdr:col>11</xdr:col>
      <xdr:colOff>0</xdr:colOff>
      <xdr:row>13</xdr:row>
      <xdr:rowOff>152400</xdr:rowOff>
    </xdr:to>
    <xdr:sp macro="" textlink="">
      <xdr:nvSpPr>
        <xdr:cNvPr id="14" name="Triangle 14"/>
        <xdr:cNvSpPr/>
      </xdr:nvSpPr>
      <xdr:spPr>
        <a:xfrm rot="16200000">
          <a:off x="5372100" y="2476500"/>
          <a:ext cx="152400" cy="152400"/>
        </a:xfrm>
        <a:prstGeom prst="triangle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8</xdr:col>
      <xdr:colOff>0</xdr:colOff>
      <xdr:row>13</xdr:row>
      <xdr:rowOff>76200</xdr:rowOff>
    </xdr:from>
    <xdr:to>
      <xdr:col>10</xdr:col>
      <xdr:colOff>0</xdr:colOff>
      <xdr:row>13</xdr:row>
      <xdr:rowOff>76200</xdr:rowOff>
    </xdr:to>
    <xdr:sp macro="" textlink="">
      <xdr:nvSpPr>
        <xdr:cNvPr id="15" name="Line 26"/>
        <xdr:cNvSpPr>
          <a:spLocks noChangeShapeType="1"/>
        </xdr:cNvSpPr>
      </xdr:nvSpPr>
      <xdr:spPr bwMode="auto">
        <a:xfrm>
          <a:off x="3848100" y="25527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7</xdr:col>
      <xdr:colOff>0</xdr:colOff>
      <xdr:row>8</xdr:row>
      <xdr:rowOff>76200</xdr:rowOff>
    </xdr:from>
    <xdr:to>
      <xdr:col>8</xdr:col>
      <xdr:colOff>0</xdr:colOff>
      <xdr:row>13</xdr:row>
      <xdr:rowOff>76200</xdr:rowOff>
    </xdr:to>
    <xdr:sp macro="" textlink="">
      <xdr:nvSpPr>
        <xdr:cNvPr id="16" name="Line 27"/>
        <xdr:cNvSpPr>
          <a:spLocks noChangeShapeType="1"/>
        </xdr:cNvSpPr>
      </xdr:nvSpPr>
      <xdr:spPr bwMode="auto">
        <a:xfrm>
          <a:off x="3600450" y="1600200"/>
          <a:ext cx="247650" cy="9525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10</xdr:col>
      <xdr:colOff>0</xdr:colOff>
      <xdr:row>18</xdr:row>
      <xdr:rowOff>0</xdr:rowOff>
    </xdr:from>
    <xdr:to>
      <xdr:col>11</xdr:col>
      <xdr:colOff>0</xdr:colOff>
      <xdr:row>18</xdr:row>
      <xdr:rowOff>152400</xdr:rowOff>
    </xdr:to>
    <xdr:sp macro="" textlink="">
      <xdr:nvSpPr>
        <xdr:cNvPr id="17" name="Triangle 15"/>
        <xdr:cNvSpPr/>
      </xdr:nvSpPr>
      <xdr:spPr>
        <a:xfrm rot="16200000">
          <a:off x="5372100" y="3429000"/>
          <a:ext cx="152400" cy="152400"/>
        </a:xfrm>
        <a:prstGeom prst="triangle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8</xdr:col>
      <xdr:colOff>0</xdr:colOff>
      <xdr:row>18</xdr:row>
      <xdr:rowOff>76200</xdr:rowOff>
    </xdr:from>
    <xdr:to>
      <xdr:col>10</xdr:col>
      <xdr:colOff>0</xdr:colOff>
      <xdr:row>18</xdr:row>
      <xdr:rowOff>76200</xdr:rowOff>
    </xdr:to>
    <xdr:sp macro="" textlink="">
      <xdr:nvSpPr>
        <xdr:cNvPr id="18" name="Line 28"/>
        <xdr:cNvSpPr>
          <a:spLocks noChangeShapeType="1"/>
        </xdr:cNvSpPr>
      </xdr:nvSpPr>
      <xdr:spPr bwMode="auto">
        <a:xfrm>
          <a:off x="3848100" y="35052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7</xdr:col>
      <xdr:colOff>0</xdr:colOff>
      <xdr:row>18</xdr:row>
      <xdr:rowOff>76200</xdr:rowOff>
    </xdr:from>
    <xdr:to>
      <xdr:col>8</xdr:col>
      <xdr:colOff>0</xdr:colOff>
      <xdr:row>23</xdr:row>
      <xdr:rowOff>76200</xdr:rowOff>
    </xdr:to>
    <xdr:sp macro="" textlink="">
      <xdr:nvSpPr>
        <xdr:cNvPr id="19" name="Line 29"/>
        <xdr:cNvSpPr>
          <a:spLocks noChangeShapeType="1"/>
        </xdr:cNvSpPr>
      </xdr:nvSpPr>
      <xdr:spPr bwMode="auto">
        <a:xfrm flipV="1">
          <a:off x="3600450" y="3505200"/>
          <a:ext cx="247650" cy="9525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10</xdr:col>
      <xdr:colOff>0</xdr:colOff>
      <xdr:row>23</xdr:row>
      <xdr:rowOff>0</xdr:rowOff>
    </xdr:from>
    <xdr:to>
      <xdr:col>11</xdr:col>
      <xdr:colOff>0</xdr:colOff>
      <xdr:row>23</xdr:row>
      <xdr:rowOff>152400</xdr:rowOff>
    </xdr:to>
    <xdr:sp macro="" textlink="">
      <xdr:nvSpPr>
        <xdr:cNvPr id="20" name="Triangle 16"/>
        <xdr:cNvSpPr/>
      </xdr:nvSpPr>
      <xdr:spPr>
        <a:xfrm rot="16200000">
          <a:off x="5372100" y="4381500"/>
          <a:ext cx="152400" cy="152400"/>
        </a:xfrm>
        <a:prstGeom prst="triangle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8</xdr:col>
      <xdr:colOff>0</xdr:colOff>
      <xdr:row>23</xdr:row>
      <xdr:rowOff>76200</xdr:rowOff>
    </xdr:from>
    <xdr:to>
      <xdr:col>10</xdr:col>
      <xdr:colOff>0</xdr:colOff>
      <xdr:row>23</xdr:row>
      <xdr:rowOff>76200</xdr:rowOff>
    </xdr:to>
    <xdr:sp macro="" textlink="">
      <xdr:nvSpPr>
        <xdr:cNvPr id="21" name="Line 30"/>
        <xdr:cNvSpPr>
          <a:spLocks noChangeShapeType="1"/>
        </xdr:cNvSpPr>
      </xdr:nvSpPr>
      <xdr:spPr bwMode="auto">
        <a:xfrm>
          <a:off x="3848100" y="44577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7</xdr:col>
      <xdr:colOff>0</xdr:colOff>
      <xdr:row>23</xdr:row>
      <xdr:rowOff>76200</xdr:rowOff>
    </xdr:from>
    <xdr:to>
      <xdr:col>8</xdr:col>
      <xdr:colOff>0</xdr:colOff>
      <xdr:row>23</xdr:row>
      <xdr:rowOff>76200</xdr:rowOff>
    </xdr:to>
    <xdr:sp macro="" textlink="">
      <xdr:nvSpPr>
        <xdr:cNvPr id="22" name="Line 31"/>
        <xdr:cNvSpPr>
          <a:spLocks noChangeShapeType="1"/>
        </xdr:cNvSpPr>
      </xdr:nvSpPr>
      <xdr:spPr bwMode="auto">
        <a:xfrm>
          <a:off x="3600450" y="4457700"/>
          <a:ext cx="24765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10</xdr:col>
      <xdr:colOff>0</xdr:colOff>
      <xdr:row>28</xdr:row>
      <xdr:rowOff>0</xdr:rowOff>
    </xdr:from>
    <xdr:to>
      <xdr:col>11</xdr:col>
      <xdr:colOff>0</xdr:colOff>
      <xdr:row>28</xdr:row>
      <xdr:rowOff>152400</xdr:rowOff>
    </xdr:to>
    <xdr:sp macro="" textlink="">
      <xdr:nvSpPr>
        <xdr:cNvPr id="23" name="Triangle 17"/>
        <xdr:cNvSpPr/>
      </xdr:nvSpPr>
      <xdr:spPr>
        <a:xfrm rot="16200000">
          <a:off x="5372100" y="5334000"/>
          <a:ext cx="152400" cy="152400"/>
        </a:xfrm>
        <a:prstGeom prst="triangle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8</xdr:col>
      <xdr:colOff>0</xdr:colOff>
      <xdr:row>28</xdr:row>
      <xdr:rowOff>76200</xdr:rowOff>
    </xdr:from>
    <xdr:to>
      <xdr:col>10</xdr:col>
      <xdr:colOff>0</xdr:colOff>
      <xdr:row>28</xdr:row>
      <xdr:rowOff>76200</xdr:rowOff>
    </xdr:to>
    <xdr:sp macro="" textlink="">
      <xdr:nvSpPr>
        <xdr:cNvPr id="24" name="Line 32"/>
        <xdr:cNvSpPr>
          <a:spLocks noChangeShapeType="1"/>
        </xdr:cNvSpPr>
      </xdr:nvSpPr>
      <xdr:spPr bwMode="auto">
        <a:xfrm>
          <a:off x="3848100" y="5410200"/>
          <a:ext cx="1524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7</xdr:col>
      <xdr:colOff>0</xdr:colOff>
      <xdr:row>23</xdr:row>
      <xdr:rowOff>76200</xdr:rowOff>
    </xdr:from>
    <xdr:to>
      <xdr:col>8</xdr:col>
      <xdr:colOff>0</xdr:colOff>
      <xdr:row>28</xdr:row>
      <xdr:rowOff>76200</xdr:rowOff>
    </xdr:to>
    <xdr:sp macro="" textlink="">
      <xdr:nvSpPr>
        <xdr:cNvPr id="25" name="Line 33"/>
        <xdr:cNvSpPr>
          <a:spLocks noChangeShapeType="1"/>
        </xdr:cNvSpPr>
      </xdr:nvSpPr>
      <xdr:spPr bwMode="auto">
        <a:xfrm>
          <a:off x="3600450" y="4457700"/>
          <a:ext cx="247650" cy="95250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3</xdr:col>
      <xdr:colOff>0</xdr:colOff>
      <xdr:row>15</xdr:row>
      <xdr:rowOff>152400</xdr:rowOff>
    </xdr:to>
    <xdr:sp macro="" textlink="">
      <xdr:nvSpPr>
        <xdr:cNvPr id="26" name="Square 18"/>
        <xdr:cNvSpPr/>
      </xdr:nvSpPr>
      <xdr:spPr>
        <a:xfrm>
          <a:off x="1524000" y="2857500"/>
          <a:ext cx="152400" cy="152400"/>
        </a:xfrm>
        <a:prstGeom prst="rect">
          <a:avLst/>
        </a:prstGeom>
        <a:noFill/>
        <a:ln w="12700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8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PE" sz="1100"/>
        </a:p>
      </xdr:txBody>
    </xdr:sp>
    <xdr:clientData/>
  </xdr:twoCellAnchor>
  <xdr:twoCellAnchor>
    <xdr:from>
      <xdr:col>1</xdr:col>
      <xdr:colOff>0</xdr:colOff>
      <xdr:row>15</xdr:row>
      <xdr:rowOff>76200</xdr:rowOff>
    </xdr:from>
    <xdr:to>
      <xdr:col>2</xdr:col>
      <xdr:colOff>0</xdr:colOff>
      <xdr:row>15</xdr:row>
      <xdr:rowOff>76200</xdr:rowOff>
    </xdr:to>
    <xdr:sp macro="" textlink="">
      <xdr:nvSpPr>
        <xdr:cNvPr id="27" name="Line 34"/>
        <xdr:cNvSpPr>
          <a:spLocks noChangeShapeType="1"/>
        </xdr:cNvSpPr>
      </xdr:nvSpPr>
      <xdr:spPr bwMode="auto">
        <a:xfrm>
          <a:off x="762000" y="2933700"/>
          <a:ext cx="762000" cy="0"/>
        </a:xfrm>
        <a:prstGeom prst="line">
          <a:avLst/>
        </a:prstGeom>
        <a:noFill/>
        <a:ln w="12700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21</xdr:col>
      <xdr:colOff>285750</xdr:colOff>
      <xdr:row>1</xdr:row>
      <xdr:rowOff>57150</xdr:rowOff>
    </xdr:from>
    <xdr:to>
      <xdr:col>27</xdr:col>
      <xdr:colOff>285750</xdr:colOff>
      <xdr:row>15</xdr:row>
      <xdr:rowOff>133350</xdr:rowOff>
    </xdr:to>
    <xdr:graphicFrame macro="">
      <xdr:nvGraphicFramePr>
        <xdr:cNvPr id="28" name="Gráfico 2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B2:H29"/>
  <sheetViews>
    <sheetView workbookViewId="0">
      <selection activeCell="G5" sqref="G5"/>
    </sheetView>
  </sheetViews>
  <sheetFormatPr baseColWidth="10" defaultRowHeight="15" x14ac:dyDescent="0.25"/>
  <cols>
    <col min="1" max="1" width="3.7109375" customWidth="1"/>
    <col min="2" max="2" width="13.28515625" bestFit="1" customWidth="1"/>
  </cols>
  <sheetData>
    <row r="2" spans="2:8" ht="21" x14ac:dyDescent="0.35">
      <c r="B2" s="19" t="s">
        <v>52</v>
      </c>
    </row>
    <row r="4" spans="2:8" x14ac:dyDescent="0.25">
      <c r="B4" s="1" t="s">
        <v>0</v>
      </c>
      <c r="C4" s="2"/>
      <c r="D4" s="3" t="s">
        <v>7</v>
      </c>
      <c r="E4" s="4"/>
    </row>
    <row r="5" spans="2:8" x14ac:dyDescent="0.25">
      <c r="B5" s="1"/>
      <c r="C5" s="5" t="s">
        <v>6</v>
      </c>
      <c r="D5" s="5" t="s">
        <v>5</v>
      </c>
      <c r="E5" s="5" t="s">
        <v>4</v>
      </c>
    </row>
    <row r="6" spans="2:8" x14ac:dyDescent="0.25">
      <c r="B6" s="6" t="s">
        <v>2</v>
      </c>
      <c r="C6" s="7">
        <v>220</v>
      </c>
      <c r="D6" s="7">
        <v>170</v>
      </c>
      <c r="E6" s="7">
        <v>110</v>
      </c>
    </row>
    <row r="7" spans="2:8" x14ac:dyDescent="0.25">
      <c r="B7" s="6" t="s">
        <v>3</v>
      </c>
      <c r="C7" s="7">
        <v>200</v>
      </c>
      <c r="D7" s="7">
        <v>180</v>
      </c>
      <c r="E7" s="7">
        <v>150</v>
      </c>
    </row>
    <row r="8" spans="2:8" x14ac:dyDescent="0.25">
      <c r="B8" s="8" t="s">
        <v>1</v>
      </c>
      <c r="C8" s="9">
        <v>0.6</v>
      </c>
      <c r="D8" s="9">
        <v>0.3</v>
      </c>
      <c r="E8" s="9">
        <v>0.1</v>
      </c>
    </row>
    <row r="10" spans="2:8" x14ac:dyDescent="0.25">
      <c r="B10" s="1" t="s">
        <v>0</v>
      </c>
      <c r="C10" s="2"/>
      <c r="D10" s="3" t="s">
        <v>7</v>
      </c>
      <c r="E10" s="4"/>
    </row>
    <row r="11" spans="2:8" x14ac:dyDescent="0.25">
      <c r="B11" s="1"/>
      <c r="C11" s="5" t="s">
        <v>6</v>
      </c>
      <c r="D11" s="5" t="s">
        <v>5</v>
      </c>
      <c r="E11" s="5" t="s">
        <v>4</v>
      </c>
      <c r="F11" s="5" t="s">
        <v>8</v>
      </c>
      <c r="G11" s="5" t="s">
        <v>9</v>
      </c>
      <c r="H11" s="5" t="s">
        <v>10</v>
      </c>
    </row>
    <row r="12" spans="2:8" x14ac:dyDescent="0.25">
      <c r="B12" s="6" t="s">
        <v>2</v>
      </c>
      <c r="C12" s="7">
        <f>C6*C$8</f>
        <v>132</v>
      </c>
      <c r="D12" s="7">
        <f t="shared" ref="D12:E13" si="0">D6*D$8</f>
        <v>51</v>
      </c>
      <c r="E12" s="7">
        <f t="shared" si="0"/>
        <v>11</v>
      </c>
      <c r="F12" s="7">
        <f>MAX(C12:E12)</f>
        <v>132</v>
      </c>
      <c r="G12" s="7">
        <f>MIN(C12:E12)</f>
        <v>11</v>
      </c>
      <c r="H12" s="7">
        <f>SUM(C12:E12)</f>
        <v>194</v>
      </c>
    </row>
    <row r="13" spans="2:8" x14ac:dyDescent="0.25">
      <c r="B13" s="6" t="s">
        <v>3</v>
      </c>
      <c r="C13" s="7">
        <f>C7*C$8</f>
        <v>120</v>
      </c>
      <c r="D13" s="7">
        <f t="shared" si="0"/>
        <v>54</v>
      </c>
      <c r="E13" s="7">
        <f t="shared" si="0"/>
        <v>15</v>
      </c>
      <c r="F13" s="7">
        <f>MAX(C13:E13)</f>
        <v>120</v>
      </c>
      <c r="G13" s="7">
        <f>MIN(C13:E13)</f>
        <v>15</v>
      </c>
      <c r="H13" s="7">
        <f>SUM(C13:E13)</f>
        <v>189</v>
      </c>
    </row>
    <row r="15" spans="2:8" x14ac:dyDescent="0.25">
      <c r="B15" s="1" t="s">
        <v>0</v>
      </c>
      <c r="C15" s="2"/>
      <c r="D15" s="3" t="s">
        <v>11</v>
      </c>
      <c r="E15" s="4"/>
    </row>
    <row r="16" spans="2:8" x14ac:dyDescent="0.25">
      <c r="B16" s="1"/>
      <c r="C16" s="5" t="s">
        <v>6</v>
      </c>
      <c r="D16" s="5" t="s">
        <v>5</v>
      </c>
      <c r="E16" s="5" t="s">
        <v>4</v>
      </c>
      <c r="F16" s="5" t="s">
        <v>8</v>
      </c>
    </row>
    <row r="17" spans="2:8" x14ac:dyDescent="0.25">
      <c r="B17" s="6" t="s">
        <v>2</v>
      </c>
      <c r="C17" s="7">
        <f>MAX(C$12:C13)-C12</f>
        <v>0</v>
      </c>
      <c r="D17" s="7">
        <f>MAX(D$12:D13)-D12</f>
        <v>3</v>
      </c>
      <c r="E17" s="7">
        <f>MAX(E$12:E13)-E12</f>
        <v>4</v>
      </c>
      <c r="F17" s="7">
        <f>MAX(C17:E17)</f>
        <v>4</v>
      </c>
    </row>
    <row r="18" spans="2:8" x14ac:dyDescent="0.25">
      <c r="B18" s="6" t="s">
        <v>3</v>
      </c>
      <c r="C18" s="7">
        <f>MAX(C$12:C13)-C13</f>
        <v>12</v>
      </c>
      <c r="D18" s="7">
        <f>MAX(D$12:D13)-D13</f>
        <v>0</v>
      </c>
      <c r="E18" s="7">
        <f>MAX(E$12:E13)-E13</f>
        <v>0</v>
      </c>
      <c r="F18" s="7">
        <f>MAX(C18:E18)</f>
        <v>12</v>
      </c>
    </row>
    <row r="20" spans="2:8" x14ac:dyDescent="0.25">
      <c r="B20" t="s">
        <v>12</v>
      </c>
      <c r="C20">
        <f>MAX(F12:F13)</f>
        <v>132</v>
      </c>
      <c r="D20" t="s">
        <v>16</v>
      </c>
    </row>
    <row r="21" spans="2:8" x14ac:dyDescent="0.25">
      <c r="B21" t="s">
        <v>13</v>
      </c>
      <c r="C21">
        <f>MAX(G12:G13)</f>
        <v>15</v>
      </c>
      <c r="D21" t="s">
        <v>17</v>
      </c>
    </row>
    <row r="22" spans="2:8" x14ac:dyDescent="0.25">
      <c r="B22" t="s">
        <v>14</v>
      </c>
      <c r="E22">
        <f>MIN(F17:F18)</f>
        <v>4</v>
      </c>
      <c r="F22" t="s">
        <v>16</v>
      </c>
    </row>
    <row r="23" spans="2:8" x14ac:dyDescent="0.25">
      <c r="B23" t="s">
        <v>18</v>
      </c>
      <c r="E23">
        <f>MAX(C6:C8)</f>
        <v>220</v>
      </c>
      <c r="F23" t="s">
        <v>16</v>
      </c>
    </row>
    <row r="24" spans="2:8" x14ac:dyDescent="0.25">
      <c r="B24" t="s">
        <v>15</v>
      </c>
      <c r="E24">
        <f>MAX(H12:H13)</f>
        <v>194</v>
      </c>
      <c r="F24" t="s">
        <v>16</v>
      </c>
    </row>
    <row r="25" spans="2:8" x14ac:dyDescent="0.25">
      <c r="B25" t="s">
        <v>19</v>
      </c>
      <c r="C25">
        <f>(C6*C8+D7*D8+E7*E8)-E24</f>
        <v>7</v>
      </c>
    </row>
    <row r="26" spans="2:8" x14ac:dyDescent="0.25">
      <c r="B26" s="18" t="s">
        <v>49</v>
      </c>
    </row>
    <row r="27" spans="2:8" x14ac:dyDescent="0.25">
      <c r="B27" s="18" t="s">
        <v>51</v>
      </c>
    </row>
    <row r="28" spans="2:8" x14ac:dyDescent="0.25">
      <c r="B28" s="18" t="s">
        <v>50</v>
      </c>
    </row>
    <row r="29" spans="2:8" ht="60" customHeight="1" x14ac:dyDescent="0.25">
      <c r="B29" s="17" t="s">
        <v>48</v>
      </c>
      <c r="C29" s="17"/>
      <c r="D29" s="17"/>
      <c r="E29" s="17"/>
      <c r="F29" s="17"/>
      <c r="G29" s="17"/>
      <c r="H29" s="17"/>
    </row>
  </sheetData>
  <mergeCells count="4">
    <mergeCell ref="B4:B5"/>
    <mergeCell ref="B10:B11"/>
    <mergeCell ref="B15:B16"/>
    <mergeCell ref="B29:H29"/>
  </mergeCells>
  <hyperlinks>
    <hyperlink ref="B26" location="g!A1" display="g) Ir"/>
    <hyperlink ref="B27" location="h!A1" display="h) Ir"/>
    <hyperlink ref="B28" location="i!A1" display="i) Ir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V1009"/>
  <sheetViews>
    <sheetView tabSelected="1" zoomScaleNormal="100" workbookViewId="0">
      <selection activeCell="P12" sqref="P12"/>
    </sheetView>
  </sheetViews>
  <sheetFormatPr baseColWidth="10" defaultRowHeight="15" x14ac:dyDescent="0.25"/>
  <cols>
    <col min="3" max="3" width="2.28515625" customWidth="1"/>
    <col min="4" max="4" width="3.7109375" customWidth="1"/>
    <col min="7" max="7" width="2.28515625" customWidth="1"/>
    <col min="8" max="8" width="3.7109375" customWidth="1"/>
    <col min="11" max="11" width="2.28515625" customWidth="1"/>
  </cols>
  <sheetData>
    <row r="2" spans="2:21" x14ac:dyDescent="0.25">
      <c r="B2" s="11"/>
      <c r="I2" s="10">
        <f>$O$2</f>
        <v>0.6</v>
      </c>
      <c r="L2" s="12"/>
      <c r="N2" t="s">
        <v>44</v>
      </c>
      <c r="O2">
        <v>0.6</v>
      </c>
      <c r="Q2" t="s">
        <v>39</v>
      </c>
      <c r="R2" t="s">
        <v>41</v>
      </c>
      <c r="S2" t="s">
        <v>42</v>
      </c>
      <c r="T2" t="s">
        <v>40</v>
      </c>
      <c r="U2" t="s">
        <v>43</v>
      </c>
    </row>
    <row r="3" spans="2:21" x14ac:dyDescent="0.25">
      <c r="I3" t="s">
        <v>6</v>
      </c>
      <c r="N3" t="s">
        <v>45</v>
      </c>
      <c r="O3">
        <f>1-O4-O2</f>
        <v>0.30000000000000004</v>
      </c>
      <c r="R3">
        <f>F10</f>
        <v>194</v>
      </c>
      <c r="S3">
        <f>F25</f>
        <v>189</v>
      </c>
      <c r="T3">
        <f>MAX(R3:S3)</f>
        <v>194</v>
      </c>
      <c r="U3">
        <f>R3-S3</f>
        <v>5</v>
      </c>
    </row>
    <row r="4" spans="2:21" x14ac:dyDescent="0.25">
      <c r="L4">
        <f>SUM(E10,I5)</f>
        <v>220</v>
      </c>
      <c r="N4" t="s">
        <v>46</v>
      </c>
      <c r="O4" s="15">
        <v>0.1</v>
      </c>
      <c r="Q4">
        <v>0</v>
      </c>
      <c r="R4">
        <f t="dataTable" ref="R4:S22" dt2D="0" dtr="0" r1="O2"/>
        <v>164</v>
      </c>
      <c r="S4">
        <v>177</v>
      </c>
      <c r="T4">
        <f t="shared" ref="T4:T22" si="0">MAX(R4:S4)</f>
        <v>177</v>
      </c>
      <c r="U4">
        <f t="shared" ref="U4:U22" si="1">R4-S4</f>
        <v>-13</v>
      </c>
    </row>
    <row r="5" spans="2:21" x14ac:dyDescent="0.25">
      <c r="I5" s="10">
        <v>220</v>
      </c>
      <c r="J5">
        <f>L4</f>
        <v>220</v>
      </c>
      <c r="Q5">
        <v>0.05</v>
      </c>
      <c r="R5">
        <v>166.5</v>
      </c>
      <c r="S5">
        <v>178</v>
      </c>
      <c r="T5">
        <f t="shared" si="0"/>
        <v>178</v>
      </c>
      <c r="U5">
        <f t="shared" si="1"/>
        <v>-11.5</v>
      </c>
    </row>
    <row r="6" spans="2:21" x14ac:dyDescent="0.25">
      <c r="Q6">
        <v>0.1</v>
      </c>
      <c r="R6">
        <v>169</v>
      </c>
      <c r="S6">
        <v>179</v>
      </c>
      <c r="T6">
        <f t="shared" si="0"/>
        <v>179</v>
      </c>
      <c r="U6">
        <f t="shared" si="1"/>
        <v>-10</v>
      </c>
    </row>
    <row r="7" spans="2:21" x14ac:dyDescent="0.25">
      <c r="I7" s="10">
        <f>$O$3</f>
        <v>0.30000000000000004</v>
      </c>
      <c r="Q7">
        <v>0.15</v>
      </c>
      <c r="R7">
        <v>171.5</v>
      </c>
      <c r="S7">
        <v>180</v>
      </c>
      <c r="T7">
        <f t="shared" si="0"/>
        <v>180</v>
      </c>
      <c r="U7">
        <f t="shared" si="1"/>
        <v>-8.5</v>
      </c>
    </row>
    <row r="8" spans="2:21" x14ac:dyDescent="0.25">
      <c r="E8" t="s">
        <v>2</v>
      </c>
      <c r="I8" t="s">
        <v>5</v>
      </c>
      <c r="Q8">
        <v>0.2</v>
      </c>
      <c r="R8">
        <v>174</v>
      </c>
      <c r="S8">
        <v>181</v>
      </c>
      <c r="T8">
        <f t="shared" si="0"/>
        <v>181</v>
      </c>
      <c r="U8">
        <f t="shared" si="1"/>
        <v>-7</v>
      </c>
    </row>
    <row r="9" spans="2:21" x14ac:dyDescent="0.25">
      <c r="L9">
        <f>SUM(E10,I10)</f>
        <v>170</v>
      </c>
      <c r="Q9">
        <v>0.25</v>
      </c>
      <c r="R9">
        <v>176.5</v>
      </c>
      <c r="S9">
        <v>182</v>
      </c>
      <c r="T9">
        <f t="shared" si="0"/>
        <v>182</v>
      </c>
      <c r="U9">
        <f t="shared" si="1"/>
        <v>-5.5</v>
      </c>
    </row>
    <row r="10" spans="2:21" x14ac:dyDescent="0.25">
      <c r="E10" s="10">
        <v>0</v>
      </c>
      <c r="F10">
        <f>IF(ABS(1-(I2+I7+I12))&lt;=0.00001,I2*J5+I7*J10+I12*J15,NA())</f>
        <v>194</v>
      </c>
      <c r="I10" s="10">
        <v>170</v>
      </c>
      <c r="J10">
        <f>L9</f>
        <v>170</v>
      </c>
      <c r="Q10">
        <v>0.3</v>
      </c>
      <c r="R10">
        <v>179</v>
      </c>
      <c r="S10">
        <v>183</v>
      </c>
      <c r="T10">
        <f t="shared" si="0"/>
        <v>183</v>
      </c>
      <c r="U10">
        <f t="shared" si="1"/>
        <v>-4</v>
      </c>
    </row>
    <row r="11" spans="2:21" x14ac:dyDescent="0.25">
      <c r="Q11">
        <v>0.35</v>
      </c>
      <c r="R11">
        <v>181.5</v>
      </c>
      <c r="S11">
        <v>184</v>
      </c>
      <c r="T11">
        <f t="shared" si="0"/>
        <v>184</v>
      </c>
      <c r="U11">
        <f t="shared" si="1"/>
        <v>-2.5</v>
      </c>
    </row>
    <row r="12" spans="2:21" x14ac:dyDescent="0.25">
      <c r="I12" s="10">
        <v>0.1</v>
      </c>
      <c r="P12" s="16" t="s">
        <v>47</v>
      </c>
      <c r="Q12" s="15">
        <v>0.43333333333334001</v>
      </c>
      <c r="R12">
        <v>185.66666666666703</v>
      </c>
      <c r="S12">
        <v>185.6666666666668</v>
      </c>
      <c r="T12">
        <f t="shared" si="0"/>
        <v>185.66666666666703</v>
      </c>
      <c r="U12">
        <f t="shared" si="1"/>
        <v>2.2737367544323206E-13</v>
      </c>
    </row>
    <row r="13" spans="2:21" x14ac:dyDescent="0.25">
      <c r="I13" t="s">
        <v>4</v>
      </c>
      <c r="Q13">
        <v>0.45</v>
      </c>
      <c r="R13">
        <v>186.5</v>
      </c>
      <c r="S13">
        <v>186</v>
      </c>
      <c r="T13">
        <f t="shared" si="0"/>
        <v>186.5</v>
      </c>
      <c r="U13">
        <f t="shared" si="1"/>
        <v>0.5</v>
      </c>
    </row>
    <row r="14" spans="2:21" x14ac:dyDescent="0.25">
      <c r="L14">
        <f>SUM(E10,I15)</f>
        <v>110</v>
      </c>
      <c r="Q14">
        <v>0.5</v>
      </c>
      <c r="R14">
        <v>189</v>
      </c>
      <c r="S14">
        <v>187</v>
      </c>
      <c r="T14">
        <f t="shared" si="0"/>
        <v>189</v>
      </c>
      <c r="U14">
        <f t="shared" si="1"/>
        <v>2</v>
      </c>
    </row>
    <row r="15" spans="2:21" x14ac:dyDescent="0.25">
      <c r="B15" s="13"/>
      <c r="I15" s="10">
        <v>110</v>
      </c>
      <c r="J15">
        <f>L14</f>
        <v>110</v>
      </c>
      <c r="Q15">
        <v>0.55000000000000004</v>
      </c>
      <c r="R15">
        <v>191.5</v>
      </c>
      <c r="S15">
        <v>188</v>
      </c>
      <c r="T15">
        <f t="shared" si="0"/>
        <v>191.5</v>
      </c>
      <c r="U15">
        <f t="shared" si="1"/>
        <v>3.5</v>
      </c>
    </row>
    <row r="16" spans="2:21" x14ac:dyDescent="0.25">
      <c r="C16">
        <f>IF(B17=F10,1,IF(B17=F25,2))</f>
        <v>1</v>
      </c>
      <c r="Q16">
        <v>0.6</v>
      </c>
      <c r="R16">
        <v>194</v>
      </c>
      <c r="S16">
        <v>189</v>
      </c>
      <c r="T16">
        <f t="shared" si="0"/>
        <v>194</v>
      </c>
      <c r="U16">
        <f t="shared" si="1"/>
        <v>5</v>
      </c>
    </row>
    <row r="17" spans="2:21" x14ac:dyDescent="0.25">
      <c r="B17">
        <f>MAX(F10,F25)</f>
        <v>194</v>
      </c>
      <c r="I17" s="10">
        <f>$O$2</f>
        <v>0.6</v>
      </c>
      <c r="Q17">
        <v>0.65</v>
      </c>
      <c r="R17">
        <v>196.5</v>
      </c>
      <c r="S17">
        <v>190</v>
      </c>
      <c r="T17">
        <f t="shared" si="0"/>
        <v>196.5</v>
      </c>
      <c r="U17">
        <f t="shared" si="1"/>
        <v>6.5</v>
      </c>
    </row>
    <row r="18" spans="2:21" x14ac:dyDescent="0.25">
      <c r="I18" t="s">
        <v>6</v>
      </c>
      <c r="Q18">
        <v>0.7</v>
      </c>
      <c r="R18">
        <v>199</v>
      </c>
      <c r="S18">
        <v>191</v>
      </c>
      <c r="T18">
        <f t="shared" si="0"/>
        <v>199</v>
      </c>
      <c r="U18">
        <f t="shared" si="1"/>
        <v>8</v>
      </c>
    </row>
    <row r="19" spans="2:21" x14ac:dyDescent="0.25">
      <c r="L19">
        <f>SUM(E25,I20)</f>
        <v>200</v>
      </c>
      <c r="Q19">
        <v>0.75</v>
      </c>
      <c r="R19">
        <v>201.5</v>
      </c>
      <c r="S19">
        <v>192</v>
      </c>
      <c r="T19">
        <f t="shared" si="0"/>
        <v>201.5</v>
      </c>
      <c r="U19">
        <f t="shared" si="1"/>
        <v>9.5</v>
      </c>
    </row>
    <row r="20" spans="2:21" x14ac:dyDescent="0.25">
      <c r="I20" s="10">
        <v>200</v>
      </c>
      <c r="J20">
        <f>L19</f>
        <v>200</v>
      </c>
      <c r="Q20">
        <v>0.8</v>
      </c>
      <c r="R20">
        <v>204</v>
      </c>
      <c r="S20">
        <v>193</v>
      </c>
      <c r="T20">
        <f t="shared" si="0"/>
        <v>204</v>
      </c>
      <c r="U20">
        <f t="shared" si="1"/>
        <v>11</v>
      </c>
    </row>
    <row r="21" spans="2:21" x14ac:dyDescent="0.25">
      <c r="Q21">
        <v>0.85</v>
      </c>
      <c r="R21">
        <v>206.5</v>
      </c>
      <c r="S21">
        <v>194</v>
      </c>
      <c r="T21">
        <f t="shared" si="0"/>
        <v>206.5</v>
      </c>
      <c r="U21">
        <f t="shared" si="1"/>
        <v>12.5</v>
      </c>
    </row>
    <row r="22" spans="2:21" x14ac:dyDescent="0.25">
      <c r="I22" s="10">
        <f>$O$3</f>
        <v>0.30000000000000004</v>
      </c>
      <c r="Q22">
        <v>0.9</v>
      </c>
      <c r="R22">
        <v>209</v>
      </c>
      <c r="S22">
        <v>195</v>
      </c>
      <c r="T22">
        <f t="shared" si="0"/>
        <v>209</v>
      </c>
      <c r="U22">
        <f t="shared" si="1"/>
        <v>14</v>
      </c>
    </row>
    <row r="23" spans="2:21" x14ac:dyDescent="0.25">
      <c r="E23" t="s">
        <v>3</v>
      </c>
      <c r="I23" t="s">
        <v>5</v>
      </c>
    </row>
    <row r="24" spans="2:21" x14ac:dyDescent="0.25">
      <c r="L24">
        <f>SUM(E25,I25)</f>
        <v>180</v>
      </c>
    </row>
    <row r="25" spans="2:21" x14ac:dyDescent="0.25">
      <c r="E25" s="10">
        <v>0</v>
      </c>
      <c r="F25">
        <f>IF(ABS(1-(I17+I22+I27))&lt;=0.00001,I17*J20+I22*J25+I27*J30,NA())</f>
        <v>189</v>
      </c>
      <c r="I25" s="10">
        <v>180</v>
      </c>
      <c r="J25">
        <f>L24</f>
        <v>180</v>
      </c>
    </row>
    <row r="27" spans="2:21" x14ac:dyDescent="0.25">
      <c r="I27" s="10">
        <v>0.1</v>
      </c>
    </row>
    <row r="28" spans="2:21" x14ac:dyDescent="0.25">
      <c r="I28" t="s">
        <v>4</v>
      </c>
    </row>
    <row r="29" spans="2:21" x14ac:dyDescent="0.25">
      <c r="L29">
        <f>SUM(E25,I30)</f>
        <v>150</v>
      </c>
    </row>
    <row r="30" spans="2:21" x14ac:dyDescent="0.25">
      <c r="I30" s="10">
        <v>150</v>
      </c>
      <c r="J30">
        <f>L29</f>
        <v>150</v>
      </c>
      <c r="L30" s="12"/>
    </row>
    <row r="1000" spans="189:204" x14ac:dyDescent="0.25">
      <c r="GH1000" t="s">
        <v>20</v>
      </c>
      <c r="GI1000" t="s">
        <v>21</v>
      </c>
      <c r="GJ1000" t="s">
        <v>22</v>
      </c>
      <c r="GK1000" t="s">
        <v>23</v>
      </c>
      <c r="GL1000" t="s">
        <v>24</v>
      </c>
      <c r="GM1000" t="s">
        <v>25</v>
      </c>
      <c r="GN1000" t="s">
        <v>26</v>
      </c>
      <c r="GO1000" t="s">
        <v>27</v>
      </c>
      <c r="GP1000" t="s">
        <v>28</v>
      </c>
      <c r="GQ1000" t="s">
        <v>29</v>
      </c>
      <c r="GR1000" t="s">
        <v>30</v>
      </c>
      <c r="GS1000" t="s">
        <v>31</v>
      </c>
      <c r="GT1000" t="s">
        <v>32</v>
      </c>
      <c r="GU1000" t="s">
        <v>33</v>
      </c>
      <c r="GV1000" t="s">
        <v>34</v>
      </c>
    </row>
    <row r="1001" spans="189:204" x14ac:dyDescent="0.25">
      <c r="GG1001">
        <v>0</v>
      </c>
      <c r="GH1001">
        <v>0</v>
      </c>
      <c r="GI1001" t="s">
        <v>35</v>
      </c>
      <c r="GJ1001">
        <v>0</v>
      </c>
      <c r="GK1001">
        <v>0</v>
      </c>
      <c r="GL1001">
        <v>0</v>
      </c>
      <c r="GM1001" t="s">
        <v>36</v>
      </c>
      <c r="GN1001">
        <v>2</v>
      </c>
      <c r="GO1001">
        <v>1</v>
      </c>
      <c r="GP1001">
        <v>2</v>
      </c>
      <c r="GQ1001">
        <v>0</v>
      </c>
      <c r="GR1001">
        <v>0</v>
      </c>
      <c r="GS1001">
        <v>0</v>
      </c>
      <c r="GT1001">
        <v>14</v>
      </c>
      <c r="GU1001">
        <v>1</v>
      </c>
      <c r="GV1001" t="b">
        <v>1</v>
      </c>
    </row>
    <row r="1002" spans="189:204" x14ac:dyDescent="0.25">
      <c r="GG1002">
        <v>2</v>
      </c>
      <c r="GH1002">
        <v>1</v>
      </c>
      <c r="GK1002">
        <v>0</v>
      </c>
      <c r="GL1002">
        <v>0</v>
      </c>
      <c r="GM1002" t="s">
        <v>38</v>
      </c>
      <c r="GN1002">
        <v>3</v>
      </c>
      <c r="GO1002">
        <v>3</v>
      </c>
      <c r="GP1002">
        <v>4</v>
      </c>
      <c r="GQ1002">
        <v>5</v>
      </c>
      <c r="GR1002">
        <v>0</v>
      </c>
      <c r="GS1002">
        <v>0</v>
      </c>
      <c r="GT1002">
        <v>7</v>
      </c>
      <c r="GU1002">
        <v>5</v>
      </c>
      <c r="GV1002" t="b">
        <v>1</v>
      </c>
    </row>
    <row r="1003" spans="189:204" x14ac:dyDescent="0.25">
      <c r="GG1003">
        <v>0</v>
      </c>
      <c r="GH1003">
        <v>2</v>
      </c>
      <c r="GK1003">
        <v>0</v>
      </c>
      <c r="GL1003">
        <v>0</v>
      </c>
      <c r="GM1003" t="s">
        <v>38</v>
      </c>
      <c r="GN1003">
        <v>3</v>
      </c>
      <c r="GO1003">
        <v>6</v>
      </c>
      <c r="GP1003">
        <v>7</v>
      </c>
      <c r="GQ1003">
        <v>8</v>
      </c>
      <c r="GR1003">
        <v>0</v>
      </c>
      <c r="GS1003">
        <v>0</v>
      </c>
      <c r="GT1003">
        <v>22</v>
      </c>
      <c r="GU1003">
        <v>5</v>
      </c>
      <c r="GV1003" t="b">
        <v>1</v>
      </c>
    </row>
    <row r="1004" spans="189:204" x14ac:dyDescent="0.25">
      <c r="GG1004">
        <v>6</v>
      </c>
      <c r="GH1004">
        <v>3</v>
      </c>
      <c r="GL1004">
        <v>1</v>
      </c>
      <c r="GM1004" t="s">
        <v>37</v>
      </c>
      <c r="GN1004">
        <v>0</v>
      </c>
      <c r="GO1004">
        <v>0</v>
      </c>
      <c r="GP1004">
        <v>0</v>
      </c>
      <c r="GQ1004">
        <v>0</v>
      </c>
      <c r="GR1004">
        <v>0</v>
      </c>
      <c r="GS1004">
        <v>0</v>
      </c>
      <c r="GT1004">
        <v>2</v>
      </c>
      <c r="GU1004">
        <v>9</v>
      </c>
      <c r="GV1004" t="b">
        <v>1</v>
      </c>
    </row>
    <row r="1005" spans="189:204" x14ac:dyDescent="0.25">
      <c r="GG1005">
        <v>7</v>
      </c>
      <c r="GH1005">
        <v>4</v>
      </c>
      <c r="GL1005">
        <v>1</v>
      </c>
      <c r="GM1005" t="s">
        <v>37</v>
      </c>
      <c r="GN1005">
        <v>0</v>
      </c>
      <c r="GO1005">
        <v>0</v>
      </c>
      <c r="GP1005">
        <v>0</v>
      </c>
      <c r="GQ1005">
        <v>0</v>
      </c>
      <c r="GR1005">
        <v>0</v>
      </c>
      <c r="GS1005">
        <v>0</v>
      </c>
      <c r="GT1005">
        <v>7</v>
      </c>
      <c r="GU1005">
        <v>9</v>
      </c>
      <c r="GV1005" t="b">
        <v>1</v>
      </c>
    </row>
    <row r="1006" spans="189:204" x14ac:dyDescent="0.25">
      <c r="GG1006">
        <v>8</v>
      </c>
      <c r="GH1006">
        <v>5</v>
      </c>
      <c r="GL1006">
        <v>1</v>
      </c>
      <c r="GM1006" t="s">
        <v>37</v>
      </c>
      <c r="GN1006">
        <v>0</v>
      </c>
      <c r="GO1006">
        <v>0</v>
      </c>
      <c r="GP1006">
        <v>0</v>
      </c>
      <c r="GQ1006">
        <v>0</v>
      </c>
      <c r="GR1006">
        <v>0</v>
      </c>
      <c r="GS1006">
        <v>0</v>
      </c>
      <c r="GT1006">
        <v>12</v>
      </c>
      <c r="GU1006">
        <v>9</v>
      </c>
      <c r="GV1006" t="b">
        <v>1</v>
      </c>
    </row>
    <row r="1007" spans="189:204" x14ac:dyDescent="0.25">
      <c r="GH1007">
        <v>6</v>
      </c>
      <c r="GL1007">
        <v>2</v>
      </c>
      <c r="GM1007" t="s">
        <v>37</v>
      </c>
      <c r="GN1007">
        <v>0</v>
      </c>
      <c r="GO1007">
        <v>0</v>
      </c>
      <c r="GP1007">
        <v>0</v>
      </c>
      <c r="GQ1007">
        <v>0</v>
      </c>
      <c r="GR1007">
        <v>0</v>
      </c>
      <c r="GS1007">
        <v>0</v>
      </c>
      <c r="GT1007">
        <v>17</v>
      </c>
      <c r="GU1007">
        <v>9</v>
      </c>
      <c r="GV1007" t="b">
        <v>1</v>
      </c>
    </row>
    <row r="1008" spans="189:204" x14ac:dyDescent="0.25">
      <c r="GH1008">
        <v>7</v>
      </c>
      <c r="GL1008">
        <v>2</v>
      </c>
      <c r="GM1008" t="s">
        <v>37</v>
      </c>
      <c r="GN1008">
        <v>0</v>
      </c>
      <c r="GO1008">
        <v>0</v>
      </c>
      <c r="GP1008">
        <v>0</v>
      </c>
      <c r="GQ1008">
        <v>0</v>
      </c>
      <c r="GR1008">
        <v>0</v>
      </c>
      <c r="GS1008">
        <v>0</v>
      </c>
      <c r="GT1008">
        <v>22</v>
      </c>
      <c r="GU1008">
        <v>9</v>
      </c>
      <c r="GV1008" t="b">
        <v>1</v>
      </c>
    </row>
    <row r="1009" spans="190:204" x14ac:dyDescent="0.25">
      <c r="GH1009">
        <v>8</v>
      </c>
      <c r="GL1009">
        <v>2</v>
      </c>
      <c r="GM1009" t="s">
        <v>37</v>
      </c>
      <c r="GN1009">
        <v>0</v>
      </c>
      <c r="GO1009">
        <v>0</v>
      </c>
      <c r="GP1009">
        <v>0</v>
      </c>
      <c r="GQ1009">
        <v>0</v>
      </c>
      <c r="GR1009">
        <v>0</v>
      </c>
      <c r="GS1009">
        <v>0</v>
      </c>
      <c r="GT1009">
        <v>27</v>
      </c>
      <c r="GU1009">
        <v>9</v>
      </c>
      <c r="GV1009" t="b">
        <v>1</v>
      </c>
    </row>
  </sheetData>
  <sheetProtection scenarios="1"/>
  <pageMargins left="0.7" right="0.7" top="0.75" bottom="0.75" header="0.3" footer="0.3"/>
  <pageSetup orientation="portrait" r:id="rId1"/>
  <headerFooter>
    <oddHeader>&amp;L&amp;EFor Evaluation Only</oddHeader>
    <oddFooter>&amp;L&amp;ETreePlan Trial, For Evaluation Only&amp;Z&amp;Ewww.TreePlan.com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V1009"/>
  <sheetViews>
    <sheetView zoomScaleNormal="100" workbookViewId="0">
      <selection activeCell="P14" sqref="P14"/>
    </sheetView>
  </sheetViews>
  <sheetFormatPr baseColWidth="10" defaultRowHeight="15" x14ac:dyDescent="0.25"/>
  <cols>
    <col min="3" max="3" width="2.28515625" customWidth="1"/>
    <col min="4" max="4" width="3.7109375" customWidth="1"/>
    <col min="7" max="7" width="2.28515625" customWidth="1"/>
    <col min="8" max="8" width="3.7109375" customWidth="1"/>
    <col min="11" max="11" width="2.28515625" customWidth="1"/>
  </cols>
  <sheetData>
    <row r="2" spans="2:21" x14ac:dyDescent="0.25">
      <c r="B2" s="11"/>
      <c r="I2" s="10">
        <f>$O$2</f>
        <v>0.6</v>
      </c>
      <c r="L2" s="12"/>
      <c r="N2" t="s">
        <v>44</v>
      </c>
      <c r="O2">
        <v>0.6</v>
      </c>
      <c r="Q2" t="s">
        <v>39</v>
      </c>
      <c r="R2" t="s">
        <v>41</v>
      </c>
      <c r="S2" t="s">
        <v>42</v>
      </c>
      <c r="T2" t="s">
        <v>40</v>
      </c>
      <c r="U2" t="s">
        <v>43</v>
      </c>
    </row>
    <row r="3" spans="2:21" x14ac:dyDescent="0.25">
      <c r="I3" t="s">
        <v>6</v>
      </c>
      <c r="N3" t="s">
        <v>45</v>
      </c>
      <c r="O3" s="15">
        <v>0.3</v>
      </c>
      <c r="R3">
        <f>F10</f>
        <v>194</v>
      </c>
      <c r="S3">
        <f>F25</f>
        <v>189</v>
      </c>
      <c r="T3">
        <f>MAX(R3:S3)</f>
        <v>194</v>
      </c>
      <c r="U3">
        <f>R3-S3</f>
        <v>5</v>
      </c>
    </row>
    <row r="4" spans="2:21" x14ac:dyDescent="0.25">
      <c r="L4">
        <f>SUM(E10,I5)</f>
        <v>220</v>
      </c>
      <c r="N4" t="s">
        <v>46</v>
      </c>
      <c r="O4" s="14">
        <f>1-O2-O3</f>
        <v>0.10000000000000003</v>
      </c>
      <c r="Q4">
        <v>0</v>
      </c>
      <c r="R4">
        <f t="dataTable" ref="R4:S18" dt2D="0" dtr="0" r1="O2"/>
        <v>128</v>
      </c>
      <c r="S4">
        <v>159</v>
      </c>
      <c r="T4">
        <f t="shared" ref="T4:T18" si="0">MAX(R4:S4)</f>
        <v>159</v>
      </c>
      <c r="U4">
        <f t="shared" ref="U4:U18" si="1">R4-S4</f>
        <v>-31</v>
      </c>
    </row>
    <row r="5" spans="2:21" x14ac:dyDescent="0.25">
      <c r="I5" s="10">
        <v>220</v>
      </c>
      <c r="J5">
        <f>L4</f>
        <v>220</v>
      </c>
      <c r="O5" s="14"/>
      <c r="Q5">
        <v>0.05</v>
      </c>
      <c r="R5">
        <v>133.5</v>
      </c>
      <c r="S5">
        <v>161.5</v>
      </c>
      <c r="T5">
        <f t="shared" si="0"/>
        <v>161.5</v>
      </c>
      <c r="U5">
        <f t="shared" si="1"/>
        <v>-28</v>
      </c>
    </row>
    <row r="6" spans="2:21" x14ac:dyDescent="0.25">
      <c r="Q6">
        <v>0.1</v>
      </c>
      <c r="R6">
        <v>139</v>
      </c>
      <c r="S6">
        <v>164</v>
      </c>
      <c r="T6">
        <f t="shared" si="0"/>
        <v>164</v>
      </c>
      <c r="U6">
        <f t="shared" si="1"/>
        <v>-25</v>
      </c>
    </row>
    <row r="7" spans="2:21" x14ac:dyDescent="0.25">
      <c r="I7" s="10">
        <v>0.3</v>
      </c>
      <c r="Q7">
        <v>0.15</v>
      </c>
      <c r="R7">
        <v>144.5</v>
      </c>
      <c r="S7">
        <v>166.5</v>
      </c>
      <c r="T7">
        <f t="shared" si="0"/>
        <v>166.5</v>
      </c>
      <c r="U7">
        <f t="shared" si="1"/>
        <v>-22</v>
      </c>
    </row>
    <row r="8" spans="2:21" x14ac:dyDescent="0.25">
      <c r="E8" t="s">
        <v>2</v>
      </c>
      <c r="I8" t="s">
        <v>5</v>
      </c>
      <c r="Q8">
        <v>0.2</v>
      </c>
      <c r="R8">
        <v>150</v>
      </c>
      <c r="S8">
        <v>169</v>
      </c>
      <c r="T8">
        <f t="shared" si="0"/>
        <v>169</v>
      </c>
      <c r="U8">
        <f t="shared" si="1"/>
        <v>-19</v>
      </c>
    </row>
    <row r="9" spans="2:21" x14ac:dyDescent="0.25">
      <c r="L9">
        <f>SUM(E10,I10)</f>
        <v>170</v>
      </c>
      <c r="Q9">
        <v>0.25</v>
      </c>
      <c r="R9">
        <v>155.5</v>
      </c>
      <c r="S9">
        <v>171.5</v>
      </c>
      <c r="T9">
        <f t="shared" si="0"/>
        <v>171.5</v>
      </c>
      <c r="U9">
        <f t="shared" si="1"/>
        <v>-16</v>
      </c>
    </row>
    <row r="10" spans="2:21" x14ac:dyDescent="0.25">
      <c r="E10" s="10">
        <v>0</v>
      </c>
      <c r="F10">
        <f>IF(ABS(1-(I2+I7+I12))&lt;=0.00001,I2*J5+I7*J10+I12*J15,NA())</f>
        <v>194</v>
      </c>
      <c r="I10" s="10">
        <v>170</v>
      </c>
      <c r="J10">
        <f>L9</f>
        <v>170</v>
      </c>
      <c r="Q10">
        <v>0.3</v>
      </c>
      <c r="R10">
        <v>161</v>
      </c>
      <c r="S10">
        <v>174</v>
      </c>
      <c r="T10">
        <f t="shared" si="0"/>
        <v>174</v>
      </c>
      <c r="U10">
        <f t="shared" si="1"/>
        <v>-13</v>
      </c>
    </row>
    <row r="11" spans="2:21" x14ac:dyDescent="0.25">
      <c r="Q11">
        <v>0.35</v>
      </c>
      <c r="R11">
        <v>166.5</v>
      </c>
      <c r="S11">
        <v>176.5</v>
      </c>
      <c r="T11">
        <f t="shared" si="0"/>
        <v>176.5</v>
      </c>
      <c r="U11">
        <f t="shared" si="1"/>
        <v>-10</v>
      </c>
    </row>
    <row r="12" spans="2:21" x14ac:dyDescent="0.25">
      <c r="I12" s="10">
        <f>O4</f>
        <v>0.10000000000000003</v>
      </c>
      <c r="P12" s="16"/>
      <c r="Q12">
        <v>0.4</v>
      </c>
      <c r="R12">
        <v>172</v>
      </c>
      <c r="S12">
        <v>179</v>
      </c>
      <c r="T12">
        <f t="shared" si="0"/>
        <v>179</v>
      </c>
      <c r="U12">
        <f t="shared" si="1"/>
        <v>-7</v>
      </c>
    </row>
    <row r="13" spans="2:21" x14ac:dyDescent="0.25">
      <c r="I13" t="s">
        <v>4</v>
      </c>
      <c r="Q13">
        <v>0.45</v>
      </c>
      <c r="R13">
        <v>177.5</v>
      </c>
      <c r="S13">
        <v>181.5</v>
      </c>
      <c r="T13">
        <f t="shared" si="0"/>
        <v>181.5</v>
      </c>
      <c r="U13">
        <f t="shared" si="1"/>
        <v>-4</v>
      </c>
    </row>
    <row r="14" spans="2:21" x14ac:dyDescent="0.25">
      <c r="L14">
        <f>SUM(E10,I15)</f>
        <v>110</v>
      </c>
      <c r="P14" s="16" t="s">
        <v>47</v>
      </c>
      <c r="Q14" s="15">
        <v>0.51666666666666761</v>
      </c>
      <c r="R14">
        <v>184.83333333333343</v>
      </c>
      <c r="S14">
        <v>184.8333333333334</v>
      </c>
      <c r="T14">
        <f t="shared" si="0"/>
        <v>184.83333333333343</v>
      </c>
      <c r="U14">
        <f t="shared" si="1"/>
        <v>0</v>
      </c>
    </row>
    <row r="15" spans="2:21" x14ac:dyDescent="0.25">
      <c r="B15" s="13"/>
      <c r="I15" s="10">
        <v>110</v>
      </c>
      <c r="J15">
        <f>L14</f>
        <v>110</v>
      </c>
      <c r="Q15">
        <v>0.55000000000000004</v>
      </c>
      <c r="R15">
        <v>188.5</v>
      </c>
      <c r="S15">
        <v>186.5</v>
      </c>
      <c r="T15">
        <f t="shared" si="0"/>
        <v>188.5</v>
      </c>
      <c r="U15">
        <f t="shared" si="1"/>
        <v>2</v>
      </c>
    </row>
    <row r="16" spans="2:21" x14ac:dyDescent="0.25">
      <c r="C16">
        <f>IF(B17=F10,1,IF(B17=F25,2))</f>
        <v>1</v>
      </c>
      <c r="Q16">
        <v>0.6</v>
      </c>
      <c r="R16">
        <v>194</v>
      </c>
      <c r="S16">
        <v>189</v>
      </c>
      <c r="T16">
        <f t="shared" si="0"/>
        <v>194</v>
      </c>
      <c r="U16">
        <f t="shared" si="1"/>
        <v>5</v>
      </c>
    </row>
    <row r="17" spans="2:21" x14ac:dyDescent="0.25">
      <c r="B17">
        <f>MAX(F10,F25)</f>
        <v>194</v>
      </c>
      <c r="I17" s="10">
        <f>$O$2</f>
        <v>0.6</v>
      </c>
      <c r="Q17">
        <v>0.65</v>
      </c>
      <c r="R17">
        <v>199.5</v>
      </c>
      <c r="S17">
        <v>191.5</v>
      </c>
      <c r="T17">
        <f t="shared" si="0"/>
        <v>199.5</v>
      </c>
      <c r="U17">
        <f t="shared" si="1"/>
        <v>8</v>
      </c>
    </row>
    <row r="18" spans="2:21" x14ac:dyDescent="0.25">
      <c r="I18" t="s">
        <v>6</v>
      </c>
      <c r="Q18">
        <v>0.7</v>
      </c>
      <c r="R18">
        <v>205</v>
      </c>
      <c r="S18">
        <v>194</v>
      </c>
      <c r="T18">
        <f t="shared" si="0"/>
        <v>205</v>
      </c>
      <c r="U18">
        <f t="shared" si="1"/>
        <v>11</v>
      </c>
    </row>
    <row r="19" spans="2:21" x14ac:dyDescent="0.25">
      <c r="L19">
        <f>SUM(E25,I20)</f>
        <v>200</v>
      </c>
    </row>
    <row r="20" spans="2:21" x14ac:dyDescent="0.25">
      <c r="I20" s="10">
        <v>200</v>
      </c>
      <c r="J20">
        <f>L19</f>
        <v>200</v>
      </c>
    </row>
    <row r="22" spans="2:21" x14ac:dyDescent="0.25">
      <c r="I22" s="10">
        <v>0.3</v>
      </c>
    </row>
    <row r="23" spans="2:21" x14ac:dyDescent="0.25">
      <c r="E23" t="s">
        <v>3</v>
      </c>
      <c r="I23" t="s">
        <v>5</v>
      </c>
    </row>
    <row r="24" spans="2:21" x14ac:dyDescent="0.25">
      <c r="L24">
        <f>SUM(E25,I25)</f>
        <v>180</v>
      </c>
    </row>
    <row r="25" spans="2:21" x14ac:dyDescent="0.25">
      <c r="E25" s="10">
        <v>0</v>
      </c>
      <c r="F25">
        <f>IF(ABS(1-(I17+I22+I27))&lt;=0.00001,I17*J20+I22*J25+I27*J30,NA())</f>
        <v>189</v>
      </c>
      <c r="I25" s="10">
        <v>180</v>
      </c>
      <c r="J25">
        <f>L24</f>
        <v>180</v>
      </c>
    </row>
    <row r="27" spans="2:21" x14ac:dyDescent="0.25">
      <c r="I27" s="10">
        <f>O4</f>
        <v>0.10000000000000003</v>
      </c>
    </row>
    <row r="28" spans="2:21" x14ac:dyDescent="0.25">
      <c r="I28" t="s">
        <v>4</v>
      </c>
    </row>
    <row r="29" spans="2:21" x14ac:dyDescent="0.25">
      <c r="L29">
        <f>SUM(E25,I30)</f>
        <v>150</v>
      </c>
    </row>
    <row r="30" spans="2:21" x14ac:dyDescent="0.25">
      <c r="I30" s="10">
        <v>150</v>
      </c>
      <c r="J30">
        <f>L29</f>
        <v>150</v>
      </c>
      <c r="L30" s="12"/>
    </row>
    <row r="1000" spans="189:204" x14ac:dyDescent="0.25">
      <c r="GH1000" t="s">
        <v>20</v>
      </c>
      <c r="GI1000" t="s">
        <v>21</v>
      </c>
      <c r="GJ1000" t="s">
        <v>22</v>
      </c>
      <c r="GK1000" t="s">
        <v>23</v>
      </c>
      <c r="GL1000" t="s">
        <v>24</v>
      </c>
      <c r="GM1000" t="s">
        <v>25</v>
      </c>
      <c r="GN1000" t="s">
        <v>26</v>
      </c>
      <c r="GO1000" t="s">
        <v>27</v>
      </c>
      <c r="GP1000" t="s">
        <v>28</v>
      </c>
      <c r="GQ1000" t="s">
        <v>29</v>
      </c>
      <c r="GR1000" t="s">
        <v>30</v>
      </c>
      <c r="GS1000" t="s">
        <v>31</v>
      </c>
      <c r="GT1000" t="s">
        <v>32</v>
      </c>
      <c r="GU1000" t="s">
        <v>33</v>
      </c>
      <c r="GV1000" t="s">
        <v>34</v>
      </c>
    </row>
    <row r="1001" spans="189:204" x14ac:dyDescent="0.25">
      <c r="GG1001">
        <v>0</v>
      </c>
      <c r="GH1001">
        <v>0</v>
      </c>
      <c r="GI1001" t="s">
        <v>35</v>
      </c>
      <c r="GJ1001">
        <v>0</v>
      </c>
      <c r="GK1001">
        <v>0</v>
      </c>
      <c r="GL1001">
        <v>0</v>
      </c>
      <c r="GM1001" t="s">
        <v>36</v>
      </c>
      <c r="GN1001">
        <v>2</v>
      </c>
      <c r="GO1001">
        <v>1</v>
      </c>
      <c r="GP1001">
        <v>2</v>
      </c>
      <c r="GQ1001">
        <v>0</v>
      </c>
      <c r="GR1001">
        <v>0</v>
      </c>
      <c r="GS1001">
        <v>0</v>
      </c>
      <c r="GT1001">
        <v>14</v>
      </c>
      <c r="GU1001">
        <v>1</v>
      </c>
      <c r="GV1001" t="b">
        <v>1</v>
      </c>
    </row>
    <row r="1002" spans="189:204" x14ac:dyDescent="0.25">
      <c r="GG1002">
        <v>2</v>
      </c>
      <c r="GH1002">
        <v>1</v>
      </c>
      <c r="GK1002">
        <v>0</v>
      </c>
      <c r="GL1002">
        <v>0</v>
      </c>
      <c r="GM1002" t="s">
        <v>38</v>
      </c>
      <c r="GN1002">
        <v>3</v>
      </c>
      <c r="GO1002">
        <v>3</v>
      </c>
      <c r="GP1002">
        <v>4</v>
      </c>
      <c r="GQ1002">
        <v>5</v>
      </c>
      <c r="GR1002">
        <v>0</v>
      </c>
      <c r="GS1002">
        <v>0</v>
      </c>
      <c r="GT1002">
        <v>7</v>
      </c>
      <c r="GU1002">
        <v>5</v>
      </c>
      <c r="GV1002" t="b">
        <v>1</v>
      </c>
    </row>
    <row r="1003" spans="189:204" x14ac:dyDescent="0.25">
      <c r="GG1003">
        <v>0</v>
      </c>
      <c r="GH1003">
        <v>2</v>
      </c>
      <c r="GK1003">
        <v>0</v>
      </c>
      <c r="GL1003">
        <v>0</v>
      </c>
      <c r="GM1003" t="s">
        <v>38</v>
      </c>
      <c r="GN1003">
        <v>3</v>
      </c>
      <c r="GO1003">
        <v>6</v>
      </c>
      <c r="GP1003">
        <v>7</v>
      </c>
      <c r="GQ1003">
        <v>8</v>
      </c>
      <c r="GR1003">
        <v>0</v>
      </c>
      <c r="GS1003">
        <v>0</v>
      </c>
      <c r="GT1003">
        <v>22</v>
      </c>
      <c r="GU1003">
        <v>5</v>
      </c>
      <c r="GV1003" t="b">
        <v>1</v>
      </c>
    </row>
    <row r="1004" spans="189:204" x14ac:dyDescent="0.25">
      <c r="GG1004">
        <v>6</v>
      </c>
      <c r="GH1004">
        <v>3</v>
      </c>
      <c r="GL1004">
        <v>1</v>
      </c>
      <c r="GM1004" t="s">
        <v>37</v>
      </c>
      <c r="GN1004">
        <v>0</v>
      </c>
      <c r="GO1004">
        <v>0</v>
      </c>
      <c r="GP1004">
        <v>0</v>
      </c>
      <c r="GQ1004">
        <v>0</v>
      </c>
      <c r="GR1004">
        <v>0</v>
      </c>
      <c r="GS1004">
        <v>0</v>
      </c>
      <c r="GT1004">
        <v>2</v>
      </c>
      <c r="GU1004">
        <v>9</v>
      </c>
      <c r="GV1004" t="b">
        <v>1</v>
      </c>
    </row>
    <row r="1005" spans="189:204" x14ac:dyDescent="0.25">
      <c r="GG1005">
        <v>7</v>
      </c>
      <c r="GH1005">
        <v>4</v>
      </c>
      <c r="GL1005">
        <v>1</v>
      </c>
      <c r="GM1005" t="s">
        <v>37</v>
      </c>
      <c r="GN1005">
        <v>0</v>
      </c>
      <c r="GO1005">
        <v>0</v>
      </c>
      <c r="GP1005">
        <v>0</v>
      </c>
      <c r="GQ1005">
        <v>0</v>
      </c>
      <c r="GR1005">
        <v>0</v>
      </c>
      <c r="GS1005">
        <v>0</v>
      </c>
      <c r="GT1005">
        <v>7</v>
      </c>
      <c r="GU1005">
        <v>9</v>
      </c>
      <c r="GV1005" t="b">
        <v>1</v>
      </c>
    </row>
    <row r="1006" spans="189:204" x14ac:dyDescent="0.25">
      <c r="GG1006">
        <v>8</v>
      </c>
      <c r="GH1006">
        <v>5</v>
      </c>
      <c r="GL1006">
        <v>1</v>
      </c>
      <c r="GM1006" t="s">
        <v>37</v>
      </c>
      <c r="GN1006">
        <v>0</v>
      </c>
      <c r="GO1006">
        <v>0</v>
      </c>
      <c r="GP1006">
        <v>0</v>
      </c>
      <c r="GQ1006">
        <v>0</v>
      </c>
      <c r="GR1006">
        <v>0</v>
      </c>
      <c r="GS1006">
        <v>0</v>
      </c>
      <c r="GT1006">
        <v>12</v>
      </c>
      <c r="GU1006">
        <v>9</v>
      </c>
      <c r="GV1006" t="b">
        <v>1</v>
      </c>
    </row>
    <row r="1007" spans="189:204" x14ac:dyDescent="0.25">
      <c r="GH1007">
        <v>6</v>
      </c>
      <c r="GL1007">
        <v>2</v>
      </c>
      <c r="GM1007" t="s">
        <v>37</v>
      </c>
      <c r="GN1007">
        <v>0</v>
      </c>
      <c r="GO1007">
        <v>0</v>
      </c>
      <c r="GP1007">
        <v>0</v>
      </c>
      <c r="GQ1007">
        <v>0</v>
      </c>
      <c r="GR1007">
        <v>0</v>
      </c>
      <c r="GS1007">
        <v>0</v>
      </c>
      <c r="GT1007">
        <v>17</v>
      </c>
      <c r="GU1007">
        <v>9</v>
      </c>
      <c r="GV1007" t="b">
        <v>1</v>
      </c>
    </row>
    <row r="1008" spans="189:204" x14ac:dyDescent="0.25">
      <c r="GH1008">
        <v>7</v>
      </c>
      <c r="GL1008">
        <v>2</v>
      </c>
      <c r="GM1008" t="s">
        <v>37</v>
      </c>
      <c r="GN1008">
        <v>0</v>
      </c>
      <c r="GO1008">
        <v>0</v>
      </c>
      <c r="GP1008">
        <v>0</v>
      </c>
      <c r="GQ1008">
        <v>0</v>
      </c>
      <c r="GR1008">
        <v>0</v>
      </c>
      <c r="GS1008">
        <v>0</v>
      </c>
      <c r="GT1008">
        <v>22</v>
      </c>
      <c r="GU1008">
        <v>9</v>
      </c>
      <c r="GV1008" t="b">
        <v>1</v>
      </c>
    </row>
    <row r="1009" spans="190:204" x14ac:dyDescent="0.25">
      <c r="GH1009">
        <v>8</v>
      </c>
      <c r="GL1009">
        <v>2</v>
      </c>
      <c r="GM1009" t="s">
        <v>37</v>
      </c>
      <c r="GN1009">
        <v>0</v>
      </c>
      <c r="GO1009">
        <v>0</v>
      </c>
      <c r="GP1009">
        <v>0</v>
      </c>
      <c r="GQ1009">
        <v>0</v>
      </c>
      <c r="GR1009">
        <v>0</v>
      </c>
      <c r="GS1009">
        <v>0</v>
      </c>
      <c r="GT1009">
        <v>27</v>
      </c>
      <c r="GU1009">
        <v>9</v>
      </c>
      <c r="GV1009" t="b">
        <v>1</v>
      </c>
    </row>
  </sheetData>
  <sheetProtection scenarios="1"/>
  <pageMargins left="0.7" right="0.7" top="0.75" bottom="0.75" header="0.3" footer="0.3"/>
  <pageSetup orientation="portrait" r:id="rId1"/>
  <headerFooter>
    <oddHeader>&amp;L&amp;EFor Evaluation Only</oddHeader>
    <oddFooter>&amp;L&amp;ETreePlan Trial, For Evaluation Only&amp;Z&amp;Ewww.TreePlan.com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V1009"/>
  <sheetViews>
    <sheetView zoomScaleNormal="100" workbookViewId="0">
      <selection activeCell="P6" sqref="P6"/>
    </sheetView>
  </sheetViews>
  <sheetFormatPr baseColWidth="10" defaultRowHeight="15" x14ac:dyDescent="0.25"/>
  <cols>
    <col min="3" max="3" width="2.28515625" customWidth="1"/>
    <col min="4" max="4" width="3.7109375" customWidth="1"/>
    <col min="7" max="7" width="2.28515625" customWidth="1"/>
    <col min="8" max="8" width="3.7109375" customWidth="1"/>
    <col min="11" max="11" width="2.28515625" customWidth="1"/>
  </cols>
  <sheetData>
    <row r="2" spans="2:21" x14ac:dyDescent="0.25">
      <c r="B2" s="11"/>
      <c r="I2" s="10">
        <v>0.6</v>
      </c>
      <c r="L2" s="12"/>
      <c r="N2" t="s">
        <v>44</v>
      </c>
      <c r="O2" s="15">
        <v>0.6</v>
      </c>
      <c r="Q2" t="s">
        <v>39</v>
      </c>
      <c r="R2" t="s">
        <v>41</v>
      </c>
      <c r="S2" t="s">
        <v>42</v>
      </c>
      <c r="T2" t="s">
        <v>40</v>
      </c>
      <c r="U2" t="s">
        <v>43</v>
      </c>
    </row>
    <row r="3" spans="2:21" x14ac:dyDescent="0.25">
      <c r="I3" t="s">
        <v>6</v>
      </c>
      <c r="N3" t="s">
        <v>45</v>
      </c>
      <c r="O3" s="14">
        <v>0.3</v>
      </c>
      <c r="R3">
        <f>F10</f>
        <v>194</v>
      </c>
      <c r="S3">
        <f>F25</f>
        <v>189</v>
      </c>
      <c r="T3">
        <f>MAX(R3:S3)</f>
        <v>194</v>
      </c>
      <c r="U3">
        <f>R3-S3</f>
        <v>5</v>
      </c>
    </row>
    <row r="4" spans="2:21" x14ac:dyDescent="0.25">
      <c r="L4">
        <f>SUM(E10,I5)</f>
        <v>220</v>
      </c>
      <c r="N4" t="s">
        <v>46</v>
      </c>
      <c r="O4" s="14">
        <f>1-O2-O3</f>
        <v>0.10000000000000003</v>
      </c>
      <c r="Q4">
        <v>0</v>
      </c>
      <c r="R4">
        <f t="dataTable" ref="R4:S12" dt2D="0" dtr="0" r1="O3"/>
        <v>176</v>
      </c>
      <c r="S4">
        <v>180</v>
      </c>
      <c r="T4">
        <f t="shared" ref="T4:T12" si="0">MAX(R4:S4)</f>
        <v>180</v>
      </c>
      <c r="U4">
        <f t="shared" ref="U4:U12" si="1">R4-S4</f>
        <v>-4</v>
      </c>
    </row>
    <row r="5" spans="2:21" x14ac:dyDescent="0.25">
      <c r="I5" s="10">
        <v>220</v>
      </c>
      <c r="J5">
        <f>L4</f>
        <v>220</v>
      </c>
      <c r="O5" s="14"/>
      <c r="Q5">
        <v>0.05</v>
      </c>
      <c r="R5">
        <v>179</v>
      </c>
      <c r="S5">
        <v>181.5</v>
      </c>
      <c r="T5">
        <f t="shared" si="0"/>
        <v>181.5</v>
      </c>
      <c r="U5">
        <f t="shared" si="1"/>
        <v>-2.5</v>
      </c>
    </row>
    <row r="6" spans="2:21" x14ac:dyDescent="0.25">
      <c r="P6" s="16" t="s">
        <v>47</v>
      </c>
      <c r="Q6" s="15">
        <v>0.13333333333333314</v>
      </c>
      <c r="R6">
        <v>184</v>
      </c>
      <c r="S6">
        <v>184</v>
      </c>
      <c r="T6">
        <f t="shared" si="0"/>
        <v>184</v>
      </c>
      <c r="U6">
        <f t="shared" si="1"/>
        <v>0</v>
      </c>
    </row>
    <row r="7" spans="2:21" x14ac:dyDescent="0.25">
      <c r="I7" s="10">
        <f>$O$3</f>
        <v>0.3</v>
      </c>
      <c r="Q7">
        <v>0.15</v>
      </c>
      <c r="R7">
        <v>185</v>
      </c>
      <c r="S7">
        <v>184.5</v>
      </c>
      <c r="T7">
        <f t="shared" si="0"/>
        <v>185</v>
      </c>
      <c r="U7">
        <f t="shared" si="1"/>
        <v>0.5</v>
      </c>
    </row>
    <row r="8" spans="2:21" x14ac:dyDescent="0.25">
      <c r="E8" t="s">
        <v>2</v>
      </c>
      <c r="I8" t="s">
        <v>5</v>
      </c>
      <c r="Q8">
        <v>0.2</v>
      </c>
      <c r="R8">
        <v>188</v>
      </c>
      <c r="S8">
        <v>186</v>
      </c>
      <c r="T8">
        <f t="shared" si="0"/>
        <v>188</v>
      </c>
      <c r="U8">
        <f t="shared" si="1"/>
        <v>2</v>
      </c>
    </row>
    <row r="9" spans="2:21" x14ac:dyDescent="0.25">
      <c r="L9">
        <f>SUM(E10,I10)</f>
        <v>170</v>
      </c>
      <c r="Q9">
        <v>0.25</v>
      </c>
      <c r="R9">
        <v>191</v>
      </c>
      <c r="S9">
        <v>187.5</v>
      </c>
      <c r="T9">
        <f t="shared" si="0"/>
        <v>191</v>
      </c>
      <c r="U9">
        <f t="shared" si="1"/>
        <v>3.5</v>
      </c>
    </row>
    <row r="10" spans="2:21" x14ac:dyDescent="0.25">
      <c r="E10" s="10">
        <v>0</v>
      </c>
      <c r="F10">
        <f>IF(ABS(1-(I2+I7+I12))&lt;=0.00001,I2*J5+I7*J10+I12*J15,NA())</f>
        <v>194</v>
      </c>
      <c r="I10" s="10">
        <v>170</v>
      </c>
      <c r="J10">
        <f>L9</f>
        <v>170</v>
      </c>
      <c r="Q10">
        <v>0.3</v>
      </c>
      <c r="R10">
        <v>194</v>
      </c>
      <c r="S10">
        <v>189</v>
      </c>
      <c r="T10">
        <f t="shared" si="0"/>
        <v>194</v>
      </c>
      <c r="U10">
        <f t="shared" si="1"/>
        <v>5</v>
      </c>
    </row>
    <row r="11" spans="2:21" x14ac:dyDescent="0.25">
      <c r="Q11">
        <v>0.35</v>
      </c>
      <c r="R11">
        <v>197</v>
      </c>
      <c r="S11">
        <v>190.5</v>
      </c>
      <c r="T11">
        <f t="shared" si="0"/>
        <v>197</v>
      </c>
      <c r="U11">
        <f t="shared" si="1"/>
        <v>6.5</v>
      </c>
    </row>
    <row r="12" spans="2:21" x14ac:dyDescent="0.25">
      <c r="I12" s="10">
        <f>O4</f>
        <v>0.10000000000000003</v>
      </c>
      <c r="P12" s="16"/>
      <c r="Q12">
        <v>0.4</v>
      </c>
      <c r="R12">
        <v>200</v>
      </c>
      <c r="S12">
        <v>192</v>
      </c>
      <c r="T12">
        <f t="shared" si="0"/>
        <v>200</v>
      </c>
      <c r="U12">
        <f t="shared" si="1"/>
        <v>8</v>
      </c>
    </row>
    <row r="13" spans="2:21" x14ac:dyDescent="0.25">
      <c r="I13" t="s">
        <v>4</v>
      </c>
    </row>
    <row r="14" spans="2:21" x14ac:dyDescent="0.25">
      <c r="L14">
        <f>SUM(E10,I15)</f>
        <v>110</v>
      </c>
      <c r="P14" s="16"/>
      <c r="Q14" s="15"/>
    </row>
    <row r="15" spans="2:21" x14ac:dyDescent="0.25">
      <c r="B15" s="13"/>
      <c r="I15" s="10">
        <v>110</v>
      </c>
      <c r="J15">
        <f>L14</f>
        <v>110</v>
      </c>
    </row>
    <row r="16" spans="2:21" x14ac:dyDescent="0.25">
      <c r="C16">
        <f>IF(B17=F10,1,IF(B17=F25,2))</f>
        <v>1</v>
      </c>
    </row>
    <row r="17" spans="2:12" x14ac:dyDescent="0.25">
      <c r="B17">
        <f>MAX(F10,F25)</f>
        <v>194</v>
      </c>
      <c r="I17" s="10">
        <v>0.6</v>
      </c>
    </row>
    <row r="18" spans="2:12" x14ac:dyDescent="0.25">
      <c r="I18" t="s">
        <v>6</v>
      </c>
    </row>
    <row r="19" spans="2:12" x14ac:dyDescent="0.25">
      <c r="L19">
        <f>SUM(E25,I20)</f>
        <v>200</v>
      </c>
    </row>
    <row r="20" spans="2:12" x14ac:dyDescent="0.25">
      <c r="I20" s="10">
        <v>200</v>
      </c>
      <c r="J20">
        <f>L19</f>
        <v>200</v>
      </c>
    </row>
    <row r="22" spans="2:12" x14ac:dyDescent="0.25">
      <c r="I22" s="10">
        <f>$O$3</f>
        <v>0.3</v>
      </c>
    </row>
    <row r="23" spans="2:12" x14ac:dyDescent="0.25">
      <c r="E23" t="s">
        <v>3</v>
      </c>
      <c r="I23" t="s">
        <v>5</v>
      </c>
    </row>
    <row r="24" spans="2:12" x14ac:dyDescent="0.25">
      <c r="L24">
        <f>SUM(E25,I25)</f>
        <v>180</v>
      </c>
    </row>
    <row r="25" spans="2:12" x14ac:dyDescent="0.25">
      <c r="E25" s="10">
        <v>0</v>
      </c>
      <c r="F25">
        <f>IF(ABS(1-(I17+I22+I27))&lt;=0.00001,I17*J20+I22*J25+I27*J30,NA())</f>
        <v>189</v>
      </c>
      <c r="I25" s="10">
        <v>180</v>
      </c>
      <c r="J25">
        <f>L24</f>
        <v>180</v>
      </c>
    </row>
    <row r="27" spans="2:12" x14ac:dyDescent="0.25">
      <c r="I27" s="10">
        <f>O4</f>
        <v>0.10000000000000003</v>
      </c>
    </row>
    <row r="28" spans="2:12" x14ac:dyDescent="0.25">
      <c r="I28" t="s">
        <v>4</v>
      </c>
    </row>
    <row r="29" spans="2:12" x14ac:dyDescent="0.25">
      <c r="L29">
        <f>SUM(E25,I30)</f>
        <v>150</v>
      </c>
    </row>
    <row r="30" spans="2:12" x14ac:dyDescent="0.25">
      <c r="I30" s="10">
        <v>150</v>
      </c>
      <c r="J30">
        <f>L29</f>
        <v>150</v>
      </c>
      <c r="L30" s="12"/>
    </row>
    <row r="1000" spans="189:204" x14ac:dyDescent="0.25">
      <c r="GH1000" t="s">
        <v>20</v>
      </c>
      <c r="GI1000" t="s">
        <v>21</v>
      </c>
      <c r="GJ1000" t="s">
        <v>22</v>
      </c>
      <c r="GK1000" t="s">
        <v>23</v>
      </c>
      <c r="GL1000" t="s">
        <v>24</v>
      </c>
      <c r="GM1000" t="s">
        <v>25</v>
      </c>
      <c r="GN1000" t="s">
        <v>26</v>
      </c>
      <c r="GO1000" t="s">
        <v>27</v>
      </c>
      <c r="GP1000" t="s">
        <v>28</v>
      </c>
      <c r="GQ1000" t="s">
        <v>29</v>
      </c>
      <c r="GR1000" t="s">
        <v>30</v>
      </c>
      <c r="GS1000" t="s">
        <v>31</v>
      </c>
      <c r="GT1000" t="s">
        <v>32</v>
      </c>
      <c r="GU1000" t="s">
        <v>33</v>
      </c>
      <c r="GV1000" t="s">
        <v>34</v>
      </c>
    </row>
    <row r="1001" spans="189:204" x14ac:dyDescent="0.25">
      <c r="GG1001">
        <v>0</v>
      </c>
      <c r="GH1001">
        <v>0</v>
      </c>
      <c r="GI1001" t="s">
        <v>35</v>
      </c>
      <c r="GJ1001">
        <v>0</v>
      </c>
      <c r="GK1001">
        <v>0</v>
      </c>
      <c r="GL1001">
        <v>0</v>
      </c>
      <c r="GM1001" t="s">
        <v>36</v>
      </c>
      <c r="GN1001">
        <v>2</v>
      </c>
      <c r="GO1001">
        <v>1</v>
      </c>
      <c r="GP1001">
        <v>2</v>
      </c>
      <c r="GQ1001">
        <v>0</v>
      </c>
      <c r="GR1001">
        <v>0</v>
      </c>
      <c r="GS1001">
        <v>0</v>
      </c>
      <c r="GT1001">
        <v>14</v>
      </c>
      <c r="GU1001">
        <v>1</v>
      </c>
      <c r="GV1001" t="b">
        <v>1</v>
      </c>
    </row>
    <row r="1002" spans="189:204" x14ac:dyDescent="0.25">
      <c r="GG1002">
        <v>2</v>
      </c>
      <c r="GH1002">
        <v>1</v>
      </c>
      <c r="GK1002">
        <v>0</v>
      </c>
      <c r="GL1002">
        <v>0</v>
      </c>
      <c r="GM1002" t="s">
        <v>38</v>
      </c>
      <c r="GN1002">
        <v>3</v>
      </c>
      <c r="GO1002">
        <v>3</v>
      </c>
      <c r="GP1002">
        <v>4</v>
      </c>
      <c r="GQ1002">
        <v>5</v>
      </c>
      <c r="GR1002">
        <v>0</v>
      </c>
      <c r="GS1002">
        <v>0</v>
      </c>
      <c r="GT1002">
        <v>7</v>
      </c>
      <c r="GU1002">
        <v>5</v>
      </c>
      <c r="GV1002" t="b">
        <v>1</v>
      </c>
    </row>
    <row r="1003" spans="189:204" x14ac:dyDescent="0.25">
      <c r="GG1003">
        <v>0</v>
      </c>
      <c r="GH1003">
        <v>2</v>
      </c>
      <c r="GK1003">
        <v>0</v>
      </c>
      <c r="GL1003">
        <v>0</v>
      </c>
      <c r="GM1003" t="s">
        <v>38</v>
      </c>
      <c r="GN1003">
        <v>3</v>
      </c>
      <c r="GO1003">
        <v>6</v>
      </c>
      <c r="GP1003">
        <v>7</v>
      </c>
      <c r="GQ1003">
        <v>8</v>
      </c>
      <c r="GR1003">
        <v>0</v>
      </c>
      <c r="GS1003">
        <v>0</v>
      </c>
      <c r="GT1003">
        <v>22</v>
      </c>
      <c r="GU1003">
        <v>5</v>
      </c>
      <c r="GV1003" t="b">
        <v>1</v>
      </c>
    </row>
    <row r="1004" spans="189:204" x14ac:dyDescent="0.25">
      <c r="GG1004">
        <v>6</v>
      </c>
      <c r="GH1004">
        <v>3</v>
      </c>
      <c r="GL1004">
        <v>1</v>
      </c>
      <c r="GM1004" t="s">
        <v>37</v>
      </c>
      <c r="GN1004">
        <v>0</v>
      </c>
      <c r="GO1004">
        <v>0</v>
      </c>
      <c r="GP1004">
        <v>0</v>
      </c>
      <c r="GQ1004">
        <v>0</v>
      </c>
      <c r="GR1004">
        <v>0</v>
      </c>
      <c r="GS1004">
        <v>0</v>
      </c>
      <c r="GT1004">
        <v>2</v>
      </c>
      <c r="GU1004">
        <v>9</v>
      </c>
      <c r="GV1004" t="b">
        <v>1</v>
      </c>
    </row>
    <row r="1005" spans="189:204" x14ac:dyDescent="0.25">
      <c r="GG1005">
        <v>7</v>
      </c>
      <c r="GH1005">
        <v>4</v>
      </c>
      <c r="GL1005">
        <v>1</v>
      </c>
      <c r="GM1005" t="s">
        <v>37</v>
      </c>
      <c r="GN1005">
        <v>0</v>
      </c>
      <c r="GO1005">
        <v>0</v>
      </c>
      <c r="GP1005">
        <v>0</v>
      </c>
      <c r="GQ1005">
        <v>0</v>
      </c>
      <c r="GR1005">
        <v>0</v>
      </c>
      <c r="GS1005">
        <v>0</v>
      </c>
      <c r="GT1005">
        <v>7</v>
      </c>
      <c r="GU1005">
        <v>9</v>
      </c>
      <c r="GV1005" t="b">
        <v>1</v>
      </c>
    </row>
    <row r="1006" spans="189:204" x14ac:dyDescent="0.25">
      <c r="GG1006">
        <v>8</v>
      </c>
      <c r="GH1006">
        <v>5</v>
      </c>
      <c r="GL1006">
        <v>1</v>
      </c>
      <c r="GM1006" t="s">
        <v>37</v>
      </c>
      <c r="GN1006">
        <v>0</v>
      </c>
      <c r="GO1006">
        <v>0</v>
      </c>
      <c r="GP1006">
        <v>0</v>
      </c>
      <c r="GQ1006">
        <v>0</v>
      </c>
      <c r="GR1006">
        <v>0</v>
      </c>
      <c r="GS1006">
        <v>0</v>
      </c>
      <c r="GT1006">
        <v>12</v>
      </c>
      <c r="GU1006">
        <v>9</v>
      </c>
      <c r="GV1006" t="b">
        <v>1</v>
      </c>
    </row>
    <row r="1007" spans="189:204" x14ac:dyDescent="0.25">
      <c r="GH1007">
        <v>6</v>
      </c>
      <c r="GL1007">
        <v>2</v>
      </c>
      <c r="GM1007" t="s">
        <v>37</v>
      </c>
      <c r="GN1007">
        <v>0</v>
      </c>
      <c r="GO1007">
        <v>0</v>
      </c>
      <c r="GP1007">
        <v>0</v>
      </c>
      <c r="GQ1007">
        <v>0</v>
      </c>
      <c r="GR1007">
        <v>0</v>
      </c>
      <c r="GS1007">
        <v>0</v>
      </c>
      <c r="GT1007">
        <v>17</v>
      </c>
      <c r="GU1007">
        <v>9</v>
      </c>
      <c r="GV1007" t="b">
        <v>1</v>
      </c>
    </row>
    <row r="1008" spans="189:204" x14ac:dyDescent="0.25">
      <c r="GH1008">
        <v>7</v>
      </c>
      <c r="GL1008">
        <v>2</v>
      </c>
      <c r="GM1008" t="s">
        <v>37</v>
      </c>
      <c r="GN1008">
        <v>0</v>
      </c>
      <c r="GO1008">
        <v>0</v>
      </c>
      <c r="GP1008">
        <v>0</v>
      </c>
      <c r="GQ1008">
        <v>0</v>
      </c>
      <c r="GR1008">
        <v>0</v>
      </c>
      <c r="GS1008">
        <v>0</v>
      </c>
      <c r="GT1008">
        <v>22</v>
      </c>
      <c r="GU1008">
        <v>9</v>
      </c>
      <c r="GV1008" t="b">
        <v>1</v>
      </c>
    </row>
    <row r="1009" spans="190:204" x14ac:dyDescent="0.25">
      <c r="GH1009">
        <v>8</v>
      </c>
      <c r="GL1009">
        <v>2</v>
      </c>
      <c r="GM1009" t="s">
        <v>37</v>
      </c>
      <c r="GN1009">
        <v>0</v>
      </c>
      <c r="GO1009">
        <v>0</v>
      </c>
      <c r="GP1009">
        <v>0</v>
      </c>
      <c r="GQ1009">
        <v>0</v>
      </c>
      <c r="GR1009">
        <v>0</v>
      </c>
      <c r="GS1009">
        <v>0</v>
      </c>
      <c r="GT1009">
        <v>27</v>
      </c>
      <c r="GU1009">
        <v>9</v>
      </c>
      <c r="GV1009" t="b">
        <v>1</v>
      </c>
    </row>
  </sheetData>
  <sheetProtection scenarios="1"/>
  <pageMargins left="0.7" right="0.7" top="0.75" bottom="0.75" header="0.3" footer="0.3"/>
  <pageSetup orientation="portrait" r:id="rId1"/>
  <headerFooter>
    <oddHeader>&amp;L&amp;EFor Evaluation Only</oddHeader>
    <oddFooter>&amp;L&amp;ETreePlan Trial, For Evaluation Only&amp;Z&amp;Ewww.TreePlan.com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9</vt:i4>
      </vt:variant>
    </vt:vector>
  </HeadingPairs>
  <TitlesOfParts>
    <vt:vector size="13" baseType="lpstr">
      <vt:lpstr>Problema 1</vt:lpstr>
      <vt:lpstr>g</vt:lpstr>
      <vt:lpstr>h</vt:lpstr>
      <vt:lpstr>i</vt:lpstr>
      <vt:lpstr>g!TreeData</vt:lpstr>
      <vt:lpstr>h!TreeData</vt:lpstr>
      <vt:lpstr>i!TreeData</vt:lpstr>
      <vt:lpstr>g!TreeDiagBase</vt:lpstr>
      <vt:lpstr>h!TreeDiagBase</vt:lpstr>
      <vt:lpstr>i!TreeDiagBase</vt:lpstr>
      <vt:lpstr>g!TreeDiagram</vt:lpstr>
      <vt:lpstr>h!TreeDiagram</vt:lpstr>
      <vt:lpstr>i!TreeDiagram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Naranjo Silva</dc:creator>
  <cp:lastModifiedBy>Jose Naranjo Silva</cp:lastModifiedBy>
  <dcterms:created xsi:type="dcterms:W3CDTF">2016-08-24T04:54:04Z</dcterms:created>
  <dcterms:modified xsi:type="dcterms:W3CDTF">2016-08-24T05:42:16Z</dcterms:modified>
</cp:coreProperties>
</file>