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shiju\Downloads\"/>
    </mc:Choice>
  </mc:AlternateContent>
  <xr:revisionPtr revIDLastSave="0" documentId="13_ncr:1_{596F1155-E860-46F4-9544-5984D5D3991A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Analysis" sheetId="1" r:id="rId1"/>
    <sheet name="Compare" sheetId="2" r:id="rId2"/>
  </sheets>
  <definedNames>
    <definedName name="_xlnm.Print_Area" localSheetId="0">Analysis!$A$2:$N$26</definedName>
    <definedName name="_xlnm.Print_Area" localSheetId="1">Compare!$A$1:$P$32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G7" i="2" s="1"/>
  <c r="B7" i="2"/>
  <c r="F7" i="2" s="1"/>
  <c r="A8" i="2"/>
  <c r="G8" i="2" s="1"/>
  <c r="E7" i="2"/>
  <c r="C20" i="1"/>
  <c r="D15" i="1"/>
  <c r="D20" i="1" s="1"/>
  <c r="E20" i="1" s="1"/>
  <c r="D16" i="1"/>
  <c r="D17" i="1"/>
  <c r="D18" i="1"/>
  <c r="D19" i="1"/>
  <c r="F17" i="1" l="1"/>
  <c r="F16" i="1"/>
  <c r="F19" i="1"/>
  <c r="F18" i="1"/>
  <c r="E8" i="2"/>
  <c r="B8" i="2"/>
  <c r="F8" i="2" s="1"/>
  <c r="F15" i="1"/>
  <c r="A9" i="2"/>
  <c r="E9" i="2" l="1"/>
  <c r="B9" i="2"/>
  <c r="F9" i="2" s="1"/>
  <c r="C9" i="2"/>
  <c r="G9" i="2" s="1"/>
  <c r="A10" i="2"/>
  <c r="A11" i="2" l="1"/>
  <c r="E10" i="2"/>
  <c r="B10" i="2"/>
  <c r="F10" i="2" s="1"/>
  <c r="C10" i="2"/>
  <c r="G10" i="2" s="1"/>
  <c r="C11" i="2" l="1"/>
  <c r="G11" i="2" s="1"/>
  <c r="E11" i="2"/>
  <c r="A12" i="2"/>
  <c r="B11" i="2"/>
  <c r="F11" i="2" s="1"/>
  <c r="E12" i="2" l="1"/>
  <c r="C12" i="2"/>
  <c r="G12" i="2" s="1"/>
  <c r="B12" i="2"/>
  <c r="F12" i="2" s="1"/>
  <c r="A13" i="2"/>
  <c r="A14" i="2" l="1"/>
  <c r="B13" i="2"/>
  <c r="F13" i="2" s="1"/>
  <c r="E13" i="2"/>
  <c r="C13" i="2"/>
  <c r="G13" i="2" s="1"/>
  <c r="C14" i="2" l="1"/>
  <c r="G14" i="2" s="1"/>
  <c r="B14" i="2"/>
  <c r="F14" i="2" s="1"/>
  <c r="A15" i="2"/>
  <c r="E14" i="2"/>
  <c r="A16" i="2" l="1"/>
  <c r="C15" i="2"/>
  <c r="G15" i="2" s="1"/>
  <c r="B15" i="2"/>
  <c r="F15" i="2" s="1"/>
  <c r="E15" i="2"/>
  <c r="C16" i="2" l="1"/>
  <c r="G16" i="2" s="1"/>
  <c r="A17" i="2"/>
  <c r="B16" i="2"/>
  <c r="F16" i="2" s="1"/>
  <c r="E16" i="2"/>
  <c r="E17" i="2" l="1"/>
  <c r="B17" i="2"/>
  <c r="F17" i="2" s="1"/>
  <c r="C17" i="2"/>
  <c r="G17" i="2" s="1"/>
  <c r="A18" i="2"/>
  <c r="A19" i="2" l="1"/>
  <c r="E18" i="2"/>
  <c r="B18" i="2"/>
  <c r="F18" i="2" s="1"/>
  <c r="C18" i="2"/>
  <c r="G18" i="2" s="1"/>
  <c r="C19" i="2" l="1"/>
  <c r="G19" i="2" s="1"/>
  <c r="E19" i="2"/>
  <c r="A20" i="2"/>
  <c r="B19" i="2"/>
  <c r="F19" i="2" s="1"/>
  <c r="E20" i="2" l="1"/>
  <c r="C20" i="2"/>
  <c r="G20" i="2" s="1"/>
  <c r="B20" i="2"/>
  <c r="F20" i="2" s="1"/>
  <c r="A21" i="2"/>
  <c r="A22" i="2" l="1"/>
  <c r="B21" i="2"/>
  <c r="F21" i="2" s="1"/>
  <c r="E21" i="2"/>
  <c r="C21" i="2"/>
  <c r="G21" i="2" s="1"/>
  <c r="C22" i="2" l="1"/>
  <c r="G22" i="2" s="1"/>
  <c r="B22" i="2"/>
  <c r="F22" i="2" s="1"/>
  <c r="A23" i="2"/>
  <c r="E22" i="2"/>
  <c r="A24" i="2" l="1"/>
  <c r="C23" i="2"/>
  <c r="G23" i="2" s="1"/>
  <c r="B23" i="2"/>
  <c r="F23" i="2" s="1"/>
  <c r="E23" i="2"/>
  <c r="C24" i="2" l="1"/>
  <c r="G24" i="2" s="1"/>
  <c r="A25" i="2"/>
  <c r="B24" i="2"/>
  <c r="F24" i="2" s="1"/>
  <c r="E24" i="2"/>
  <c r="E25" i="2" l="1"/>
  <c r="B25" i="2"/>
  <c r="F25" i="2" s="1"/>
  <c r="C25" i="2"/>
  <c r="G25" i="2" s="1"/>
  <c r="A26" i="2"/>
  <c r="A27" i="2" l="1"/>
  <c r="E26" i="2"/>
  <c r="B26" i="2"/>
  <c r="F26" i="2" s="1"/>
  <c r="C26" i="2"/>
  <c r="G26" i="2" s="1"/>
  <c r="C27" i="2" l="1"/>
  <c r="G27" i="2" s="1"/>
  <c r="E27" i="2"/>
  <c r="A28" i="2"/>
  <c r="B27" i="2"/>
  <c r="F27" i="2" s="1"/>
  <c r="E28" i="2" l="1"/>
  <c r="C28" i="2"/>
  <c r="G28" i="2" s="1"/>
  <c r="B28" i="2"/>
  <c r="F28" i="2" s="1"/>
  <c r="A29" i="2"/>
  <c r="A30" i="2" l="1"/>
  <c r="B29" i="2"/>
  <c r="F29" i="2" s="1"/>
  <c r="E29" i="2"/>
  <c r="C29" i="2"/>
  <c r="G29" i="2" s="1"/>
  <c r="C30" i="2" l="1"/>
  <c r="G30" i="2" s="1"/>
  <c r="B30" i="2"/>
  <c r="F30" i="2" s="1"/>
  <c r="A31" i="2"/>
  <c r="E30" i="2"/>
  <c r="C31" i="2" l="1"/>
  <c r="G31" i="2" s="1"/>
  <c r="B31" i="2"/>
  <c r="F31" i="2" s="1"/>
  <c r="E31" i="2"/>
</calcChain>
</file>

<file path=xl/sharedStrings.xml><?xml version="1.0" encoding="utf-8"?>
<sst xmlns="http://schemas.openxmlformats.org/spreadsheetml/2006/main" count="39" uniqueCount="38">
  <si>
    <t>n</t>
  </si>
  <si>
    <t>Adjusted Theoretical Result</t>
  </si>
  <si>
    <t>Theoretical Result</t>
  </si>
  <si>
    <t>n logn</t>
  </si>
  <si>
    <t>n^1.1 log log log n</t>
  </si>
  <si>
    <t>Scaling Constant</t>
  </si>
  <si>
    <t>Experimental Result, in ns</t>
  </si>
  <si>
    <t>log(a,10)</t>
  </si>
  <si>
    <t>log(b,10)</t>
  </si>
  <si>
    <t>log(c,10)</t>
  </si>
  <si>
    <t>To Plot, we take a log based 10 of all of these</t>
  </si>
  <si>
    <t>We observe that n^1.1 log log logn is growing faster (albeit ever so slightly) compared to n log n</t>
  </si>
  <si>
    <t>How to analyze given algorithm/pseudocode</t>
  </si>
  <si>
    <t>How to compare two Asymptotic Functions Numerically</t>
  </si>
  <si>
    <t>To compare, we simply calculate numerically</t>
  </si>
  <si>
    <t>Suppose we have to compare n log n vs. n^1.1 log log log n</t>
  </si>
  <si>
    <t>Some n values..</t>
  </si>
  <si>
    <t>Now, we enter the numerical/practical portion where we have to validate our hypothesis.</t>
  </si>
  <si>
    <t>To validate our hypothesis, we implement the pseudocode in any language like Java/C# etc and find the elapsed time.</t>
  </si>
  <si>
    <t>Then, we compare the theoretically computed value (the hypothesis) with the numerically calculated elapsed time.</t>
  </si>
  <si>
    <t xml:space="preserve"> The numerical values have units like millisecond, nanosecond etc.</t>
  </si>
  <si>
    <t xml:space="preserve">However, we have one detail here. </t>
  </si>
  <si>
    <t xml:space="preserve"> The theoretical values do not have any units, since we only say something like O(n^2). </t>
  </si>
  <si>
    <t>Step 1</t>
  </si>
  <si>
    <t>Step 2</t>
  </si>
  <si>
    <t>Step 2b</t>
  </si>
  <si>
    <t>Step 3</t>
  </si>
  <si>
    <t>Now we simply plot the two series (experimental result vs. adjusted theoretical result)</t>
  </si>
  <si>
    <t>Step 4</t>
  </si>
  <si>
    <t>Analyze the plots and reach a conclusion.</t>
  </si>
  <si>
    <t>If the plots are diverging that is a hint that our analysis (and the subsequent hypothesis) may not be correct.</t>
  </si>
  <si>
    <t>For this we need to use scaling on one of the values.</t>
  </si>
  <si>
    <t>If the experintal result plot is too jumpy, we can try higher n values (computer too fast for small calculations)</t>
  </si>
  <si>
    <t>Suppose we are given some pseudocode using for loops etc.</t>
  </si>
  <si>
    <t>We analyze the pseudocode using the techniques discussed in class (nested for loops, etc).</t>
  </si>
  <si>
    <t>Using this, we are able to derive a hypothesis on what the time complexity is, asymptotically.</t>
  </si>
  <si>
    <t>What the curve shows is that while the functions are similar, they are still DIVERGING</t>
  </si>
  <si>
    <t>POWER(A8,1.1)*LOG(LOG(LOG(A8,2),2),2)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</si>
</sst>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5" fillId="0" borderId="0" xfId="23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22" applyBorder="1" applyAlignment="1">
      <alignment horizontal="left"/>
    </xf>
    <xf numFmtId="0" fontId="4" fillId="0" borderId="1" xfId="22" applyNumberFormat="1" applyAlignment="1">
      <alignment horizontal="center"/>
    </xf>
    <xf numFmtId="0" fontId="6" fillId="0" borderId="2" xfId="23" applyNumberFormat="1" applyFont="1" applyBorder="1" applyAlignment="1">
      <alignment horizontal="center"/>
    </xf>
  </cellXfs>
  <cellStyles count="34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eading 1" xfId="22" builtinId="16"/>
    <cellStyle name="Heading 4" xfId="23" builtin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Experimental Results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Analysis!$C$15:$C$19</c:f>
              <c:numCache>
                <c:formatCode>General</c:formatCode>
                <c:ptCount val="5"/>
                <c:pt idx="0">
                  <c:v>230878766</c:v>
                </c:pt>
                <c:pt idx="1">
                  <c:v>250789567</c:v>
                </c:pt>
                <c:pt idx="2">
                  <c:v>300457235</c:v>
                </c:pt>
                <c:pt idx="3">
                  <c:v>400895231</c:v>
                </c:pt>
                <c:pt idx="4">
                  <c:v>440853582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0-D74F-B408-34CE2EB70F4C}"/>
            </c:ext>
          </c:extLst>
        </c:ser>
        <c:ser>
          <c:idx val="0"/>
          <c:order val="1"/>
          <c:tx>
            <c:v>Theoretical Result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Analysis!$F$15:$F$19</c:f>
              <c:numCache>
                <c:formatCode>General</c:formatCode>
                <c:ptCount val="5"/>
                <c:pt idx="0">
                  <c:v>108258292.06666665</c:v>
                </c:pt>
                <c:pt idx="1">
                  <c:v>216516584.1333333</c:v>
                </c:pt>
                <c:pt idx="2">
                  <c:v>324774876.19999993</c:v>
                </c:pt>
                <c:pt idx="3">
                  <c:v>433033168.26666659</c:v>
                </c:pt>
                <c:pt idx="4">
                  <c:v>541291460.33333325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0-D74F-B408-34CE2EB7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09160"/>
        <c:axId val="2109212136"/>
      </c:lineChart>
      <c:catAx>
        <c:axId val="21092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12136"/>
        <c:crosses val="autoZero"/>
        <c:auto val="1"/>
        <c:lblAlgn val="ctr"/>
        <c:lblOffset val="100"/>
        <c:noMultiLvlLbl val="0"/>
      </c:catAx>
      <c:valAx>
        <c:axId val="210921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</c:v>
                </c:pt>
                <c:pt idx="1">
                  <c:v>2.9999999999999996</c:v>
                </c:pt>
                <c:pt idx="2">
                  <c:v>5</c:v>
                </c:pt>
                <c:pt idx="3">
                  <c:v>7</c:v>
                </c:pt>
                <c:pt idx="4">
                  <c:v>8.9999999999999982</c:v>
                </c:pt>
                <c:pt idx="5">
                  <c:v>11</c:v>
                </c:pt>
                <c:pt idx="6">
                  <c:v>12.999999999999998</c:v>
                </c:pt>
                <c:pt idx="7">
                  <c:v>14.999999999999998</c:v>
                </c:pt>
                <c:pt idx="8">
                  <c:v>17</c:v>
                </c:pt>
                <c:pt idx="9">
                  <c:v>19</c:v>
                </c:pt>
                <c:pt idx="10">
                  <c:v>20.999999999999996</c:v>
                </c:pt>
                <c:pt idx="11">
                  <c:v>22.999999999999996</c:v>
                </c:pt>
                <c:pt idx="12">
                  <c:v>25</c:v>
                </c:pt>
                <c:pt idx="13">
                  <c:v>26.999999999999996</c:v>
                </c:pt>
                <c:pt idx="14">
                  <c:v>28.999999999999993</c:v>
                </c:pt>
                <c:pt idx="15">
                  <c:v>30.999999999999996</c:v>
                </c:pt>
                <c:pt idx="16">
                  <c:v>32.999999999999993</c:v>
                </c:pt>
                <c:pt idx="17">
                  <c:v>35</c:v>
                </c:pt>
                <c:pt idx="18">
                  <c:v>37</c:v>
                </c:pt>
                <c:pt idx="19">
                  <c:v>38.999999999999993</c:v>
                </c:pt>
                <c:pt idx="20">
                  <c:v>41</c:v>
                </c:pt>
                <c:pt idx="21">
                  <c:v>43</c:v>
                </c:pt>
                <c:pt idx="22">
                  <c:v>44.999999999999993</c:v>
                </c:pt>
                <c:pt idx="23">
                  <c:v>47</c:v>
                </c:pt>
                <c:pt idx="24">
                  <c:v>48.999999999999993</c:v>
                </c:pt>
              </c:numCache>
            </c:numRef>
          </c:cat>
          <c:val>
            <c:numRef>
              <c:f>Compare!$F$7:$F$31</c:f>
              <c:numCache>
                <c:formatCode>General</c:formatCode>
                <c:ptCount val="25"/>
                <c:pt idx="0">
                  <c:v>1.5213902276543247</c:v>
                </c:pt>
                <c:pt idx="1">
                  <c:v>3.9985114823739867</c:v>
                </c:pt>
                <c:pt idx="2">
                  <c:v>6.2203602319903428</c:v>
                </c:pt>
                <c:pt idx="3">
                  <c:v>8.366488267668581</c:v>
                </c:pt>
                <c:pt idx="4">
                  <c:v>10.475632737093649</c:v>
                </c:pt>
                <c:pt idx="5">
                  <c:v>12.562782912812548</c:v>
                </c:pt>
                <c:pt idx="6">
                  <c:v>14.635333579961161</c:v>
                </c:pt>
                <c:pt idx="7">
                  <c:v>16.697481486710004</c:v>
                </c:pt>
                <c:pt idx="8">
                  <c:v>18.751839149032598</c:v>
                </c:pt>
                <c:pt idx="9">
                  <c:v>20.800143828607155</c:v>
                </c:pt>
                <c:pt idx="10">
                  <c:v>22.843609522388242</c:v>
                </c:pt>
                <c:pt idx="11">
                  <c:v>24.883118063671915</c:v>
                </c:pt>
                <c:pt idx="12">
                  <c:v>26.91933023632636</c:v>
                </c:pt>
                <c:pt idx="13">
                  <c:v>28.952753991813307</c:v>
                </c:pt>
                <c:pt idx="14">
                  <c:v>30.983788225553276</c:v>
                </c:pt>
                <c:pt idx="15">
                  <c:v>33.012751921488594</c:v>
                </c:pt>
                <c:pt idx="16">
                  <c:v>35.039904167532207</c:v>
                </c:pt>
                <c:pt idx="17">
                  <c:v>37.065458272004598</c:v>
                </c:pt>
                <c:pt idx="18">
                  <c:v>39.089591951721317</c:v>
                </c:pt>
                <c:pt idx="19">
                  <c:v>41.112454834680818</c:v>
                </c:pt>
                <c:pt idx="20">
                  <c:v>43.13417408437406</c:v>
                </c:pt>
                <c:pt idx="21">
                  <c:v>45.154858683233904</c:v>
                </c:pt>
                <c:pt idx="22">
                  <c:v>47.174602741429666</c:v>
                </c:pt>
                <c:pt idx="23">
                  <c:v>49.19348808559004</c:v>
                </c:pt>
                <c:pt idx="24">
                  <c:v>51.211586307682829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6542-8341-0B02BA934E81}"/>
            </c:ext>
          </c:extLst>
        </c:ser>
        <c:ser>
          <c:idx val="2"/>
          <c:order val="1"/>
          <c:tx>
            <c:v>n^1.1 log log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</c:v>
                </c:pt>
                <c:pt idx="1">
                  <c:v>2.9999999999999996</c:v>
                </c:pt>
                <c:pt idx="2">
                  <c:v>5</c:v>
                </c:pt>
                <c:pt idx="3">
                  <c:v>7</c:v>
                </c:pt>
                <c:pt idx="4">
                  <c:v>8.9999999999999982</c:v>
                </c:pt>
                <c:pt idx="5">
                  <c:v>11</c:v>
                </c:pt>
                <c:pt idx="6">
                  <c:v>12.999999999999998</c:v>
                </c:pt>
                <c:pt idx="7">
                  <c:v>14.999999999999998</c:v>
                </c:pt>
                <c:pt idx="8">
                  <c:v>17</c:v>
                </c:pt>
                <c:pt idx="9">
                  <c:v>19</c:v>
                </c:pt>
                <c:pt idx="10">
                  <c:v>20.999999999999996</c:v>
                </c:pt>
                <c:pt idx="11">
                  <c:v>22.999999999999996</c:v>
                </c:pt>
                <c:pt idx="12">
                  <c:v>25</c:v>
                </c:pt>
                <c:pt idx="13">
                  <c:v>26.999999999999996</c:v>
                </c:pt>
                <c:pt idx="14">
                  <c:v>28.999999999999993</c:v>
                </c:pt>
                <c:pt idx="15">
                  <c:v>30.999999999999996</c:v>
                </c:pt>
                <c:pt idx="16">
                  <c:v>32.999999999999993</c:v>
                </c:pt>
                <c:pt idx="17">
                  <c:v>35</c:v>
                </c:pt>
                <c:pt idx="18">
                  <c:v>37</c:v>
                </c:pt>
                <c:pt idx="19">
                  <c:v>38.999999999999993</c:v>
                </c:pt>
                <c:pt idx="20">
                  <c:v>41</c:v>
                </c:pt>
                <c:pt idx="21">
                  <c:v>43</c:v>
                </c:pt>
                <c:pt idx="22">
                  <c:v>44.999999999999993</c:v>
                </c:pt>
                <c:pt idx="23">
                  <c:v>47</c:v>
                </c:pt>
                <c:pt idx="24">
                  <c:v>48.999999999999993</c:v>
                </c:pt>
              </c:numCache>
            </c:numRef>
          </c:cat>
          <c:val>
            <c:numRef>
              <c:f>Compare!$G$7:$G$31</c:f>
              <c:numCache>
                <c:formatCode>General</c:formatCode>
                <c:ptCount val="25"/>
                <c:pt idx="0">
                  <c:v>0.99897531890147373</c:v>
                </c:pt>
                <c:pt idx="1">
                  <c:v>0</c:v>
                </c:pt>
                <c:pt idx="2">
                  <c:v>5.8052068496484868</c:v>
                </c:pt>
                <c:pt idx="3">
                  <c:v>8.0389530423081066</c:v>
                </c:pt>
                <c:pt idx="4">
                  <c:v>10.260471200691907</c:v>
                </c:pt>
                <c:pt idx="5">
                  <c:v>12.475871702190489</c:v>
                </c:pt>
                <c:pt idx="6">
                  <c:v>14.687675547295107</c:v>
                </c:pt>
                <c:pt idx="7">
                  <c:v>16.89714307468423</c:v>
                </c:pt>
                <c:pt idx="8">
                  <c:v>19.104986062422416</c:v>
                </c:pt>
                <c:pt idx="9">
                  <c:v>21.311642097782258</c:v>
                </c:pt>
                <c:pt idx="10">
                  <c:v>23.517397611041538</c:v>
                </c:pt>
                <c:pt idx="11">
                  <c:v>25.722449368896367</c:v>
                </c:pt>
                <c:pt idx="12">
                  <c:v>27.926937832488534</c:v>
                </c:pt>
                <c:pt idx="13">
                  <c:v>30.130966453213908</c:v>
                </c:pt>
                <c:pt idx="14">
                  <c:v>32.334613427828479</c:v>
                </c:pt>
                <c:pt idx="15">
                  <c:v>34.537939172375538</c:v>
                </c:pt>
                <c:pt idx="16">
                  <c:v>36.740991247717126</c:v>
                </c:pt>
                <c:pt idx="17">
                  <c:v>38.943807706359173</c:v>
                </c:pt>
                <c:pt idx="18">
                  <c:v>41.146419427326769</c:v>
                </c:pt>
                <c:pt idx="19">
                  <c:v>43.348851782932257</c:v>
                </c:pt>
                <c:pt idx="20">
                  <c:v>45.551125852905756</c:v>
                </c:pt>
                <c:pt idx="21">
                  <c:v>47.753259324800844</c:v>
                </c:pt>
                <c:pt idx="22">
                  <c:v>49.955267172508925</c:v>
                </c:pt>
                <c:pt idx="23">
                  <c:v>52.157162174964888</c:v>
                </c:pt>
                <c:pt idx="24">
                  <c:v>54.358955317864208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6542-8341-0B02BA93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88424"/>
        <c:axId val="2109291400"/>
      </c:lineChart>
      <c:catAx>
        <c:axId val="21092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91400"/>
        <c:crosses val="autoZero"/>
        <c:auto val="1"/>
        <c:lblAlgn val="ctr"/>
        <c:lblOffset val="100"/>
        <c:noMultiLvlLbl val="0"/>
      </c:catAx>
      <c:valAx>
        <c:axId val="21092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9</xdr:row>
      <xdr:rowOff>177800</xdr:rowOff>
    </xdr:from>
    <xdr:to>
      <xdr:col>12</xdr:col>
      <xdr:colOff>800100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12700</xdr:rowOff>
    </xdr:from>
    <xdr:to>
      <xdr:col>13</xdr:col>
      <xdr:colOff>292100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26"/>
  <sheetViews>
    <sheetView topLeftCell="A2" workbookViewId="0">
      <selection activeCell="D12" sqref="D12"/>
    </sheetView>
  </sheetViews>
  <sheetFormatPr defaultColWidth="11.19921875" defaultRowHeight="15.6" x14ac:dyDescent="0.3"/>
  <cols>
    <col min="1" max="1" width="8.69921875" customWidth="1"/>
    <col min="3" max="3" width="15.19921875" customWidth="1"/>
  </cols>
  <sheetData>
    <row r="2" spans="1:12" ht="19.8" x14ac:dyDescent="0.4">
      <c r="B2" s="6" t="s">
        <v>12</v>
      </c>
      <c r="C2" s="6"/>
      <c r="D2" s="6"/>
      <c r="E2" s="6"/>
      <c r="F2" s="6"/>
      <c r="G2" s="6"/>
      <c r="H2" s="6"/>
      <c r="I2" s="6"/>
    </row>
    <row r="3" spans="1:12" ht="15" customHeight="1" x14ac:dyDescent="0.3">
      <c r="B3" t="s">
        <v>33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t="s">
        <v>23</v>
      </c>
      <c r="B4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B5" t="s">
        <v>35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" customHeight="1" x14ac:dyDescent="0.3">
      <c r="A6" t="s">
        <v>24</v>
      </c>
      <c r="B6" t="s">
        <v>17</v>
      </c>
      <c r="C6" s="1"/>
      <c r="D6" s="1"/>
      <c r="E6" s="1"/>
      <c r="F6" s="1"/>
      <c r="G6" s="4"/>
    </row>
    <row r="7" spans="1:12" ht="15" customHeight="1" x14ac:dyDescent="0.3">
      <c r="B7" t="s">
        <v>18</v>
      </c>
      <c r="C7" s="1"/>
      <c r="D7" s="1"/>
      <c r="E7" s="1"/>
      <c r="F7" s="1"/>
      <c r="G7" s="4"/>
    </row>
    <row r="8" spans="1:12" ht="15" customHeight="1" x14ac:dyDescent="0.3">
      <c r="B8" t="s">
        <v>19</v>
      </c>
      <c r="C8" s="1"/>
      <c r="D8" s="1"/>
      <c r="E8" s="1"/>
      <c r="F8" s="1"/>
      <c r="G8" s="4"/>
    </row>
    <row r="9" spans="1:12" ht="15" customHeight="1" x14ac:dyDescent="0.3">
      <c r="A9" t="s">
        <v>25</v>
      </c>
      <c r="B9" t="s">
        <v>21</v>
      </c>
      <c r="C9" s="1"/>
      <c r="D9" s="1"/>
      <c r="E9" s="1"/>
      <c r="F9" s="1"/>
      <c r="G9" s="4"/>
    </row>
    <row r="10" spans="1:12" ht="15" customHeight="1" x14ac:dyDescent="0.3">
      <c r="B10" s="5" t="s">
        <v>22</v>
      </c>
      <c r="C10" s="1"/>
      <c r="D10" s="1"/>
      <c r="E10" s="1"/>
      <c r="F10" s="1"/>
      <c r="G10" s="4"/>
    </row>
    <row r="11" spans="1:12" ht="15" customHeight="1" x14ac:dyDescent="0.3">
      <c r="B11" s="5" t="s">
        <v>20</v>
      </c>
      <c r="C11" s="1"/>
      <c r="D11" s="1"/>
      <c r="E11" s="1"/>
      <c r="F11" s="1"/>
      <c r="G11" s="4"/>
    </row>
    <row r="12" spans="1:12" ht="15" customHeight="1" x14ac:dyDescent="0.3">
      <c r="B12" t="s">
        <v>31</v>
      </c>
      <c r="C12" s="1"/>
      <c r="D12" s="1"/>
      <c r="E12" s="1"/>
      <c r="F12" s="1"/>
      <c r="G12" s="4"/>
    </row>
    <row r="14" spans="1:12" ht="46.8" x14ac:dyDescent="0.3">
      <c r="B14" t="s">
        <v>0</v>
      </c>
      <c r="C14" s="1" t="s">
        <v>6</v>
      </c>
      <c r="D14" s="1" t="s">
        <v>2</v>
      </c>
      <c r="E14" s="1" t="s">
        <v>5</v>
      </c>
      <c r="F14" s="1" t="s">
        <v>1</v>
      </c>
    </row>
    <row r="15" spans="1:12" x14ac:dyDescent="0.3">
      <c r="B15">
        <v>10</v>
      </c>
      <c r="C15">
        <v>230878766</v>
      </c>
      <c r="D15">
        <f>LOG(B15,2)</f>
        <v>3.3219280948873626</v>
      </c>
      <c r="F15">
        <f>D15*$E$20</f>
        <v>108258292.06666665</v>
      </c>
    </row>
    <row r="16" spans="1:12" x14ac:dyDescent="0.3">
      <c r="B16">
        <v>100</v>
      </c>
      <c r="C16">
        <v>250789567</v>
      </c>
      <c r="D16">
        <f t="shared" ref="D16:D19" si="0">LOG(B16,2)</f>
        <v>6.6438561897747253</v>
      </c>
      <c r="F16">
        <f>D16*$E$20</f>
        <v>216516584.1333333</v>
      </c>
    </row>
    <row r="17" spans="1:6" x14ac:dyDescent="0.3">
      <c r="B17">
        <v>1000</v>
      </c>
      <c r="C17">
        <v>300457235</v>
      </c>
      <c r="D17">
        <f t="shared" si="0"/>
        <v>9.965784284662087</v>
      </c>
      <c r="F17">
        <f>D17*$E$20</f>
        <v>324774876.19999993</v>
      </c>
    </row>
    <row r="18" spans="1:6" x14ac:dyDescent="0.3">
      <c r="B18">
        <v>10000</v>
      </c>
      <c r="C18">
        <v>400895231</v>
      </c>
      <c r="D18">
        <f t="shared" si="0"/>
        <v>13.287712379549451</v>
      </c>
      <c r="F18">
        <f>D18*$E$20</f>
        <v>433033168.26666659</v>
      </c>
    </row>
    <row r="19" spans="1:6" x14ac:dyDescent="0.3">
      <c r="B19">
        <v>100000</v>
      </c>
      <c r="C19">
        <v>440853582</v>
      </c>
      <c r="D19">
        <f t="shared" si="0"/>
        <v>16.609640474436812</v>
      </c>
      <c r="F19">
        <f>D19*$E$20</f>
        <v>541291460.33333325</v>
      </c>
    </row>
    <row r="20" spans="1:6" x14ac:dyDescent="0.3">
      <c r="C20">
        <f>AVERAGE(C15:C19)</f>
        <v>324774876.19999999</v>
      </c>
      <c r="D20">
        <f>AVERAGE(D15:D19)</f>
        <v>9.9657842846620888</v>
      </c>
      <c r="E20">
        <f>C20/D20</f>
        <v>32588993.19141867</v>
      </c>
    </row>
    <row r="22" spans="1:6" x14ac:dyDescent="0.3">
      <c r="A22" t="s">
        <v>26</v>
      </c>
      <c r="B22" t="s">
        <v>27</v>
      </c>
    </row>
    <row r="24" spans="1:6" x14ac:dyDescent="0.3">
      <c r="A24" t="s">
        <v>28</v>
      </c>
      <c r="B24" t="s">
        <v>29</v>
      </c>
    </row>
    <row r="25" spans="1:6" x14ac:dyDescent="0.3">
      <c r="B25" t="s">
        <v>30</v>
      </c>
    </row>
    <row r="26" spans="1:6" x14ac:dyDescent="0.3">
      <c r="B26" t="s">
        <v>32</v>
      </c>
    </row>
  </sheetData>
  <mergeCells count="1">
    <mergeCell ref="B2:I2"/>
  </mergeCells>
  <phoneticPr fontId="7" type="noConversion"/>
  <pageMargins left="0.75" right="0.75" top="1" bottom="1" header="0.5" footer="0.5"/>
  <pageSetup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31"/>
  <sheetViews>
    <sheetView tabSelected="1" topLeftCell="G7" workbookViewId="0">
      <selection activeCell="I30" sqref="I30"/>
    </sheetView>
  </sheetViews>
  <sheetFormatPr defaultColWidth="11.19921875" defaultRowHeight="15.6" x14ac:dyDescent="0.3"/>
  <cols>
    <col min="1" max="1" width="13.796875" customWidth="1"/>
    <col min="2" max="2" width="15.296875" customWidth="1"/>
    <col min="3" max="3" width="16.296875" customWidth="1"/>
    <col min="4" max="4" width="37.296875" customWidth="1"/>
  </cols>
  <sheetData>
    <row r="2" spans="1:7" ht="20.399999999999999" thickBot="1" x14ac:dyDescent="0.45">
      <c r="A2" s="7" t="s">
        <v>13</v>
      </c>
      <c r="B2" s="7"/>
      <c r="C2" s="7"/>
      <c r="D2" s="7"/>
      <c r="E2" s="7"/>
      <c r="F2" s="7"/>
      <c r="G2" s="7"/>
    </row>
    <row r="3" spans="1:7" ht="18.600000000000001" thickTop="1" x14ac:dyDescent="0.35">
      <c r="A3" s="8" t="s">
        <v>15</v>
      </c>
      <c r="B3" s="8"/>
      <c r="C3" s="8"/>
      <c r="D3" s="8"/>
      <c r="E3" s="8"/>
      <c r="F3" s="8"/>
      <c r="G3" s="8"/>
    </row>
    <row r="4" spans="1:7" x14ac:dyDescent="0.3">
      <c r="A4" s="3"/>
      <c r="B4" s="3"/>
      <c r="C4" s="3"/>
      <c r="D4" s="3"/>
      <c r="E4" s="3"/>
      <c r="F4" s="3"/>
      <c r="G4" s="3"/>
    </row>
    <row r="5" spans="1:7" x14ac:dyDescent="0.3">
      <c r="A5" t="s">
        <v>16</v>
      </c>
      <c r="B5" t="s">
        <v>14</v>
      </c>
      <c r="E5" s="2" t="s">
        <v>10</v>
      </c>
      <c r="F5" s="2"/>
      <c r="G5" s="2"/>
    </row>
    <row r="6" spans="1:7" x14ac:dyDescent="0.3">
      <c r="A6" t="s">
        <v>0</v>
      </c>
      <c r="B6" t="s">
        <v>3</v>
      </c>
      <c r="C6" t="s">
        <v>4</v>
      </c>
      <c r="E6" s="2" t="s">
        <v>7</v>
      </c>
      <c r="F6" s="2" t="s">
        <v>8</v>
      </c>
      <c r="G6" s="2" t="s">
        <v>9</v>
      </c>
    </row>
    <row r="7" spans="1:7" x14ac:dyDescent="0.3">
      <c r="A7">
        <v>10</v>
      </c>
      <c r="B7">
        <f>A7*LOG(A7,2)</f>
        <v>33.219280948873624</v>
      </c>
      <c r="C7">
        <f>POWER(A7,1.1)*LOG(LOG(LOG(A7,2),2),2)</f>
        <v>9.9764336581023798</v>
      </c>
      <c r="E7">
        <f>LOG(A7,10)</f>
        <v>1</v>
      </c>
      <c r="F7">
        <f>LOG(B7,10)</f>
        <v>1.5213902276543247</v>
      </c>
      <c r="G7">
        <f>LOG(C7,10)</f>
        <v>0.99897531890147373</v>
      </c>
    </row>
    <row r="8" spans="1:7" x14ac:dyDescent="0.3">
      <c r="A8">
        <f>100*A7</f>
        <v>1000</v>
      </c>
      <c r="B8">
        <f t="shared" ref="B8:B31" si="0">A8*LOG(A8,2)</f>
        <v>9965.7842846620879</v>
      </c>
      <c r="C8" t="s">
        <v>37</v>
      </c>
      <c r="E8">
        <f t="shared" ref="E8:E31" si="1">LOG(A8,10)</f>
        <v>2.9999999999999996</v>
      </c>
      <c r="F8">
        <f t="shared" ref="F8:F31" si="2">LOG(B8,10)</f>
        <v>3.9985114823739867</v>
      </c>
      <c r="G8" t="e">
        <f t="shared" ref="G8:G31" si="3">LOG(C8,10)</f>
        <v>#VALUE!</v>
      </c>
    </row>
    <row r="9" spans="1:7" x14ac:dyDescent="0.3">
      <c r="A9">
        <f t="shared" ref="A9:A31" si="4">100*A8</f>
        <v>100000</v>
      </c>
      <c r="B9">
        <f t="shared" si="0"/>
        <v>1660964.0474436812</v>
      </c>
      <c r="C9">
        <f t="shared" ref="C8:C31" si="5">POWER(A9,1.1)*LOG(LOG(LOG(A9,2),2),2)</f>
        <v>638567.55642210203</v>
      </c>
      <c r="E9">
        <f t="shared" si="1"/>
        <v>5</v>
      </c>
      <c r="F9">
        <f t="shared" si="2"/>
        <v>6.2203602319903428</v>
      </c>
      <c r="G9">
        <f t="shared" si="3"/>
        <v>5.8052068496484868</v>
      </c>
    </row>
    <row r="10" spans="1:7" x14ac:dyDescent="0.3">
      <c r="A10">
        <f t="shared" si="4"/>
        <v>10000000</v>
      </c>
      <c r="B10">
        <f t="shared" si="0"/>
        <v>232534966.64211538</v>
      </c>
      <c r="C10">
        <f t="shared" si="5"/>
        <v>109383808.96393408</v>
      </c>
      <c r="E10">
        <f t="shared" si="1"/>
        <v>7</v>
      </c>
      <c r="F10">
        <f t="shared" si="2"/>
        <v>8.366488267668581</v>
      </c>
      <c r="G10">
        <f t="shared" si="3"/>
        <v>8.0389530423081066</v>
      </c>
    </row>
    <row r="11" spans="1:7" x14ac:dyDescent="0.3">
      <c r="A11">
        <f t="shared" si="4"/>
        <v>1000000000</v>
      </c>
      <c r="B11">
        <f t="shared" si="0"/>
        <v>29897352853.986263</v>
      </c>
      <c r="C11">
        <f t="shared" si="5"/>
        <v>18216762685.276554</v>
      </c>
      <c r="E11">
        <f t="shared" si="1"/>
        <v>8.9999999999999982</v>
      </c>
      <c r="F11">
        <f t="shared" si="2"/>
        <v>10.475632737093649</v>
      </c>
      <c r="G11">
        <f t="shared" si="3"/>
        <v>10.260471200691907</v>
      </c>
    </row>
    <row r="12" spans="1:7" x14ac:dyDescent="0.3">
      <c r="A12">
        <f t="shared" si="4"/>
        <v>100000000000</v>
      </c>
      <c r="B12">
        <f t="shared" si="0"/>
        <v>3654120904376.0986</v>
      </c>
      <c r="C12">
        <f t="shared" si="5"/>
        <v>2991380802448.2788</v>
      </c>
      <c r="E12">
        <f t="shared" si="1"/>
        <v>11</v>
      </c>
      <c r="F12">
        <f t="shared" si="2"/>
        <v>12.562782912812548</v>
      </c>
      <c r="G12">
        <f t="shared" si="3"/>
        <v>12.475871702190489</v>
      </c>
    </row>
    <row r="13" spans="1:7" x14ac:dyDescent="0.3">
      <c r="A13">
        <f t="shared" si="4"/>
        <v>10000000000000</v>
      </c>
      <c r="B13">
        <f t="shared" si="0"/>
        <v>431850652335357.13</v>
      </c>
      <c r="C13">
        <f t="shared" si="5"/>
        <v>487164403355581.38</v>
      </c>
      <c r="E13">
        <f t="shared" si="1"/>
        <v>12.999999999999998</v>
      </c>
      <c r="F13">
        <f t="shared" si="2"/>
        <v>14.635333579961161</v>
      </c>
      <c r="G13">
        <f t="shared" si="3"/>
        <v>14.687675547295107</v>
      </c>
    </row>
    <row r="14" spans="1:7" x14ac:dyDescent="0.3">
      <c r="A14">
        <f t="shared" si="4"/>
        <v>1000000000000000</v>
      </c>
      <c r="B14">
        <f t="shared" si="0"/>
        <v>4.9828921423310432E+16</v>
      </c>
      <c r="C14">
        <f t="shared" si="5"/>
        <v>7.891200437984712E+16</v>
      </c>
      <c r="E14">
        <f t="shared" si="1"/>
        <v>14.999999999999998</v>
      </c>
      <c r="F14">
        <f t="shared" si="2"/>
        <v>16.697481486710004</v>
      </c>
      <c r="G14">
        <f t="shared" si="3"/>
        <v>16.89714307468423</v>
      </c>
    </row>
    <row r="15" spans="1:7" x14ac:dyDescent="0.3">
      <c r="A15">
        <f t="shared" si="4"/>
        <v>1E+17</v>
      </c>
      <c r="B15">
        <f t="shared" si="0"/>
        <v>5.6472777613085164E+18</v>
      </c>
      <c r="C15">
        <f t="shared" si="5"/>
        <v>1.2734622118278482E+19</v>
      </c>
      <c r="E15">
        <f t="shared" si="1"/>
        <v>17</v>
      </c>
      <c r="F15">
        <f t="shared" si="2"/>
        <v>18.751839149032598</v>
      </c>
      <c r="G15">
        <f t="shared" si="3"/>
        <v>19.104986062422416</v>
      </c>
    </row>
    <row r="16" spans="1:7" x14ac:dyDescent="0.3">
      <c r="A16">
        <f t="shared" si="4"/>
        <v>1E+19</v>
      </c>
      <c r="B16">
        <f t="shared" si="0"/>
        <v>6.3116633802859898E+20</v>
      </c>
      <c r="C16">
        <f t="shared" si="5"/>
        <v>2.0494725117586364E+21</v>
      </c>
      <c r="E16">
        <f t="shared" si="1"/>
        <v>19</v>
      </c>
      <c r="F16">
        <f t="shared" si="2"/>
        <v>20.800143828607155</v>
      </c>
      <c r="G16">
        <f t="shared" si="3"/>
        <v>21.311642097782258</v>
      </c>
    </row>
    <row r="17" spans="1:9" x14ac:dyDescent="0.3">
      <c r="A17">
        <f t="shared" si="4"/>
        <v>1E+21</v>
      </c>
      <c r="B17">
        <f t="shared" si="0"/>
        <v>6.9760489992634602E+22</v>
      </c>
      <c r="C17">
        <f t="shared" si="5"/>
        <v>3.2915284334466588E+23</v>
      </c>
      <c r="E17">
        <f t="shared" si="1"/>
        <v>20.999999999999996</v>
      </c>
      <c r="F17">
        <f t="shared" si="2"/>
        <v>22.843609522388242</v>
      </c>
      <c r="G17">
        <f t="shared" si="3"/>
        <v>23.517397611041538</v>
      </c>
    </row>
    <row r="18" spans="1:9" x14ac:dyDescent="0.3">
      <c r="A18">
        <f t="shared" si="4"/>
        <v>9.9999999999999992E+22</v>
      </c>
      <c r="B18">
        <f t="shared" si="0"/>
        <v>7.6404346182409336E+24</v>
      </c>
      <c r="C18">
        <f t="shared" si="5"/>
        <v>5.2777567382718655E+25</v>
      </c>
      <c r="E18">
        <f t="shared" si="1"/>
        <v>22.999999999999996</v>
      </c>
      <c r="F18">
        <f t="shared" si="2"/>
        <v>24.883118063671915</v>
      </c>
      <c r="G18">
        <f t="shared" si="3"/>
        <v>25.722449368896367</v>
      </c>
    </row>
    <row r="19" spans="1:9" x14ac:dyDescent="0.3">
      <c r="A19">
        <f t="shared" si="4"/>
        <v>9.9999999999999988E+24</v>
      </c>
      <c r="B19">
        <f t="shared" si="0"/>
        <v>8.3048202372184051E+26</v>
      </c>
      <c r="C19">
        <f t="shared" si="5"/>
        <v>8.4515785554705143E+27</v>
      </c>
      <c r="E19">
        <f t="shared" si="1"/>
        <v>25</v>
      </c>
      <c r="F19">
        <f t="shared" si="2"/>
        <v>26.91933023632636</v>
      </c>
      <c r="G19">
        <f t="shared" si="3"/>
        <v>27.926937832488534</v>
      </c>
    </row>
    <row r="20" spans="1:9" x14ac:dyDescent="0.3">
      <c r="A20">
        <f t="shared" si="4"/>
        <v>9.9999999999999988E+26</v>
      </c>
      <c r="B20">
        <f t="shared" si="0"/>
        <v>8.9692058561958785E+28</v>
      </c>
      <c r="C20">
        <f t="shared" si="5"/>
        <v>1.351968127289199E+30</v>
      </c>
      <c r="E20">
        <f t="shared" si="1"/>
        <v>26.999999999999996</v>
      </c>
      <c r="F20">
        <f t="shared" si="2"/>
        <v>28.952753991813307</v>
      </c>
      <c r="G20">
        <f t="shared" si="3"/>
        <v>30.130966453213908</v>
      </c>
    </row>
    <row r="21" spans="1:9" x14ac:dyDescent="0.3">
      <c r="A21">
        <f t="shared" si="4"/>
        <v>9.9999999999999991E+28</v>
      </c>
      <c r="B21">
        <f t="shared" si="0"/>
        <v>9.6335914751733486E+30</v>
      </c>
      <c r="C21">
        <f t="shared" si="5"/>
        <v>2.1607943113497838E+32</v>
      </c>
      <c r="E21">
        <f t="shared" si="1"/>
        <v>28.999999999999993</v>
      </c>
      <c r="F21">
        <f t="shared" si="2"/>
        <v>30.983788225553276</v>
      </c>
      <c r="G21">
        <f t="shared" si="3"/>
        <v>32.334613427828479</v>
      </c>
    </row>
    <row r="22" spans="1:9" x14ac:dyDescent="0.3">
      <c r="A22">
        <f t="shared" si="4"/>
        <v>9.9999999999999996E+30</v>
      </c>
      <c r="B22">
        <f t="shared" si="0"/>
        <v>1.0297977094150823E+33</v>
      </c>
      <c r="C22">
        <f t="shared" si="5"/>
        <v>3.4509540161924759E+34</v>
      </c>
      <c r="E22">
        <f t="shared" si="1"/>
        <v>30.999999999999996</v>
      </c>
      <c r="F22">
        <f t="shared" si="2"/>
        <v>33.012751921488594</v>
      </c>
      <c r="G22">
        <f t="shared" si="3"/>
        <v>34.537939172375538</v>
      </c>
    </row>
    <row r="23" spans="1:9" x14ac:dyDescent="0.3">
      <c r="A23">
        <f t="shared" si="4"/>
        <v>9.9999999999999995E+32</v>
      </c>
      <c r="B23">
        <f t="shared" si="0"/>
        <v>1.0962362713128295E+35</v>
      </c>
      <c r="C23">
        <f t="shared" si="5"/>
        <v>5.5079659615801006E+36</v>
      </c>
      <c r="E23">
        <f t="shared" si="1"/>
        <v>32.999999999999993</v>
      </c>
      <c r="F23">
        <f t="shared" si="2"/>
        <v>35.039904167532207</v>
      </c>
      <c r="G23">
        <f t="shared" si="3"/>
        <v>36.740991247717126</v>
      </c>
    </row>
    <row r="24" spans="1:9" x14ac:dyDescent="0.3">
      <c r="A24">
        <f t="shared" si="4"/>
        <v>9.9999999999999997E+34</v>
      </c>
      <c r="B24">
        <f t="shared" si="0"/>
        <v>1.1626748332105769E+37</v>
      </c>
      <c r="C24">
        <f t="shared" si="5"/>
        <v>8.786333960115361E+38</v>
      </c>
      <c r="E24">
        <f t="shared" si="1"/>
        <v>35</v>
      </c>
      <c r="F24">
        <f t="shared" si="2"/>
        <v>37.065458272004598</v>
      </c>
      <c r="G24">
        <f t="shared" si="3"/>
        <v>38.943807706359173</v>
      </c>
    </row>
    <row r="25" spans="1:9" x14ac:dyDescent="0.3">
      <c r="A25">
        <f t="shared" si="4"/>
        <v>9.9999999999999995E+36</v>
      </c>
      <c r="B25">
        <f t="shared" si="0"/>
        <v>1.2291133951083242E+39</v>
      </c>
      <c r="C25">
        <f t="shared" si="5"/>
        <v>1.4009396508886316E+41</v>
      </c>
      <c r="E25">
        <f t="shared" si="1"/>
        <v>37</v>
      </c>
      <c r="F25">
        <f t="shared" si="2"/>
        <v>39.089591951721317</v>
      </c>
      <c r="G25">
        <f t="shared" si="3"/>
        <v>41.146419427326769</v>
      </c>
    </row>
    <row r="26" spans="1:9" x14ac:dyDescent="0.3">
      <c r="A26">
        <f t="shared" si="4"/>
        <v>9.9999999999999994E+38</v>
      </c>
      <c r="B26">
        <f t="shared" si="0"/>
        <v>1.2955519570060711E+41</v>
      </c>
      <c r="C26">
        <f t="shared" si="5"/>
        <v>2.2328100739792517E+43</v>
      </c>
      <c r="E26">
        <f t="shared" si="1"/>
        <v>38.999999999999993</v>
      </c>
      <c r="F26">
        <f t="shared" si="2"/>
        <v>41.112454834680818</v>
      </c>
      <c r="G26">
        <f t="shared" si="3"/>
        <v>43.348851782932257</v>
      </c>
    </row>
    <row r="27" spans="1:9" x14ac:dyDescent="0.3">
      <c r="A27">
        <f t="shared" si="4"/>
        <v>1E+41</v>
      </c>
      <c r="B27">
        <f t="shared" si="0"/>
        <v>1.3619905189038186E+43</v>
      </c>
      <c r="C27">
        <f t="shared" si="5"/>
        <v>3.5573439084447162E+45</v>
      </c>
      <c r="E27">
        <f t="shared" si="1"/>
        <v>41</v>
      </c>
      <c r="F27">
        <f t="shared" si="2"/>
        <v>43.13417408437406</v>
      </c>
      <c r="G27">
        <f t="shared" si="3"/>
        <v>45.551125852905756</v>
      </c>
    </row>
    <row r="28" spans="1:9" x14ac:dyDescent="0.3">
      <c r="A28">
        <f t="shared" si="4"/>
        <v>1E+43</v>
      </c>
      <c r="B28">
        <f t="shared" si="0"/>
        <v>1.4284290808015658E+45</v>
      </c>
      <c r="C28">
        <f t="shared" si="5"/>
        <v>5.6657750134819048E+47</v>
      </c>
      <c r="E28">
        <f t="shared" si="1"/>
        <v>43</v>
      </c>
      <c r="F28">
        <f t="shared" si="2"/>
        <v>45.154858683233904</v>
      </c>
      <c r="G28">
        <f t="shared" si="3"/>
        <v>47.753259324800844</v>
      </c>
    </row>
    <row r="29" spans="1:9" x14ac:dyDescent="0.3">
      <c r="A29">
        <f t="shared" si="4"/>
        <v>1.0000000000000001E+45</v>
      </c>
      <c r="B29">
        <f t="shared" si="0"/>
        <v>1.4948676426993133E+47</v>
      </c>
      <c r="C29">
        <f t="shared" si="5"/>
        <v>9.0212594348006082E+49</v>
      </c>
      <c r="E29">
        <f t="shared" si="1"/>
        <v>44.999999999999993</v>
      </c>
      <c r="F29">
        <f t="shared" si="2"/>
        <v>47.174602741429666</v>
      </c>
      <c r="G29">
        <f t="shared" si="3"/>
        <v>49.955267172508925</v>
      </c>
    </row>
    <row r="30" spans="1:9" x14ac:dyDescent="0.3">
      <c r="A30">
        <f t="shared" si="4"/>
        <v>1E+47</v>
      </c>
      <c r="B30">
        <f t="shared" si="0"/>
        <v>1.5613062045970605E+49</v>
      </c>
      <c r="C30">
        <f t="shared" si="5"/>
        <v>1.4360255762933849E+52</v>
      </c>
      <c r="E30">
        <f t="shared" si="1"/>
        <v>47</v>
      </c>
      <c r="F30">
        <f t="shared" si="2"/>
        <v>49.19348808559004</v>
      </c>
      <c r="G30">
        <f t="shared" si="3"/>
        <v>52.157162174964888</v>
      </c>
      <c r="I30" t="s">
        <v>36</v>
      </c>
    </row>
    <row r="31" spans="1:9" x14ac:dyDescent="0.3">
      <c r="A31">
        <f t="shared" si="4"/>
        <v>1.0000000000000001E+49</v>
      </c>
      <c r="B31">
        <f t="shared" si="0"/>
        <v>1.6277447664948076E+51</v>
      </c>
      <c r="C31">
        <f t="shared" si="5"/>
        <v>2.2853636629650526E+54</v>
      </c>
      <c r="E31">
        <f t="shared" si="1"/>
        <v>48.999999999999993</v>
      </c>
      <c r="F31">
        <f t="shared" si="2"/>
        <v>51.211586307682829</v>
      </c>
      <c r="G31">
        <f t="shared" si="3"/>
        <v>54.358955317864208</v>
      </c>
      <c r="I31" t="s">
        <v>11</v>
      </c>
    </row>
  </sheetData>
  <mergeCells count="2">
    <mergeCell ref="A2:G2"/>
    <mergeCell ref="A3:G3"/>
  </mergeCells>
  <phoneticPr fontId="7" type="noConversion"/>
  <pageMargins left="0.75" right="0.75" top="1" bottom="1" header="0.5" footer="0.5"/>
  <pageSetup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Analysis</vt:lpstr>
      <vt:lpstr>Compare</vt:lpstr>
      <vt:lpstr>Analysis!Print_Area</vt:lpstr>
      <vt:lpstr>Compare!Print_Area</vt:lpstr>
    </vt:vector>
  </TitlesOfParts>
  <Company>BizMerlin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Amrinder Arora</dc:creator>
  <cp:lastModifiedBy>Niranchana Shiju</cp:lastModifiedBy>
  <cp:lastPrinted>2016-05-23T00:09:03Z</cp:lastPrinted>
  <dcterms:created xsi:type="dcterms:W3CDTF">2016-05-21T16:17:39Z</dcterms:created>
  <dcterms:modified xsi:type="dcterms:W3CDTF">2022-09-13T22:51:36Z</dcterms:modified>
</cp:coreProperties>
</file>