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semmel/Desktop/USMA/Lessons/MA103/L31_Est_Params/"/>
    </mc:Choice>
  </mc:AlternateContent>
  <xr:revisionPtr revIDLastSave="0" documentId="13_ncr:1_{A68977C5-D8BD-7C49-B3EB-A855B0536CFE}" xr6:coauthVersionLast="47" xr6:coauthVersionMax="47" xr10:uidLastSave="{00000000-0000-0000-0000-000000000000}"/>
  <bookViews>
    <workbookView xWindow="2720" yWindow="3160" windowWidth="27240" windowHeight="16440" activeTab="2" xr2:uid="{80743462-0DEE-3948-A341-D015B863B9FD}"/>
  </bookViews>
  <sheets>
    <sheet name="data_with_lebron" sheetId="1" r:id="rId1"/>
    <sheet name="data_without_lebron" sheetId="7" r:id="rId2"/>
    <sheet name="rotation_without_lebron" sheetId="9" r:id="rId3"/>
    <sheet name="pivot_tables_rotation" sheetId="11" state="hidden" r:id="rId4"/>
    <sheet name="pivot_charts_rotation" sheetId="10" state="hidden" r:id="rId5"/>
    <sheet name="rankings_with_lebron" sheetId="2" state="hidden" r:id="rId6"/>
  </sheets>
  <calcPr calcId="181029"/>
  <pivotCaches>
    <pivotCache cacheId="2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9" l="1"/>
  <c r="O4" i="9"/>
  <c r="O5" i="9"/>
  <c r="O6" i="9"/>
  <c r="O7" i="9"/>
  <c r="O8" i="9"/>
  <c r="O9" i="9"/>
  <c r="O10" i="9"/>
  <c r="P16" i="9" s="1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P35" i="9" s="1"/>
  <c r="O39" i="9"/>
  <c r="O40" i="9"/>
  <c r="O41" i="9"/>
  <c r="P41" i="9" s="1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P72" i="9" s="1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P74" i="9" s="1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P120" i="9" s="1"/>
  <c r="O121" i="9"/>
  <c r="P128" i="9" s="1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P141" i="9" s="1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P173" i="9" s="1"/>
  <c r="O167" i="9"/>
  <c r="O168" i="9"/>
  <c r="O169" i="9"/>
  <c r="O170" i="9"/>
  <c r="O171" i="9"/>
  <c r="O172" i="9"/>
  <c r="O173" i="9"/>
  <c r="O174" i="9"/>
  <c r="O175" i="9"/>
  <c r="O176" i="9"/>
  <c r="O177" i="9"/>
  <c r="O178" i="9"/>
  <c r="P176" i="9" s="1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P198" i="9" s="1"/>
  <c r="O207" i="9"/>
  <c r="O208" i="9"/>
  <c r="O209" i="9"/>
  <c r="O210" i="9"/>
  <c r="P217" i="9" s="1"/>
  <c r="O211" i="9"/>
  <c r="O212" i="9"/>
  <c r="O213" i="9"/>
  <c r="O214" i="9"/>
  <c r="O215" i="9"/>
  <c r="O216" i="9"/>
  <c r="O217" i="9"/>
  <c r="O218" i="9"/>
  <c r="O219" i="9"/>
  <c r="P214" i="9" s="1"/>
  <c r="O220" i="9"/>
  <c r="P213" i="9" s="1"/>
  <c r="O221" i="9"/>
  <c r="O222" i="9"/>
  <c r="O223" i="9"/>
  <c r="O224" i="9"/>
  <c r="O225" i="9"/>
  <c r="O226" i="9"/>
  <c r="O227" i="9"/>
  <c r="O228" i="9"/>
  <c r="O229" i="9"/>
  <c r="O230" i="9"/>
  <c r="O231" i="9"/>
  <c r="P238" i="9" s="1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P242" i="9" s="1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P256" i="9" s="1"/>
  <c r="O263" i="9"/>
  <c r="O264" i="9"/>
  <c r="P267" i="9" s="1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P284" i="9" s="1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P303" i="9" s="1"/>
  <c r="O305" i="9"/>
  <c r="P308" i="9" s="1"/>
  <c r="O306" i="9"/>
  <c r="P306" i="9" s="1"/>
  <c r="O307" i="9"/>
  <c r="O308" i="9"/>
  <c r="O309" i="9"/>
  <c r="O310" i="9"/>
  <c r="O311" i="9"/>
  <c r="O312" i="9"/>
  <c r="O313" i="9"/>
  <c r="O314" i="9"/>
  <c r="O315" i="9"/>
  <c r="O2" i="9"/>
  <c r="P8" i="9" s="1"/>
  <c r="P2" i="9"/>
  <c r="P3" i="9"/>
  <c r="P4" i="9"/>
  <c r="P5" i="9"/>
  <c r="P6" i="9"/>
  <c r="P7" i="9"/>
  <c r="P147" i="9"/>
  <c r="P148" i="9"/>
  <c r="P174" i="9"/>
  <c r="P257" i="9"/>
  <c r="P285" i="9"/>
  <c r="P300" i="9"/>
  <c r="P316" i="9"/>
  <c r="O2" i="7"/>
  <c r="O291" i="1"/>
  <c r="N291" i="1"/>
  <c r="M291" i="1"/>
  <c r="O70" i="1"/>
  <c r="N70" i="1"/>
  <c r="M70" i="1"/>
  <c r="O252" i="1"/>
  <c r="N252" i="1"/>
  <c r="M252" i="1"/>
  <c r="O276" i="1"/>
  <c r="N276" i="1"/>
  <c r="M276" i="1"/>
  <c r="O33" i="1"/>
  <c r="N33" i="1"/>
  <c r="M33" i="1"/>
  <c r="O137" i="1"/>
  <c r="N137" i="1"/>
  <c r="M137" i="1"/>
  <c r="O172" i="1"/>
  <c r="N172" i="1"/>
  <c r="M172" i="1"/>
  <c r="O7" i="1"/>
  <c r="N7" i="1"/>
  <c r="M7" i="1"/>
  <c r="O98" i="1"/>
  <c r="N98" i="1"/>
  <c r="M98" i="1"/>
  <c r="O28" i="1"/>
  <c r="O90" i="7"/>
  <c r="N90" i="7"/>
  <c r="M90" i="7"/>
  <c r="M3" i="1"/>
  <c r="M4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O109" i="1"/>
  <c r="N109" i="1"/>
  <c r="O100" i="7"/>
  <c r="N100" i="7"/>
  <c r="M100" i="7"/>
  <c r="O387" i="7"/>
  <c r="N387" i="7"/>
  <c r="M387" i="7"/>
  <c r="O386" i="7"/>
  <c r="N386" i="7"/>
  <c r="M386" i="7"/>
  <c r="O385" i="7"/>
  <c r="N385" i="7"/>
  <c r="M385" i="7"/>
  <c r="O384" i="7"/>
  <c r="N384" i="7"/>
  <c r="M384" i="7"/>
  <c r="O383" i="7"/>
  <c r="N383" i="7"/>
  <c r="M383" i="7"/>
  <c r="O382" i="7"/>
  <c r="N382" i="7"/>
  <c r="M382" i="7"/>
  <c r="O381" i="7"/>
  <c r="N381" i="7"/>
  <c r="M381" i="7"/>
  <c r="O380" i="7"/>
  <c r="N380" i="7"/>
  <c r="M380" i="7"/>
  <c r="O379" i="7"/>
  <c r="N379" i="7"/>
  <c r="M379" i="7"/>
  <c r="O378" i="7"/>
  <c r="N378" i="7"/>
  <c r="M378" i="7"/>
  <c r="O377" i="7"/>
  <c r="N377" i="7"/>
  <c r="M377" i="7"/>
  <c r="O376" i="7"/>
  <c r="N376" i="7"/>
  <c r="M376" i="7"/>
  <c r="O375" i="7"/>
  <c r="N375" i="7"/>
  <c r="M375" i="7"/>
  <c r="O374" i="7"/>
  <c r="N374" i="7"/>
  <c r="M374" i="7"/>
  <c r="O373" i="7"/>
  <c r="N373" i="7"/>
  <c r="M373" i="7"/>
  <c r="O372" i="7"/>
  <c r="N372" i="7"/>
  <c r="M372" i="7"/>
  <c r="O371" i="7"/>
  <c r="N371" i="7"/>
  <c r="M371" i="7"/>
  <c r="O370" i="7"/>
  <c r="N370" i="7"/>
  <c r="M370" i="7"/>
  <c r="O369" i="7"/>
  <c r="N369" i="7"/>
  <c r="M369" i="7"/>
  <c r="O368" i="7"/>
  <c r="N368" i="7"/>
  <c r="M368" i="7"/>
  <c r="O367" i="7"/>
  <c r="N367" i="7"/>
  <c r="M367" i="7"/>
  <c r="O366" i="7"/>
  <c r="N366" i="7"/>
  <c r="M366" i="7"/>
  <c r="O365" i="7"/>
  <c r="N365" i="7"/>
  <c r="M365" i="7"/>
  <c r="O364" i="7"/>
  <c r="N364" i="7"/>
  <c r="M364" i="7"/>
  <c r="O363" i="7"/>
  <c r="N363" i="7"/>
  <c r="M363" i="7"/>
  <c r="O362" i="7"/>
  <c r="N362" i="7"/>
  <c r="M362" i="7"/>
  <c r="O361" i="7"/>
  <c r="N361" i="7"/>
  <c r="M361" i="7"/>
  <c r="O360" i="7"/>
  <c r="N360" i="7"/>
  <c r="M360" i="7"/>
  <c r="O359" i="7"/>
  <c r="N359" i="7"/>
  <c r="M359" i="7"/>
  <c r="O358" i="7"/>
  <c r="N358" i="7"/>
  <c r="M358" i="7"/>
  <c r="O357" i="7"/>
  <c r="N357" i="7"/>
  <c r="M357" i="7"/>
  <c r="O356" i="7"/>
  <c r="N356" i="7"/>
  <c r="M356" i="7"/>
  <c r="O355" i="7"/>
  <c r="N355" i="7"/>
  <c r="M355" i="7"/>
  <c r="O354" i="7"/>
  <c r="N354" i="7"/>
  <c r="M354" i="7"/>
  <c r="O353" i="7"/>
  <c r="N353" i="7"/>
  <c r="M353" i="7"/>
  <c r="O352" i="7"/>
  <c r="N352" i="7"/>
  <c r="M352" i="7"/>
  <c r="O351" i="7"/>
  <c r="N351" i="7"/>
  <c r="M351" i="7"/>
  <c r="O350" i="7"/>
  <c r="N350" i="7"/>
  <c r="M350" i="7"/>
  <c r="O349" i="7"/>
  <c r="N349" i="7"/>
  <c r="M349" i="7"/>
  <c r="O348" i="7"/>
  <c r="N348" i="7"/>
  <c r="M348" i="7"/>
  <c r="O347" i="7"/>
  <c r="N347" i="7"/>
  <c r="M347" i="7"/>
  <c r="O346" i="7"/>
  <c r="N346" i="7"/>
  <c r="M346" i="7"/>
  <c r="O345" i="7"/>
  <c r="N345" i="7"/>
  <c r="M345" i="7"/>
  <c r="O344" i="7"/>
  <c r="N344" i="7"/>
  <c r="M344" i="7"/>
  <c r="O343" i="7"/>
  <c r="N343" i="7"/>
  <c r="M343" i="7"/>
  <c r="O342" i="7"/>
  <c r="N342" i="7"/>
  <c r="M342" i="7"/>
  <c r="O341" i="7"/>
  <c r="N341" i="7"/>
  <c r="M341" i="7"/>
  <c r="O340" i="7"/>
  <c r="N340" i="7"/>
  <c r="M340" i="7"/>
  <c r="O339" i="7"/>
  <c r="N339" i="7"/>
  <c r="M339" i="7"/>
  <c r="O338" i="7"/>
  <c r="N338" i="7"/>
  <c r="M338" i="7"/>
  <c r="O337" i="7"/>
  <c r="N337" i="7"/>
  <c r="M337" i="7"/>
  <c r="O336" i="7"/>
  <c r="N336" i="7"/>
  <c r="M336" i="7"/>
  <c r="O335" i="7"/>
  <c r="N335" i="7"/>
  <c r="M335" i="7"/>
  <c r="O334" i="7"/>
  <c r="N334" i="7"/>
  <c r="M334" i="7"/>
  <c r="O333" i="7"/>
  <c r="N333" i="7"/>
  <c r="M333" i="7"/>
  <c r="O332" i="7"/>
  <c r="N332" i="7"/>
  <c r="M332" i="7"/>
  <c r="O331" i="7"/>
  <c r="N331" i="7"/>
  <c r="M331" i="7"/>
  <c r="O330" i="7"/>
  <c r="N330" i="7"/>
  <c r="M330" i="7"/>
  <c r="O329" i="7"/>
  <c r="N329" i="7"/>
  <c r="M329" i="7"/>
  <c r="O328" i="7"/>
  <c r="N328" i="7"/>
  <c r="M328" i="7"/>
  <c r="O327" i="7"/>
  <c r="N327" i="7"/>
  <c r="M327" i="7"/>
  <c r="O326" i="7"/>
  <c r="N326" i="7"/>
  <c r="M326" i="7"/>
  <c r="O325" i="7"/>
  <c r="N325" i="7"/>
  <c r="M325" i="7"/>
  <c r="O324" i="7"/>
  <c r="N324" i="7"/>
  <c r="M324" i="7"/>
  <c r="O323" i="7"/>
  <c r="N323" i="7"/>
  <c r="M323" i="7"/>
  <c r="O322" i="7"/>
  <c r="N322" i="7"/>
  <c r="M322" i="7"/>
  <c r="O321" i="7"/>
  <c r="N321" i="7"/>
  <c r="M321" i="7"/>
  <c r="O320" i="7"/>
  <c r="N320" i="7"/>
  <c r="M320" i="7"/>
  <c r="O319" i="7"/>
  <c r="N319" i="7"/>
  <c r="M319" i="7"/>
  <c r="O318" i="7"/>
  <c r="N318" i="7"/>
  <c r="M318" i="7"/>
  <c r="O317" i="7"/>
  <c r="N317" i="7"/>
  <c r="M317" i="7"/>
  <c r="O316" i="7"/>
  <c r="N316" i="7"/>
  <c r="M316" i="7"/>
  <c r="O315" i="7"/>
  <c r="N315" i="7"/>
  <c r="M315" i="7"/>
  <c r="O314" i="7"/>
  <c r="N314" i="7"/>
  <c r="M314" i="7"/>
  <c r="O313" i="7"/>
  <c r="N313" i="7"/>
  <c r="M313" i="7"/>
  <c r="O312" i="7"/>
  <c r="N312" i="7"/>
  <c r="M312" i="7"/>
  <c r="O311" i="7"/>
  <c r="N311" i="7"/>
  <c r="M311" i="7"/>
  <c r="O310" i="7"/>
  <c r="N310" i="7"/>
  <c r="M310" i="7"/>
  <c r="O309" i="7"/>
  <c r="N309" i="7"/>
  <c r="M309" i="7"/>
  <c r="O308" i="7"/>
  <c r="N308" i="7"/>
  <c r="M308" i="7"/>
  <c r="O307" i="7"/>
  <c r="N307" i="7"/>
  <c r="M307" i="7"/>
  <c r="O306" i="7"/>
  <c r="N306" i="7"/>
  <c r="M306" i="7"/>
  <c r="O305" i="7"/>
  <c r="N305" i="7"/>
  <c r="M305" i="7"/>
  <c r="O304" i="7"/>
  <c r="N304" i="7"/>
  <c r="M304" i="7"/>
  <c r="O303" i="7"/>
  <c r="N303" i="7"/>
  <c r="M303" i="7"/>
  <c r="O302" i="7"/>
  <c r="N302" i="7"/>
  <c r="M302" i="7"/>
  <c r="O301" i="7"/>
  <c r="N301" i="7"/>
  <c r="M301" i="7"/>
  <c r="O300" i="7"/>
  <c r="N300" i="7"/>
  <c r="M300" i="7"/>
  <c r="O299" i="7"/>
  <c r="N299" i="7"/>
  <c r="M299" i="7"/>
  <c r="O298" i="7"/>
  <c r="N298" i="7"/>
  <c r="M298" i="7"/>
  <c r="O297" i="7"/>
  <c r="N297" i="7"/>
  <c r="M297" i="7"/>
  <c r="O296" i="7"/>
  <c r="N296" i="7"/>
  <c r="M296" i="7"/>
  <c r="O295" i="7"/>
  <c r="N295" i="7"/>
  <c r="M295" i="7"/>
  <c r="O294" i="7"/>
  <c r="N294" i="7"/>
  <c r="M294" i="7"/>
  <c r="O293" i="7"/>
  <c r="N293" i="7"/>
  <c r="M293" i="7"/>
  <c r="O292" i="7"/>
  <c r="N292" i="7"/>
  <c r="M292" i="7"/>
  <c r="O291" i="7"/>
  <c r="N291" i="7"/>
  <c r="M291" i="7"/>
  <c r="O290" i="7"/>
  <c r="N290" i="7"/>
  <c r="M290" i="7"/>
  <c r="O289" i="7"/>
  <c r="N289" i="7"/>
  <c r="M289" i="7"/>
  <c r="O288" i="7"/>
  <c r="N288" i="7"/>
  <c r="M288" i="7"/>
  <c r="O287" i="7"/>
  <c r="N287" i="7"/>
  <c r="M287" i="7"/>
  <c r="O286" i="7"/>
  <c r="N286" i="7"/>
  <c r="M286" i="7"/>
  <c r="O285" i="7"/>
  <c r="N285" i="7"/>
  <c r="M285" i="7"/>
  <c r="O284" i="7"/>
  <c r="N284" i="7"/>
  <c r="M284" i="7"/>
  <c r="O283" i="7"/>
  <c r="N283" i="7"/>
  <c r="M283" i="7"/>
  <c r="O282" i="7"/>
  <c r="N282" i="7"/>
  <c r="M282" i="7"/>
  <c r="O281" i="7"/>
  <c r="N281" i="7"/>
  <c r="M281" i="7"/>
  <c r="O280" i="7"/>
  <c r="N280" i="7"/>
  <c r="M280" i="7"/>
  <c r="O279" i="7"/>
  <c r="N279" i="7"/>
  <c r="M279" i="7"/>
  <c r="O278" i="7"/>
  <c r="N278" i="7"/>
  <c r="M278" i="7"/>
  <c r="O277" i="7"/>
  <c r="N277" i="7"/>
  <c r="M277" i="7"/>
  <c r="O276" i="7"/>
  <c r="N276" i="7"/>
  <c r="M276" i="7"/>
  <c r="O275" i="7"/>
  <c r="N275" i="7"/>
  <c r="M275" i="7"/>
  <c r="O274" i="7"/>
  <c r="N274" i="7"/>
  <c r="M274" i="7"/>
  <c r="O273" i="7"/>
  <c r="N273" i="7"/>
  <c r="M273" i="7"/>
  <c r="O272" i="7"/>
  <c r="N272" i="7"/>
  <c r="M272" i="7"/>
  <c r="O271" i="7"/>
  <c r="N271" i="7"/>
  <c r="M271" i="7"/>
  <c r="O270" i="7"/>
  <c r="N270" i="7"/>
  <c r="M270" i="7"/>
  <c r="O269" i="7"/>
  <c r="N269" i="7"/>
  <c r="M269" i="7"/>
  <c r="O268" i="7"/>
  <c r="N268" i="7"/>
  <c r="M268" i="7"/>
  <c r="O267" i="7"/>
  <c r="N267" i="7"/>
  <c r="M267" i="7"/>
  <c r="O266" i="7"/>
  <c r="N266" i="7"/>
  <c r="M266" i="7"/>
  <c r="O265" i="7"/>
  <c r="N265" i="7"/>
  <c r="M265" i="7"/>
  <c r="O264" i="7"/>
  <c r="N264" i="7"/>
  <c r="M264" i="7"/>
  <c r="O263" i="7"/>
  <c r="N263" i="7"/>
  <c r="M263" i="7"/>
  <c r="O262" i="7"/>
  <c r="N262" i="7"/>
  <c r="M262" i="7"/>
  <c r="O261" i="7"/>
  <c r="N261" i="7"/>
  <c r="M261" i="7"/>
  <c r="O260" i="7"/>
  <c r="N260" i="7"/>
  <c r="M260" i="7"/>
  <c r="O259" i="7"/>
  <c r="N259" i="7"/>
  <c r="M259" i="7"/>
  <c r="O258" i="7"/>
  <c r="N258" i="7"/>
  <c r="M258" i="7"/>
  <c r="O257" i="7"/>
  <c r="N257" i="7"/>
  <c r="M257" i="7"/>
  <c r="O256" i="7"/>
  <c r="N256" i="7"/>
  <c r="M256" i="7"/>
  <c r="O255" i="7"/>
  <c r="N255" i="7"/>
  <c r="M255" i="7"/>
  <c r="O254" i="7"/>
  <c r="N254" i="7"/>
  <c r="M254" i="7"/>
  <c r="O253" i="7"/>
  <c r="N253" i="7"/>
  <c r="M253" i="7"/>
  <c r="O252" i="7"/>
  <c r="N252" i="7"/>
  <c r="M252" i="7"/>
  <c r="O251" i="7"/>
  <c r="N251" i="7"/>
  <c r="M251" i="7"/>
  <c r="O250" i="7"/>
  <c r="N250" i="7"/>
  <c r="M250" i="7"/>
  <c r="O249" i="7"/>
  <c r="N249" i="7"/>
  <c r="M249" i="7"/>
  <c r="O248" i="7"/>
  <c r="N248" i="7"/>
  <c r="M248" i="7"/>
  <c r="O247" i="7"/>
  <c r="N247" i="7"/>
  <c r="M247" i="7"/>
  <c r="O246" i="7"/>
  <c r="N246" i="7"/>
  <c r="M246" i="7"/>
  <c r="O245" i="7"/>
  <c r="N245" i="7"/>
  <c r="M245" i="7"/>
  <c r="O244" i="7"/>
  <c r="N244" i="7"/>
  <c r="M244" i="7"/>
  <c r="O243" i="7"/>
  <c r="N243" i="7"/>
  <c r="M243" i="7"/>
  <c r="O242" i="7"/>
  <c r="N242" i="7"/>
  <c r="M242" i="7"/>
  <c r="O241" i="7"/>
  <c r="N241" i="7"/>
  <c r="M241" i="7"/>
  <c r="O240" i="7"/>
  <c r="N240" i="7"/>
  <c r="M240" i="7"/>
  <c r="O239" i="7"/>
  <c r="N239" i="7"/>
  <c r="M239" i="7"/>
  <c r="O238" i="7"/>
  <c r="N238" i="7"/>
  <c r="M238" i="7"/>
  <c r="O237" i="7"/>
  <c r="N237" i="7"/>
  <c r="M237" i="7"/>
  <c r="O236" i="7"/>
  <c r="N236" i="7"/>
  <c r="M236" i="7"/>
  <c r="O235" i="7"/>
  <c r="N235" i="7"/>
  <c r="M235" i="7"/>
  <c r="O234" i="7"/>
  <c r="N234" i="7"/>
  <c r="M234" i="7"/>
  <c r="O233" i="7"/>
  <c r="N233" i="7"/>
  <c r="M233" i="7"/>
  <c r="O232" i="7"/>
  <c r="N232" i="7"/>
  <c r="M232" i="7"/>
  <c r="O231" i="7"/>
  <c r="N231" i="7"/>
  <c r="M231" i="7"/>
  <c r="O230" i="7"/>
  <c r="N230" i="7"/>
  <c r="M230" i="7"/>
  <c r="O229" i="7"/>
  <c r="N229" i="7"/>
  <c r="M229" i="7"/>
  <c r="O228" i="7"/>
  <c r="N228" i="7"/>
  <c r="M228" i="7"/>
  <c r="O227" i="7"/>
  <c r="N227" i="7"/>
  <c r="M227" i="7"/>
  <c r="O226" i="7"/>
  <c r="N226" i="7"/>
  <c r="M226" i="7"/>
  <c r="O225" i="7"/>
  <c r="N225" i="7"/>
  <c r="M225" i="7"/>
  <c r="O224" i="7"/>
  <c r="N224" i="7"/>
  <c r="M224" i="7"/>
  <c r="O223" i="7"/>
  <c r="N223" i="7"/>
  <c r="M223" i="7"/>
  <c r="O222" i="7"/>
  <c r="N222" i="7"/>
  <c r="M222" i="7"/>
  <c r="O221" i="7"/>
  <c r="N221" i="7"/>
  <c r="M221" i="7"/>
  <c r="O220" i="7"/>
  <c r="N220" i="7"/>
  <c r="M220" i="7"/>
  <c r="O219" i="7"/>
  <c r="N219" i="7"/>
  <c r="M219" i="7"/>
  <c r="O218" i="7"/>
  <c r="N218" i="7"/>
  <c r="M218" i="7"/>
  <c r="O217" i="7"/>
  <c r="N217" i="7"/>
  <c r="M217" i="7"/>
  <c r="O216" i="7"/>
  <c r="N216" i="7"/>
  <c r="M216" i="7"/>
  <c r="O215" i="7"/>
  <c r="N215" i="7"/>
  <c r="M215" i="7"/>
  <c r="O214" i="7"/>
  <c r="N214" i="7"/>
  <c r="M214" i="7"/>
  <c r="O213" i="7"/>
  <c r="N213" i="7"/>
  <c r="M213" i="7"/>
  <c r="O212" i="7"/>
  <c r="N212" i="7"/>
  <c r="M212" i="7"/>
  <c r="O211" i="7"/>
  <c r="N211" i="7"/>
  <c r="M211" i="7"/>
  <c r="O210" i="7"/>
  <c r="N210" i="7"/>
  <c r="M210" i="7"/>
  <c r="O209" i="7"/>
  <c r="N209" i="7"/>
  <c r="M209" i="7"/>
  <c r="O208" i="7"/>
  <c r="N208" i="7"/>
  <c r="M208" i="7"/>
  <c r="O207" i="7"/>
  <c r="N207" i="7"/>
  <c r="M207" i="7"/>
  <c r="O206" i="7"/>
  <c r="N206" i="7"/>
  <c r="M206" i="7"/>
  <c r="O205" i="7"/>
  <c r="N205" i="7"/>
  <c r="M205" i="7"/>
  <c r="O204" i="7"/>
  <c r="N204" i="7"/>
  <c r="M204" i="7"/>
  <c r="O203" i="7"/>
  <c r="N203" i="7"/>
  <c r="M203" i="7"/>
  <c r="O202" i="7"/>
  <c r="N202" i="7"/>
  <c r="M202" i="7"/>
  <c r="O201" i="7"/>
  <c r="N201" i="7"/>
  <c r="M201" i="7"/>
  <c r="O200" i="7"/>
  <c r="N200" i="7"/>
  <c r="M200" i="7"/>
  <c r="O199" i="7"/>
  <c r="N199" i="7"/>
  <c r="M199" i="7"/>
  <c r="O198" i="7"/>
  <c r="N198" i="7"/>
  <c r="M198" i="7"/>
  <c r="O196" i="7"/>
  <c r="N196" i="7"/>
  <c r="M196" i="7"/>
  <c r="O195" i="7"/>
  <c r="N195" i="7"/>
  <c r="M195" i="7"/>
  <c r="O194" i="7"/>
  <c r="N194" i="7"/>
  <c r="M194" i="7"/>
  <c r="O193" i="7"/>
  <c r="N193" i="7"/>
  <c r="M193" i="7"/>
  <c r="O192" i="7"/>
  <c r="N192" i="7"/>
  <c r="M192" i="7"/>
  <c r="O191" i="7"/>
  <c r="N191" i="7"/>
  <c r="M191" i="7"/>
  <c r="O190" i="7"/>
  <c r="N190" i="7"/>
  <c r="M190" i="7"/>
  <c r="O189" i="7"/>
  <c r="N189" i="7"/>
  <c r="M189" i="7"/>
  <c r="O188" i="7"/>
  <c r="N188" i="7"/>
  <c r="M188" i="7"/>
  <c r="O187" i="7"/>
  <c r="N187" i="7"/>
  <c r="M187" i="7"/>
  <c r="O186" i="7"/>
  <c r="N186" i="7"/>
  <c r="M186" i="7"/>
  <c r="O185" i="7"/>
  <c r="N185" i="7"/>
  <c r="M185" i="7"/>
  <c r="O184" i="7"/>
  <c r="N184" i="7"/>
  <c r="M184" i="7"/>
  <c r="O183" i="7"/>
  <c r="N183" i="7"/>
  <c r="M183" i="7"/>
  <c r="O182" i="7"/>
  <c r="N182" i="7"/>
  <c r="M182" i="7"/>
  <c r="O181" i="7"/>
  <c r="N181" i="7"/>
  <c r="M181" i="7"/>
  <c r="O180" i="7"/>
  <c r="N180" i="7"/>
  <c r="M180" i="7"/>
  <c r="O179" i="7"/>
  <c r="N179" i="7"/>
  <c r="M179" i="7"/>
  <c r="O178" i="7"/>
  <c r="N178" i="7"/>
  <c r="M178" i="7"/>
  <c r="O177" i="7"/>
  <c r="N177" i="7"/>
  <c r="M177" i="7"/>
  <c r="O176" i="7"/>
  <c r="N176" i="7"/>
  <c r="M176" i="7"/>
  <c r="O175" i="7"/>
  <c r="N175" i="7"/>
  <c r="M175" i="7"/>
  <c r="O174" i="7"/>
  <c r="N174" i="7"/>
  <c r="M174" i="7"/>
  <c r="O173" i="7"/>
  <c r="N173" i="7"/>
  <c r="M173" i="7"/>
  <c r="O172" i="7"/>
  <c r="N172" i="7"/>
  <c r="M172" i="7"/>
  <c r="O171" i="7"/>
  <c r="N171" i="7"/>
  <c r="M171" i="7"/>
  <c r="O170" i="7"/>
  <c r="N170" i="7"/>
  <c r="M170" i="7"/>
  <c r="O169" i="7"/>
  <c r="N169" i="7"/>
  <c r="M169" i="7"/>
  <c r="O168" i="7"/>
  <c r="N168" i="7"/>
  <c r="M168" i="7"/>
  <c r="O167" i="7"/>
  <c r="N167" i="7"/>
  <c r="M167" i="7"/>
  <c r="O166" i="7"/>
  <c r="N166" i="7"/>
  <c r="M166" i="7"/>
  <c r="O165" i="7"/>
  <c r="N165" i="7"/>
  <c r="M165" i="7"/>
  <c r="O164" i="7"/>
  <c r="N164" i="7"/>
  <c r="M164" i="7"/>
  <c r="O163" i="7"/>
  <c r="N163" i="7"/>
  <c r="M163" i="7"/>
  <c r="O162" i="7"/>
  <c r="N162" i="7"/>
  <c r="M162" i="7"/>
  <c r="O161" i="7"/>
  <c r="N161" i="7"/>
  <c r="M161" i="7"/>
  <c r="O160" i="7"/>
  <c r="N160" i="7"/>
  <c r="M160" i="7"/>
  <c r="O159" i="7"/>
  <c r="N159" i="7"/>
  <c r="M159" i="7"/>
  <c r="O158" i="7"/>
  <c r="N158" i="7"/>
  <c r="M158" i="7"/>
  <c r="O157" i="7"/>
  <c r="N157" i="7"/>
  <c r="M157" i="7"/>
  <c r="O156" i="7"/>
  <c r="N156" i="7"/>
  <c r="M156" i="7"/>
  <c r="O155" i="7"/>
  <c r="N155" i="7"/>
  <c r="M155" i="7"/>
  <c r="O154" i="7"/>
  <c r="N154" i="7"/>
  <c r="M154" i="7"/>
  <c r="O153" i="7"/>
  <c r="N153" i="7"/>
  <c r="M153" i="7"/>
  <c r="O152" i="7"/>
  <c r="N152" i="7"/>
  <c r="M152" i="7"/>
  <c r="O151" i="7"/>
  <c r="N151" i="7"/>
  <c r="M151" i="7"/>
  <c r="O150" i="7"/>
  <c r="N150" i="7"/>
  <c r="M150" i="7"/>
  <c r="O149" i="7"/>
  <c r="N149" i="7"/>
  <c r="M149" i="7"/>
  <c r="O148" i="7"/>
  <c r="N148" i="7"/>
  <c r="M148" i="7"/>
  <c r="O147" i="7"/>
  <c r="N147" i="7"/>
  <c r="M147" i="7"/>
  <c r="O146" i="7"/>
  <c r="N146" i="7"/>
  <c r="M146" i="7"/>
  <c r="O145" i="7"/>
  <c r="N145" i="7"/>
  <c r="M145" i="7"/>
  <c r="O144" i="7"/>
  <c r="N144" i="7"/>
  <c r="M144" i="7"/>
  <c r="O143" i="7"/>
  <c r="N143" i="7"/>
  <c r="M143" i="7"/>
  <c r="O142" i="7"/>
  <c r="N142" i="7"/>
  <c r="M142" i="7"/>
  <c r="O141" i="7"/>
  <c r="N141" i="7"/>
  <c r="M141" i="7"/>
  <c r="O140" i="7"/>
  <c r="N140" i="7"/>
  <c r="M140" i="7"/>
  <c r="O139" i="7"/>
  <c r="N139" i="7"/>
  <c r="M139" i="7"/>
  <c r="O138" i="7"/>
  <c r="N138" i="7"/>
  <c r="M138" i="7"/>
  <c r="O137" i="7"/>
  <c r="N137" i="7"/>
  <c r="M137" i="7"/>
  <c r="O136" i="7"/>
  <c r="N136" i="7"/>
  <c r="M136" i="7"/>
  <c r="O135" i="7"/>
  <c r="N135" i="7"/>
  <c r="M135" i="7"/>
  <c r="O134" i="7"/>
  <c r="N134" i="7"/>
  <c r="M134" i="7"/>
  <c r="O133" i="7"/>
  <c r="N133" i="7"/>
  <c r="M133" i="7"/>
  <c r="O132" i="7"/>
  <c r="N132" i="7"/>
  <c r="M132" i="7"/>
  <c r="O131" i="7"/>
  <c r="N131" i="7"/>
  <c r="M131" i="7"/>
  <c r="O130" i="7"/>
  <c r="N130" i="7"/>
  <c r="M130" i="7"/>
  <c r="O129" i="7"/>
  <c r="N129" i="7"/>
  <c r="M129" i="7"/>
  <c r="O128" i="7"/>
  <c r="N128" i="7"/>
  <c r="M128" i="7"/>
  <c r="O127" i="7"/>
  <c r="N127" i="7"/>
  <c r="M127" i="7"/>
  <c r="O126" i="7"/>
  <c r="N126" i="7"/>
  <c r="M126" i="7"/>
  <c r="O125" i="7"/>
  <c r="N125" i="7"/>
  <c r="M125" i="7"/>
  <c r="O124" i="7"/>
  <c r="N124" i="7"/>
  <c r="M124" i="7"/>
  <c r="O123" i="7"/>
  <c r="N123" i="7"/>
  <c r="M123" i="7"/>
  <c r="O122" i="7"/>
  <c r="N122" i="7"/>
  <c r="M122" i="7"/>
  <c r="O121" i="7"/>
  <c r="N121" i="7"/>
  <c r="M121" i="7"/>
  <c r="O120" i="7"/>
  <c r="N120" i="7"/>
  <c r="M120" i="7"/>
  <c r="O119" i="7"/>
  <c r="N119" i="7"/>
  <c r="M119" i="7"/>
  <c r="O118" i="7"/>
  <c r="N118" i="7"/>
  <c r="M118" i="7"/>
  <c r="O117" i="7"/>
  <c r="N117" i="7"/>
  <c r="M117" i="7"/>
  <c r="O116" i="7"/>
  <c r="N116" i="7"/>
  <c r="M116" i="7"/>
  <c r="O115" i="7"/>
  <c r="N115" i="7"/>
  <c r="M115" i="7"/>
  <c r="O114" i="7"/>
  <c r="N114" i="7"/>
  <c r="M114" i="7"/>
  <c r="O113" i="7"/>
  <c r="N113" i="7"/>
  <c r="M113" i="7"/>
  <c r="O112" i="7"/>
  <c r="N112" i="7"/>
  <c r="M112" i="7"/>
  <c r="O111" i="7"/>
  <c r="N111" i="7"/>
  <c r="M111" i="7"/>
  <c r="O110" i="7"/>
  <c r="N110" i="7"/>
  <c r="M110" i="7"/>
  <c r="O109" i="7"/>
  <c r="N109" i="7"/>
  <c r="M109" i="7"/>
  <c r="O108" i="7"/>
  <c r="N108" i="7"/>
  <c r="M108" i="7"/>
  <c r="O107" i="7"/>
  <c r="N107" i="7"/>
  <c r="M107" i="7"/>
  <c r="O106" i="7"/>
  <c r="N106" i="7"/>
  <c r="M106" i="7"/>
  <c r="O105" i="7"/>
  <c r="N105" i="7"/>
  <c r="M105" i="7"/>
  <c r="O104" i="7"/>
  <c r="N104" i="7"/>
  <c r="M104" i="7"/>
  <c r="O103" i="7"/>
  <c r="N103" i="7"/>
  <c r="M103" i="7"/>
  <c r="O102" i="7"/>
  <c r="N102" i="7"/>
  <c r="M102" i="7"/>
  <c r="O101" i="7"/>
  <c r="N101" i="7"/>
  <c r="M101" i="7"/>
  <c r="O99" i="7"/>
  <c r="N99" i="7"/>
  <c r="M99" i="7"/>
  <c r="O98" i="7"/>
  <c r="N98" i="7"/>
  <c r="M98" i="7"/>
  <c r="O97" i="7"/>
  <c r="N97" i="7"/>
  <c r="M97" i="7"/>
  <c r="O96" i="7"/>
  <c r="N96" i="7"/>
  <c r="M96" i="7"/>
  <c r="O95" i="7"/>
  <c r="N95" i="7"/>
  <c r="M95" i="7"/>
  <c r="O94" i="7"/>
  <c r="N94" i="7"/>
  <c r="M94" i="7"/>
  <c r="O93" i="7"/>
  <c r="N93" i="7"/>
  <c r="M93" i="7"/>
  <c r="O92" i="7"/>
  <c r="N92" i="7"/>
  <c r="M92" i="7"/>
  <c r="O91" i="7"/>
  <c r="N91" i="7"/>
  <c r="M91" i="7"/>
  <c r="O89" i="7"/>
  <c r="N89" i="7"/>
  <c r="M89" i="7"/>
  <c r="O88" i="7"/>
  <c r="N88" i="7"/>
  <c r="M88" i="7"/>
  <c r="O87" i="7"/>
  <c r="N87" i="7"/>
  <c r="M87" i="7"/>
  <c r="O86" i="7"/>
  <c r="N86" i="7"/>
  <c r="M86" i="7"/>
  <c r="O85" i="7"/>
  <c r="N85" i="7"/>
  <c r="M85" i="7"/>
  <c r="O84" i="7"/>
  <c r="N84" i="7"/>
  <c r="M84" i="7"/>
  <c r="O83" i="7"/>
  <c r="N83" i="7"/>
  <c r="M83" i="7"/>
  <c r="O82" i="7"/>
  <c r="N82" i="7"/>
  <c r="M82" i="7"/>
  <c r="O81" i="7"/>
  <c r="N81" i="7"/>
  <c r="M81" i="7"/>
  <c r="O80" i="7"/>
  <c r="N80" i="7"/>
  <c r="M80" i="7"/>
  <c r="O79" i="7"/>
  <c r="N79" i="7"/>
  <c r="M79" i="7"/>
  <c r="O78" i="7"/>
  <c r="N78" i="7"/>
  <c r="M78" i="7"/>
  <c r="O77" i="7"/>
  <c r="N77" i="7"/>
  <c r="M77" i="7"/>
  <c r="O76" i="7"/>
  <c r="N76" i="7"/>
  <c r="M76" i="7"/>
  <c r="O75" i="7"/>
  <c r="N75" i="7"/>
  <c r="M75" i="7"/>
  <c r="O74" i="7"/>
  <c r="N74" i="7"/>
  <c r="M74" i="7"/>
  <c r="O73" i="7"/>
  <c r="N73" i="7"/>
  <c r="M73" i="7"/>
  <c r="O72" i="7"/>
  <c r="N72" i="7"/>
  <c r="M72" i="7"/>
  <c r="O71" i="7"/>
  <c r="N71" i="7"/>
  <c r="M71" i="7"/>
  <c r="O70" i="7"/>
  <c r="N70" i="7"/>
  <c r="M70" i="7"/>
  <c r="O69" i="7"/>
  <c r="N69" i="7"/>
  <c r="M69" i="7"/>
  <c r="O68" i="7"/>
  <c r="N68" i="7"/>
  <c r="M68" i="7"/>
  <c r="O67" i="7"/>
  <c r="N67" i="7"/>
  <c r="M67" i="7"/>
  <c r="O66" i="7"/>
  <c r="N66" i="7"/>
  <c r="M66" i="7"/>
  <c r="O65" i="7"/>
  <c r="N65" i="7"/>
  <c r="M65" i="7"/>
  <c r="O64" i="7"/>
  <c r="N64" i="7"/>
  <c r="M64" i="7"/>
  <c r="O63" i="7"/>
  <c r="N63" i="7"/>
  <c r="M63" i="7"/>
  <c r="O62" i="7"/>
  <c r="N62" i="7"/>
  <c r="M62" i="7"/>
  <c r="O61" i="7"/>
  <c r="N61" i="7"/>
  <c r="M61" i="7"/>
  <c r="O60" i="7"/>
  <c r="N60" i="7"/>
  <c r="M60" i="7"/>
  <c r="O59" i="7"/>
  <c r="N59" i="7"/>
  <c r="M59" i="7"/>
  <c r="O58" i="7"/>
  <c r="N58" i="7"/>
  <c r="M58" i="7"/>
  <c r="O57" i="7"/>
  <c r="N57" i="7"/>
  <c r="M57" i="7"/>
  <c r="O56" i="7"/>
  <c r="N56" i="7"/>
  <c r="M56" i="7"/>
  <c r="O55" i="7"/>
  <c r="N55" i="7"/>
  <c r="M55" i="7"/>
  <c r="O54" i="7"/>
  <c r="N54" i="7"/>
  <c r="M54" i="7"/>
  <c r="O53" i="7"/>
  <c r="N53" i="7"/>
  <c r="M53" i="7"/>
  <c r="O52" i="7"/>
  <c r="N52" i="7"/>
  <c r="M52" i="7"/>
  <c r="O51" i="7"/>
  <c r="N51" i="7"/>
  <c r="M51" i="7"/>
  <c r="O50" i="7"/>
  <c r="N50" i="7"/>
  <c r="M50" i="7"/>
  <c r="O49" i="7"/>
  <c r="N49" i="7"/>
  <c r="M49" i="7"/>
  <c r="O48" i="7"/>
  <c r="N48" i="7"/>
  <c r="M48" i="7"/>
  <c r="O47" i="7"/>
  <c r="N47" i="7"/>
  <c r="M47" i="7"/>
  <c r="O46" i="7"/>
  <c r="N46" i="7"/>
  <c r="M46" i="7"/>
  <c r="O45" i="7"/>
  <c r="N45" i="7"/>
  <c r="M45" i="7"/>
  <c r="O44" i="7"/>
  <c r="N44" i="7"/>
  <c r="M44" i="7"/>
  <c r="O43" i="7"/>
  <c r="N43" i="7"/>
  <c r="M43" i="7"/>
  <c r="O42" i="7"/>
  <c r="N42" i="7"/>
  <c r="M42" i="7"/>
  <c r="O41" i="7"/>
  <c r="N41" i="7"/>
  <c r="M41" i="7"/>
  <c r="O40" i="7"/>
  <c r="N40" i="7"/>
  <c r="M40" i="7"/>
  <c r="O39" i="7"/>
  <c r="N39" i="7"/>
  <c r="M39" i="7"/>
  <c r="O38" i="7"/>
  <c r="N38" i="7"/>
  <c r="M38" i="7"/>
  <c r="O37" i="7"/>
  <c r="N37" i="7"/>
  <c r="M37" i="7"/>
  <c r="O36" i="7"/>
  <c r="N36" i="7"/>
  <c r="M36" i="7"/>
  <c r="O35" i="7"/>
  <c r="N35" i="7"/>
  <c r="M35" i="7"/>
  <c r="O34" i="7"/>
  <c r="N34" i="7"/>
  <c r="M34" i="7"/>
  <c r="O33" i="7"/>
  <c r="N33" i="7"/>
  <c r="M33" i="7"/>
  <c r="O32" i="7"/>
  <c r="N32" i="7"/>
  <c r="M32" i="7"/>
  <c r="O31" i="7"/>
  <c r="N31" i="7"/>
  <c r="M31" i="7"/>
  <c r="O30" i="7"/>
  <c r="N30" i="7"/>
  <c r="M30" i="7"/>
  <c r="O29" i="7"/>
  <c r="N29" i="7"/>
  <c r="M29" i="7"/>
  <c r="O28" i="7"/>
  <c r="N28" i="7"/>
  <c r="M28" i="7"/>
  <c r="O27" i="7"/>
  <c r="N27" i="7"/>
  <c r="M27" i="7"/>
  <c r="O26" i="7"/>
  <c r="N26" i="7"/>
  <c r="M26" i="7"/>
  <c r="O25" i="7"/>
  <c r="N25" i="7"/>
  <c r="M25" i="7"/>
  <c r="O24" i="7"/>
  <c r="N24" i="7"/>
  <c r="M24" i="7"/>
  <c r="O23" i="7"/>
  <c r="N23" i="7"/>
  <c r="M23" i="7"/>
  <c r="O22" i="7"/>
  <c r="N22" i="7"/>
  <c r="M22" i="7"/>
  <c r="O21" i="7"/>
  <c r="N21" i="7"/>
  <c r="M21" i="7"/>
  <c r="O20" i="7"/>
  <c r="N20" i="7"/>
  <c r="M20" i="7"/>
  <c r="O19" i="7"/>
  <c r="N19" i="7"/>
  <c r="M19" i="7"/>
  <c r="O18" i="7"/>
  <c r="N18" i="7"/>
  <c r="M18" i="7"/>
  <c r="O17" i="7"/>
  <c r="N17" i="7"/>
  <c r="M17" i="7"/>
  <c r="O16" i="7"/>
  <c r="N16" i="7"/>
  <c r="M16" i="7"/>
  <c r="O15" i="7"/>
  <c r="N15" i="7"/>
  <c r="M15" i="7"/>
  <c r="O14" i="7"/>
  <c r="N14" i="7"/>
  <c r="M14" i="7"/>
  <c r="O13" i="7"/>
  <c r="N13" i="7"/>
  <c r="M13" i="7"/>
  <c r="O12" i="7"/>
  <c r="N12" i="7"/>
  <c r="M12" i="7"/>
  <c r="O11" i="7"/>
  <c r="N11" i="7"/>
  <c r="M11" i="7"/>
  <c r="O10" i="7"/>
  <c r="N10" i="7"/>
  <c r="M10" i="7"/>
  <c r="O9" i="7"/>
  <c r="N9" i="7"/>
  <c r="M9" i="7"/>
  <c r="O8" i="7"/>
  <c r="N8" i="7"/>
  <c r="M8" i="7"/>
  <c r="O7" i="7"/>
  <c r="N7" i="7"/>
  <c r="M7" i="7"/>
  <c r="O6" i="7"/>
  <c r="N6" i="7"/>
  <c r="M6" i="7"/>
  <c r="O5" i="7"/>
  <c r="N5" i="7"/>
  <c r="M5" i="7"/>
  <c r="O4" i="7"/>
  <c r="N4" i="7"/>
  <c r="M4" i="7"/>
  <c r="O3" i="7"/>
  <c r="N3" i="7"/>
  <c r="M3" i="7"/>
  <c r="N2" i="7"/>
  <c r="M2" i="7"/>
  <c r="O2" i="1"/>
  <c r="O3" i="1"/>
  <c r="O4" i="1"/>
  <c r="O5" i="1"/>
  <c r="O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9" i="1"/>
  <c r="O30" i="1"/>
  <c r="O31" i="1"/>
  <c r="O32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9" i="1"/>
  <c r="O100" i="1"/>
  <c r="O101" i="1"/>
  <c r="O102" i="1"/>
  <c r="O103" i="1"/>
  <c r="O104" i="1"/>
  <c r="O105" i="1"/>
  <c r="O106" i="1"/>
  <c r="O107" i="1"/>
  <c r="O108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N3" i="1"/>
  <c r="N4" i="1"/>
  <c r="N5" i="1"/>
  <c r="N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9" i="1"/>
  <c r="N100" i="1"/>
  <c r="N101" i="1"/>
  <c r="N102" i="1"/>
  <c r="N103" i="1"/>
  <c r="N104" i="1"/>
  <c r="N105" i="1"/>
  <c r="N106" i="1"/>
  <c r="N107" i="1"/>
  <c r="N108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2" i="1"/>
  <c r="M2" i="1"/>
  <c r="O19" i="2"/>
  <c r="O24" i="2"/>
  <c r="O25" i="2"/>
  <c r="O27" i="2"/>
  <c r="O21" i="2"/>
  <c r="O22" i="2"/>
  <c r="O23" i="2"/>
  <c r="O26" i="2"/>
  <c r="O28" i="2"/>
  <c r="O29" i="2"/>
  <c r="O30" i="2"/>
  <c r="O20" i="2"/>
  <c r="O4" i="2"/>
  <c r="O5" i="2"/>
  <c r="O6" i="2"/>
  <c r="O7" i="2"/>
  <c r="O8" i="2"/>
  <c r="O9" i="2"/>
  <c r="O10" i="2"/>
  <c r="O11" i="2"/>
  <c r="O12" i="2"/>
  <c r="O13" i="2"/>
  <c r="O14" i="2"/>
  <c r="O3" i="2"/>
  <c r="P295" i="9" l="1"/>
  <c r="P254" i="9"/>
  <c r="P202" i="9"/>
  <c r="P199" i="9"/>
  <c r="P287" i="9"/>
  <c r="P310" i="9"/>
  <c r="P280" i="9"/>
  <c r="P274" i="9"/>
  <c r="P225" i="9"/>
  <c r="P186" i="9"/>
  <c r="P169" i="9"/>
  <c r="P162" i="9"/>
  <c r="P117" i="9"/>
  <c r="P87" i="9"/>
  <c r="P62" i="9"/>
  <c r="P311" i="9"/>
  <c r="P224" i="9"/>
  <c r="P156" i="9"/>
  <c r="P116" i="9"/>
  <c r="P10" i="9"/>
  <c r="P102" i="9"/>
  <c r="P144" i="9"/>
  <c r="P114" i="9"/>
  <c r="P190" i="9"/>
  <c r="P28" i="9"/>
  <c r="P244" i="9"/>
  <c r="P61" i="9"/>
  <c r="P298" i="9"/>
  <c r="P101" i="9"/>
  <c r="P245" i="9"/>
  <c r="P241" i="9"/>
  <c r="P100" i="9"/>
  <c r="P201" i="9"/>
  <c r="P130" i="9"/>
  <c r="P260" i="9"/>
  <c r="P230" i="9"/>
  <c r="P132" i="9"/>
  <c r="P78" i="9"/>
  <c r="P92" i="9"/>
  <c r="P266" i="9"/>
  <c r="P231" i="9"/>
  <c r="P288" i="9"/>
  <c r="P218" i="9"/>
  <c r="P73" i="9"/>
  <c r="P32" i="9"/>
  <c r="P175" i="9"/>
  <c r="P157" i="9"/>
  <c r="P46" i="9"/>
  <c r="P126" i="9"/>
  <c r="P268" i="9"/>
  <c r="P76" i="9"/>
  <c r="P309" i="9"/>
  <c r="P286" i="9"/>
  <c r="P243" i="9"/>
  <c r="P200" i="9"/>
  <c r="P129" i="9"/>
  <c r="P75" i="9"/>
  <c r="P45" i="9"/>
  <c r="P304" i="9"/>
  <c r="P44" i="9"/>
  <c r="P305" i="9"/>
  <c r="P278" i="9"/>
  <c r="P264" i="9"/>
  <c r="P220" i="9"/>
  <c r="P150" i="9"/>
  <c r="P43" i="9"/>
  <c r="P302" i="9"/>
  <c r="P283" i="9"/>
  <c r="P259" i="9"/>
  <c r="P240" i="9"/>
  <c r="P216" i="9"/>
  <c r="P197" i="9"/>
  <c r="P172" i="9"/>
  <c r="P146" i="9"/>
  <c r="P119" i="9"/>
  <c r="P91" i="9"/>
  <c r="P64" i="9"/>
  <c r="P42" i="9"/>
  <c r="P277" i="9"/>
  <c r="P276" i="9"/>
  <c r="P222" i="9"/>
  <c r="P180" i="9"/>
  <c r="P82" i="9"/>
  <c r="P301" i="9"/>
  <c r="P282" i="9"/>
  <c r="P258" i="9"/>
  <c r="P239" i="9"/>
  <c r="P215" i="9"/>
  <c r="P171" i="9"/>
  <c r="P145" i="9"/>
  <c r="P118" i="9"/>
  <c r="P90" i="9"/>
  <c r="P63" i="9"/>
  <c r="P36" i="9"/>
  <c r="P221" i="9"/>
  <c r="P165" i="9"/>
  <c r="P164" i="9"/>
  <c r="P232" i="9"/>
  <c r="P143" i="9"/>
  <c r="P88" i="9"/>
  <c r="P34" i="9"/>
  <c r="P262" i="9"/>
  <c r="P248" i="9"/>
  <c r="P236" i="9"/>
  <c r="P208" i="9"/>
  <c r="P191" i="9"/>
  <c r="P52" i="9"/>
  <c r="P189" i="9"/>
  <c r="P292" i="9"/>
  <c r="P56" i="9"/>
  <c r="P255" i="9"/>
  <c r="P187" i="9"/>
  <c r="P168" i="9"/>
  <c r="P33" i="9"/>
  <c r="P192" i="9"/>
  <c r="P94" i="9"/>
  <c r="P170" i="9"/>
  <c r="P89" i="9"/>
  <c r="P196" i="9"/>
  <c r="P154" i="9"/>
  <c r="P70" i="9"/>
  <c r="P188" i="9"/>
  <c r="P297" i="9"/>
  <c r="P58" i="9"/>
  <c r="P9" i="9"/>
  <c r="P142" i="9"/>
  <c r="P315" i="9"/>
  <c r="P211" i="9"/>
  <c r="P86" i="9"/>
  <c r="P178" i="9"/>
  <c r="P108" i="9"/>
  <c r="P24" i="9"/>
  <c r="P314" i="9"/>
  <c r="P296" i="9"/>
  <c r="P272" i="9"/>
  <c r="P253" i="9"/>
  <c r="P229" i="9"/>
  <c r="P210" i="9"/>
  <c r="P185" i="9"/>
  <c r="P161" i="9"/>
  <c r="P134" i="9"/>
  <c r="P106" i="9"/>
  <c r="P85" i="9"/>
  <c r="P50" i="9"/>
  <c r="P30" i="9"/>
  <c r="P281" i="9"/>
  <c r="P275" i="9"/>
  <c r="P299" i="9"/>
  <c r="P212" i="9"/>
  <c r="P59" i="9"/>
  <c r="P273" i="9"/>
  <c r="P206" i="9"/>
  <c r="P38" i="9"/>
  <c r="P313" i="9"/>
  <c r="P271" i="9"/>
  <c r="P252" i="9"/>
  <c r="P228" i="9"/>
  <c r="P204" i="9"/>
  <c r="P184" i="9"/>
  <c r="P160" i="9"/>
  <c r="P133" i="9"/>
  <c r="P105" i="9"/>
  <c r="P84" i="9"/>
  <c r="P49" i="9"/>
  <c r="P22" i="9"/>
  <c r="P112" i="9"/>
  <c r="P290" i="9"/>
  <c r="P140" i="9"/>
  <c r="P31" i="9"/>
  <c r="P122" i="9"/>
  <c r="P66" i="9"/>
  <c r="P312" i="9"/>
  <c r="P294" i="9"/>
  <c r="P270" i="9"/>
  <c r="P246" i="9"/>
  <c r="P227" i="9"/>
  <c r="P203" i="9"/>
  <c r="P183" i="9"/>
  <c r="P159" i="9"/>
  <c r="P104" i="9"/>
  <c r="P48" i="9"/>
  <c r="P21" i="9"/>
  <c r="P98" i="9"/>
  <c r="P115" i="9"/>
  <c r="P234" i="9"/>
  <c r="P136" i="9"/>
  <c r="P80" i="9"/>
  <c r="P269" i="9"/>
  <c r="P226" i="9"/>
  <c r="P182" i="9"/>
  <c r="P158" i="9"/>
  <c r="P131" i="9"/>
  <c r="P103" i="9"/>
  <c r="P77" i="9"/>
  <c r="P47" i="9"/>
  <c r="P17" i="9"/>
  <c r="P289" i="9"/>
  <c r="P261" i="9"/>
  <c r="P247" i="9"/>
  <c r="P233" i="9"/>
  <c r="P219" i="9"/>
  <c r="P205" i="9"/>
  <c r="P177" i="9"/>
  <c r="P163" i="9"/>
  <c r="P149" i="9"/>
  <c r="P135" i="9"/>
  <c r="P121" i="9"/>
  <c r="P107" i="9"/>
  <c r="P93" i="9"/>
  <c r="P79" i="9"/>
  <c r="P65" i="9"/>
  <c r="P51" i="9"/>
  <c r="P37" i="9"/>
  <c r="P23" i="9"/>
  <c r="P20" i="9"/>
  <c r="P19" i="9"/>
  <c r="P60" i="9"/>
  <c r="P18" i="9"/>
  <c r="P155" i="9"/>
  <c r="P127" i="9"/>
  <c r="P113" i="9"/>
  <c r="P99" i="9"/>
  <c r="P71" i="9"/>
  <c r="P57" i="9"/>
  <c r="P29" i="9"/>
  <c r="P15" i="9"/>
  <c r="P14" i="9"/>
  <c r="P307" i="9"/>
  <c r="P293" i="9"/>
  <c r="P279" i="9"/>
  <c r="P265" i="9"/>
  <c r="P251" i="9"/>
  <c r="P237" i="9"/>
  <c r="P223" i="9"/>
  <c r="P209" i="9"/>
  <c r="P195" i="9"/>
  <c r="P181" i="9"/>
  <c r="P167" i="9"/>
  <c r="P153" i="9"/>
  <c r="P139" i="9"/>
  <c r="P125" i="9"/>
  <c r="P111" i="9"/>
  <c r="P97" i="9"/>
  <c r="P83" i="9"/>
  <c r="P69" i="9"/>
  <c r="P55" i="9"/>
  <c r="P27" i="9"/>
  <c r="P13" i="9"/>
  <c r="P250" i="9"/>
  <c r="P194" i="9"/>
  <c r="P166" i="9"/>
  <c r="P152" i="9"/>
  <c r="P138" i="9"/>
  <c r="P124" i="9"/>
  <c r="P110" i="9"/>
  <c r="P96" i="9"/>
  <c r="P68" i="9"/>
  <c r="P54" i="9"/>
  <c r="P40" i="9"/>
  <c r="P26" i="9"/>
  <c r="P12" i="9"/>
  <c r="P291" i="9"/>
  <c r="P263" i="9"/>
  <c r="P249" i="9"/>
  <c r="P235" i="9"/>
  <c r="P207" i="9"/>
  <c r="P193" i="9"/>
  <c r="P179" i="9"/>
  <c r="P151" i="9"/>
  <c r="P137" i="9"/>
  <c r="P123" i="9"/>
  <c r="P109" i="9"/>
  <c r="P95" i="9"/>
  <c r="P81" i="9"/>
  <c r="P67" i="9"/>
  <c r="P53" i="9"/>
  <c r="P39" i="9"/>
  <c r="P25" i="9"/>
  <c r="P11" i="9"/>
</calcChain>
</file>

<file path=xl/sharedStrings.xml><?xml version="1.0" encoding="utf-8"?>
<sst xmlns="http://schemas.openxmlformats.org/spreadsheetml/2006/main" count="2457" uniqueCount="448">
  <si>
    <t>Player</t>
  </si>
  <si>
    <t>PG</t>
  </si>
  <si>
    <t>SG</t>
  </si>
  <si>
    <t>SF</t>
  </si>
  <si>
    <t>PF</t>
  </si>
  <si>
    <t>C</t>
  </si>
  <si>
    <t>Total</t>
  </si>
  <si>
    <t>Off +/-</t>
  </si>
  <si>
    <t>Def +/-</t>
  </si>
  <si>
    <t>Chris Paul</t>
  </si>
  <si>
    <t>James Harden</t>
  </si>
  <si>
    <t>LeBron James</t>
  </si>
  <si>
    <t>Eric Gordon</t>
  </si>
  <si>
    <t>Ryan Anderson</t>
  </si>
  <si>
    <t>P.J. Tucker</t>
  </si>
  <si>
    <t>Nene Hilario</t>
  </si>
  <si>
    <t>Chinanu Onuaku</t>
  </si>
  <si>
    <t>Zhou Qi</t>
  </si>
  <si>
    <t>Troy Williams</t>
  </si>
  <si>
    <t>Aaron Jackson</t>
  </si>
  <si>
    <t>No. 46 pick</t>
  </si>
  <si>
    <t>Clint Capela</t>
  </si>
  <si>
    <t>Team</t>
  </si>
  <si>
    <t>Houston Rockets</t>
  </si>
  <si>
    <t>Kyle Lowry</t>
  </si>
  <si>
    <t>DeMar DeRozan</t>
  </si>
  <si>
    <t>Serge Ibaka</t>
  </si>
  <si>
    <t>Jonas Valanciunas</t>
  </si>
  <si>
    <t>C.J. Miles</t>
  </si>
  <si>
    <t>Jakob Poeltl</t>
  </si>
  <si>
    <t>Delon Wright</t>
  </si>
  <si>
    <t>OG Anunoby</t>
  </si>
  <si>
    <t>Malachi Richardson</t>
  </si>
  <si>
    <t>Norman Powell</t>
  </si>
  <si>
    <t>Pascal Siakam</t>
  </si>
  <si>
    <t>Alfonzo McKinnie</t>
  </si>
  <si>
    <t>Justin Hamilton</t>
  </si>
  <si>
    <t>Toronto Raptors</t>
  </si>
  <si>
    <t>Lonzo Ball</t>
  </si>
  <si>
    <t>Paul George</t>
  </si>
  <si>
    <t>Brandon Ingram</t>
  </si>
  <si>
    <t>Julius Randle</t>
  </si>
  <si>
    <t>Tyler Ennis</t>
  </si>
  <si>
    <t>Kyle Kuzma</t>
  </si>
  <si>
    <t>Josh Hart</t>
  </si>
  <si>
    <t>Ivica Zubac</t>
  </si>
  <si>
    <t>Thomas Bryant</t>
  </si>
  <si>
    <t>Luol Deng</t>
  </si>
  <si>
    <t>No. 25 pick</t>
  </si>
  <si>
    <t>Los Angeles Lakers</t>
  </si>
  <si>
    <t>Robert Covington</t>
  </si>
  <si>
    <t>Jerryd Bayless</t>
  </si>
  <si>
    <t>Markelle Fultz</t>
  </si>
  <si>
    <t>Ben Simmons</t>
  </si>
  <si>
    <t>Joel Embiid</t>
  </si>
  <si>
    <t>Dario Saric</t>
  </si>
  <si>
    <t>Justin Anderson</t>
  </si>
  <si>
    <t>T.J. McConnell</t>
  </si>
  <si>
    <t>Richaun Holmes</t>
  </si>
  <si>
    <t>Furkan Korkmaz</t>
  </si>
  <si>
    <t>Timothe Luwawu-Cabarrot</t>
  </si>
  <si>
    <t>No. 10 pick</t>
  </si>
  <si>
    <t>No. 26 pick</t>
  </si>
  <si>
    <t>Philadelphia 76ers</t>
  </si>
  <si>
    <t>Kevin Love</t>
  </si>
  <si>
    <t>George Hill</t>
  </si>
  <si>
    <t>Tristan Thompson</t>
  </si>
  <si>
    <t>J.R. Smith</t>
  </si>
  <si>
    <t>Jordan Clarkson</t>
  </si>
  <si>
    <t>Kyle Korver</t>
  </si>
  <si>
    <t>Cedi Osman</t>
  </si>
  <si>
    <t>Ante Zizic</t>
  </si>
  <si>
    <t>Larry Nance</t>
  </si>
  <si>
    <t>No. 8 pick (C. Sexton)</t>
  </si>
  <si>
    <t>Cleveland Cavaliers</t>
  </si>
  <si>
    <t>WORP</t>
  </si>
  <si>
    <t>Hassan Whiteside</t>
  </si>
  <si>
    <t>Goran Dragic</t>
  </si>
  <si>
    <t>James Johnson</t>
  </si>
  <si>
    <t>Dion Waiters</t>
  </si>
  <si>
    <t>Kelly Olynyk</t>
  </si>
  <si>
    <t>Tyler Johnson</t>
  </si>
  <si>
    <t>Justise Winslow</t>
  </si>
  <si>
    <t>Bam Adebayo</t>
  </si>
  <si>
    <t>Josh Richardson</t>
  </si>
  <si>
    <t>Rodney McGruder</t>
  </si>
  <si>
    <t>Chris Bosh</t>
  </si>
  <si>
    <t>A.J. Hammons</t>
  </si>
  <si>
    <t>Miami Heat</t>
  </si>
  <si>
    <t>LaMarcus Aldridge</t>
  </si>
  <si>
    <t>Kawhi Leonard</t>
  </si>
  <si>
    <t>Pau Gasol</t>
  </si>
  <si>
    <t>Tony Parker</t>
  </si>
  <si>
    <t>Patrick Mills</t>
  </si>
  <si>
    <t>Danny Green</t>
  </si>
  <si>
    <t>Rudy Gay</t>
  </si>
  <si>
    <t>Manu Ginobili</t>
  </si>
  <si>
    <t>Kyle Anderson</t>
  </si>
  <si>
    <t>Joffrey Lauvergne</t>
  </si>
  <si>
    <t>Derrick White</t>
  </si>
  <si>
    <t>Dejounte Murray</t>
  </si>
  <si>
    <t>Brandon Paul</t>
  </si>
  <si>
    <t>Tim Duncan</t>
  </si>
  <si>
    <t>No. 18 pick</t>
  </si>
  <si>
    <t>San Antonio Spurs</t>
  </si>
  <si>
    <t>Stephen Curry</t>
  </si>
  <si>
    <t>Kevin Durant</t>
  </si>
  <si>
    <t>Klay Thompson</t>
  </si>
  <si>
    <t>Draymond Green</t>
  </si>
  <si>
    <t>Andre Iguodala</t>
  </si>
  <si>
    <t>Shaun Livingston</t>
  </si>
  <si>
    <t>Damian Jones</t>
  </si>
  <si>
    <t>Jordan Bell</t>
  </si>
  <si>
    <t>Jason Thompson</t>
  </si>
  <si>
    <t>No. 8 pick (fr/ CLE)</t>
  </si>
  <si>
    <t>No. 28 pick (to CLE)</t>
  </si>
  <si>
    <t>Age</t>
  </si>
  <si>
    <t>Golden State Warriors</t>
  </si>
  <si>
    <t>Gordon Hayward</t>
  </si>
  <si>
    <t>Al Horford</t>
  </si>
  <si>
    <t>Kyrie Irving</t>
  </si>
  <si>
    <t>Jayson Tatum</t>
  </si>
  <si>
    <t>Marcus Morris</t>
  </si>
  <si>
    <t>Jaylen Brown</t>
  </si>
  <si>
    <t>Guerschon Yabusele</t>
  </si>
  <si>
    <t>Terry Rozier</t>
  </si>
  <si>
    <t>Semi Ojeleye</t>
  </si>
  <si>
    <t>Abdel Nader</t>
  </si>
  <si>
    <t>Daniel Theis</t>
  </si>
  <si>
    <t>Demetrius Jackson</t>
  </si>
  <si>
    <t>No. 27 pick</t>
  </si>
  <si>
    <t>Boston Celtics</t>
  </si>
  <si>
    <t>Damian Lillard</t>
  </si>
  <si>
    <t>C.J. McCollum</t>
  </si>
  <si>
    <t>Evan Turner</t>
  </si>
  <si>
    <t>Maurice Harkless</t>
  </si>
  <si>
    <t>Meyers Leonard</t>
  </si>
  <si>
    <t>Al-Farouq Aminu</t>
  </si>
  <si>
    <t>Zach Collins</t>
  </si>
  <si>
    <t>Caleb Swanigan</t>
  </si>
  <si>
    <t>Jake Layman</t>
  </si>
  <si>
    <t>Andrew Nicholson</t>
  </si>
  <si>
    <t>Anderson Varejao</t>
  </si>
  <si>
    <t>Festus Ezeli</t>
  </si>
  <si>
    <t>No. 24 pick</t>
  </si>
  <si>
    <t>Portland Trailblazers</t>
  </si>
  <si>
    <t>DeAndre Jordan</t>
  </si>
  <si>
    <t>Danilo Gallinari</t>
  </si>
  <si>
    <t>Tobias Harris</t>
  </si>
  <si>
    <t>Austin Rivers</t>
  </si>
  <si>
    <t>Boban Marjanovic</t>
  </si>
  <si>
    <t>Lou Williams</t>
  </si>
  <si>
    <t>Milos Teodosic</t>
  </si>
  <si>
    <t>Wesley Johnson</t>
  </si>
  <si>
    <t>Patrick Beverley</t>
  </si>
  <si>
    <t>Sam Dekker</t>
  </si>
  <si>
    <t>Jawun Evans</t>
  </si>
  <si>
    <t>Sindarius Thornwell</t>
  </si>
  <si>
    <t>Carlos Delfino</t>
  </si>
  <si>
    <t>Miroslav Raduljica</t>
  </si>
  <si>
    <t>No. 12 pick</t>
  </si>
  <si>
    <t>No. 13 pick</t>
  </si>
  <si>
    <t>Los Angeles Clippers</t>
  </si>
  <si>
    <t>Enes Kanter</t>
  </si>
  <si>
    <t>Joakim Noah</t>
  </si>
  <si>
    <t>Tim Hardaway</t>
  </si>
  <si>
    <t>Courtney Lee</t>
  </si>
  <si>
    <t>Lance Thomas</t>
  </si>
  <si>
    <t>Kristaps Porzingis</t>
  </si>
  <si>
    <t>Ron Baker</t>
  </si>
  <si>
    <t>Kyle O'Quinn</t>
  </si>
  <si>
    <t>Frank Ntilikina</t>
  </si>
  <si>
    <t>Emmanuel Mudiay</t>
  </si>
  <si>
    <t>Damyean Dotson</t>
  </si>
  <si>
    <t>Trey Burke</t>
  </si>
  <si>
    <t>No. 9 pick</t>
  </si>
  <si>
    <t>New York Knicks</t>
  </si>
  <si>
    <t>Kent Bazemore</t>
  </si>
  <si>
    <t>Dennis Schroder</t>
  </si>
  <si>
    <t>Miles Plumlee</t>
  </si>
  <si>
    <t>Dewayne Dedmon</t>
  </si>
  <si>
    <t>Mike Muscala</t>
  </si>
  <si>
    <t>Taurean Waller-Prince</t>
  </si>
  <si>
    <t>John Collins</t>
  </si>
  <si>
    <t>DeAndre' Bembry</t>
  </si>
  <si>
    <t>Isaiah Taylor</t>
  </si>
  <si>
    <t>Tyler Dorsey</t>
  </si>
  <si>
    <t>Jamal Crawford</t>
  </si>
  <si>
    <t>Tyler Cavanaugh</t>
  </si>
  <si>
    <t>No. 3 pick</t>
  </si>
  <si>
    <t>Atlanta Hawks</t>
  </si>
  <si>
    <t>Victor Oladipo</t>
  </si>
  <si>
    <t>Thaddeus Young</t>
  </si>
  <si>
    <t>Bojan Bogdanovic</t>
  </si>
  <si>
    <t>Darren Collison</t>
  </si>
  <si>
    <t>Al Jefferson</t>
  </si>
  <si>
    <t>Cory Joseph</t>
  </si>
  <si>
    <t>Lance Stephenson</t>
  </si>
  <si>
    <t>Myles Turner</t>
  </si>
  <si>
    <t>Domantas Sabonis</t>
  </si>
  <si>
    <t>T.J. Leaf</t>
  </si>
  <si>
    <t>Joe Young</t>
  </si>
  <si>
    <t>Ike Anigbogu</t>
  </si>
  <si>
    <t>Alex Poythress</t>
  </si>
  <si>
    <t>Monta Ellis</t>
  </si>
  <si>
    <t>No. 23 pick</t>
  </si>
  <si>
    <t>Indiana Pacers</t>
  </si>
  <si>
    <t>Zach Randolph</t>
  </si>
  <si>
    <t>Iman Shumpert</t>
  </si>
  <si>
    <t>Bogdan Bogdanovic</t>
  </si>
  <si>
    <t>Kosta Koufos</t>
  </si>
  <si>
    <t>Garrett Temple</t>
  </si>
  <si>
    <t>De'Aaron Fox</t>
  </si>
  <si>
    <t>Willie Cauley-Stein</t>
  </si>
  <si>
    <t>Buddy Hield</t>
  </si>
  <si>
    <t>Justin Jackson</t>
  </si>
  <si>
    <t>Harry Giles</t>
  </si>
  <si>
    <t>Skal Labissiere</t>
  </si>
  <si>
    <t>Frank Mason</t>
  </si>
  <si>
    <t>Georgios Papagiannis</t>
  </si>
  <si>
    <t>Matt Barnes</t>
  </si>
  <si>
    <t>Caron Butler</t>
  </si>
  <si>
    <t>Sacramento Kings</t>
  </si>
  <si>
    <t>Jrue Holiday</t>
  </si>
  <si>
    <t>Anthony Davis</t>
  </si>
  <si>
    <t>DeMarcus Cousins</t>
  </si>
  <si>
    <t>Nikola Mirotic</t>
  </si>
  <si>
    <t>Solomon Hill</t>
  </si>
  <si>
    <t>E'Twaun Moore</t>
  </si>
  <si>
    <t>Alexis Ajinca</t>
  </si>
  <si>
    <t>Rajon Rondo</t>
  </si>
  <si>
    <t>Darius Miller</t>
  </si>
  <si>
    <t>Cheick Diallo</t>
  </si>
  <si>
    <t>Frank Jackson</t>
  </si>
  <si>
    <t>New Orleans Pelicans</t>
  </si>
  <si>
    <t>Russell Westbrook</t>
  </si>
  <si>
    <t>Carmelo Anthony</t>
  </si>
  <si>
    <t>Steven Adams</t>
  </si>
  <si>
    <t>Andre Roberson</t>
  </si>
  <si>
    <t>Alex Abrines</t>
  </si>
  <si>
    <t>Patrick Patterson</t>
  </si>
  <si>
    <t>Kyle Singler</t>
  </si>
  <si>
    <t>Terrance Ferguson</t>
  </si>
  <si>
    <t>Dakari Johnson</t>
  </si>
  <si>
    <t>Oklahoma City Thunder</t>
  </si>
  <si>
    <t>Rudy Gobert</t>
  </si>
  <si>
    <t>Ricky Rubio</t>
  </si>
  <si>
    <t>Joe Ingles</t>
  </si>
  <si>
    <t>Alec Burks</t>
  </si>
  <si>
    <t>Jae Crowder</t>
  </si>
  <si>
    <t>Thabo Sefolosha</t>
  </si>
  <si>
    <t>Jonas Jerebko</t>
  </si>
  <si>
    <t>Ekpe Udoh</t>
  </si>
  <si>
    <t>Donovan Mitchell</t>
  </si>
  <si>
    <t>Tony Bradley</t>
  </si>
  <si>
    <t>Royce O'Neale</t>
  </si>
  <si>
    <t>Utah Jazz</t>
  </si>
  <si>
    <t>Jimmy Butler</t>
  </si>
  <si>
    <t>Jeff Teague</t>
  </si>
  <si>
    <t>Gorgui Dieng</t>
  </si>
  <si>
    <t>Taj Gibson</t>
  </si>
  <si>
    <t>Andrew Wiggins</t>
  </si>
  <si>
    <t>Cole Aldrich</t>
  </si>
  <si>
    <t>Karl-Anthony Towns</t>
  </si>
  <si>
    <t>Justin Patton</t>
  </si>
  <si>
    <t>Tyus Jones</t>
  </si>
  <si>
    <t>Shabazz Muhammad</t>
  </si>
  <si>
    <t>Kevin Martin</t>
  </si>
  <si>
    <t>Minnesota Timberwolves</t>
  </si>
  <si>
    <t>Paul Millsap</t>
  </si>
  <si>
    <t>Mason Plumlee</t>
  </si>
  <si>
    <t>Kenneth Faried</t>
  </si>
  <si>
    <t>Wilson Chandler</t>
  </si>
  <si>
    <t>Darrell Arthur</t>
  </si>
  <si>
    <t>Jamal Murray</t>
  </si>
  <si>
    <t>Gary Harris</t>
  </si>
  <si>
    <t>Trey Lyles</t>
  </si>
  <si>
    <t>Juan Hernangomez</t>
  </si>
  <si>
    <t>Malik Beasley</t>
  </si>
  <si>
    <t>Tyler Lydon</t>
  </si>
  <si>
    <t>Nikola Jokic</t>
  </si>
  <si>
    <t>Denver Nuggets</t>
  </si>
  <si>
    <t>Giannis Antetokounmpo</t>
  </si>
  <si>
    <t>Eric Bledsoe</t>
  </si>
  <si>
    <t>Khris Middleton</t>
  </si>
  <si>
    <t>John Henson</t>
  </si>
  <si>
    <t>Tony Snell</t>
  </si>
  <si>
    <t>Matthew Dellavedova</t>
  </si>
  <si>
    <t>Jabari Parker</t>
  </si>
  <si>
    <t>Thon Maker</t>
  </si>
  <si>
    <t>D.J. Wilson</t>
  </si>
  <si>
    <t>Tyler Zeller</t>
  </si>
  <si>
    <t>Malcolm Brogdon</t>
  </si>
  <si>
    <t>Sterling Brown</t>
  </si>
  <si>
    <t>Mirza Teletovic</t>
  </si>
  <si>
    <t>Larry Sanders</t>
  </si>
  <si>
    <t>Tarik Black</t>
  </si>
  <si>
    <t>Milwaukee Bucks</t>
  </si>
  <si>
    <t>Otto Porter</t>
  </si>
  <si>
    <t>Bradley Beal</t>
  </si>
  <si>
    <t>John Wall</t>
  </si>
  <si>
    <t>Ian Mahinmi</t>
  </si>
  <si>
    <t>Marcin Gortat</t>
  </si>
  <si>
    <t>Markieff Morris</t>
  </si>
  <si>
    <t>Jason Smith</t>
  </si>
  <si>
    <t>Jodie Meeks</t>
  </si>
  <si>
    <t>Tomas Satoransky</t>
  </si>
  <si>
    <t>Kelly Oubre</t>
  </si>
  <si>
    <t>Martell Webster</t>
  </si>
  <si>
    <t>Washington Wizards</t>
  </si>
  <si>
    <t>Blake Griffin</t>
  </si>
  <si>
    <t>Andre Drummond</t>
  </si>
  <si>
    <t>Reggie Jackson</t>
  </si>
  <si>
    <t>Jon Leuer</t>
  </si>
  <si>
    <t>Langston Galloway</t>
  </si>
  <si>
    <t>Ish Smith</t>
  </si>
  <si>
    <t>Stanley Johnson</t>
  </si>
  <si>
    <t>Luke Kennard</t>
  </si>
  <si>
    <t>Reggie Bullock</t>
  </si>
  <si>
    <t>Henry Ellenson</t>
  </si>
  <si>
    <t>Eric Moreland</t>
  </si>
  <si>
    <t>Dwight Buycks</t>
  </si>
  <si>
    <t>Josh Smith</t>
  </si>
  <si>
    <t>Detroit Pistons</t>
  </si>
  <si>
    <t>Dwight Howard</t>
  </si>
  <si>
    <t>Nicolas Batum</t>
  </si>
  <si>
    <t>Marvin Williams</t>
  </si>
  <si>
    <t>Michael Kidd-Gilchrist</t>
  </si>
  <si>
    <t>Cody Zeller</t>
  </si>
  <si>
    <t>Kemba Walker</t>
  </si>
  <si>
    <t>Jeremy Lamb</t>
  </si>
  <si>
    <t>Malik Monk</t>
  </si>
  <si>
    <t>Frank Kaminsky</t>
  </si>
  <si>
    <t>Michael Carter-Williams</t>
  </si>
  <si>
    <t>Julyan Stone</t>
  </si>
  <si>
    <t>Willy Hernangomez</t>
  </si>
  <si>
    <t>Dwayne Bacon</t>
  </si>
  <si>
    <t>Timofey Mozgov</t>
  </si>
  <si>
    <t>Charolotte Hornets</t>
  </si>
  <si>
    <t>Allen Crabbe</t>
  </si>
  <si>
    <t>DeMarre Carroll</t>
  </si>
  <si>
    <t>Jeremy Lin</t>
  </si>
  <si>
    <t>D'Angelo Russell</t>
  </si>
  <si>
    <t>Jarrett Allen</t>
  </si>
  <si>
    <t>Caris LeVert</t>
  </si>
  <si>
    <t>Spencer Dinwiddie</t>
  </si>
  <si>
    <t>Rondae Hollis-Jefferson</t>
  </si>
  <si>
    <t>Isaiah Whitehead</t>
  </si>
  <si>
    <t>Deron Williams</t>
  </si>
  <si>
    <t>Brooklyn Nets</t>
  </si>
  <si>
    <t>Robin Lopez</t>
  </si>
  <si>
    <t>Omer Asik</t>
  </si>
  <si>
    <t>Cristiano Felicio</t>
  </si>
  <si>
    <t>Justin Holiday</t>
  </si>
  <si>
    <t>Kris Dunn</t>
  </si>
  <si>
    <t>Lauri Markkanen</t>
  </si>
  <si>
    <t>Noah Vonleh</t>
  </si>
  <si>
    <t>Zach LaVine</t>
  </si>
  <si>
    <t>Cameron Payne</t>
  </si>
  <si>
    <t>Denzel Valentine</t>
  </si>
  <si>
    <t>Jerian Grant</t>
  </si>
  <si>
    <t>Bobby Portis</t>
  </si>
  <si>
    <t>Paul Zipser</t>
  </si>
  <si>
    <t>David Nwaba</t>
  </si>
  <si>
    <t>Kay Felder</t>
  </si>
  <si>
    <t>Chicago Bulls</t>
  </si>
  <si>
    <t>Evan Fournier</t>
  </si>
  <si>
    <t>Bismack Biyombo</t>
  </si>
  <si>
    <t>Nikola Vucevic</t>
  </si>
  <si>
    <t>Terrence Ross</t>
  </si>
  <si>
    <t>D.J. Augustin</t>
  </si>
  <si>
    <t>Jonathon Simmons</t>
  </si>
  <si>
    <t>Shelvin Mack</t>
  </si>
  <si>
    <t>Aaron Gordon</t>
  </si>
  <si>
    <t>Jonathan Isaac</t>
  </si>
  <si>
    <t>Mario Hezonja</t>
  </si>
  <si>
    <t>Arron Afflalo</t>
  </si>
  <si>
    <t>Marreese Speights</t>
  </si>
  <si>
    <t>Wesley Iwundu</t>
  </si>
  <si>
    <t>Khem Birch</t>
  </si>
  <si>
    <t>C.J. Watson</t>
  </si>
  <si>
    <t>Orlando Magic</t>
  </si>
  <si>
    <t>Dallas Mavericks</t>
  </si>
  <si>
    <t>Harrison Barnes</t>
  </si>
  <si>
    <t>Wesley Matthews</t>
  </si>
  <si>
    <t>Dwight Powell</t>
  </si>
  <si>
    <t>Dirk Nowitzki</t>
  </si>
  <si>
    <t>Nerlens Noel</t>
  </si>
  <si>
    <t>J.J. Barea</t>
  </si>
  <si>
    <t>Doug McDermott</t>
  </si>
  <si>
    <t>Dennis Smith</t>
  </si>
  <si>
    <t>Dorian Finney-Smith</t>
  </si>
  <si>
    <t>Maxi Kleber</t>
  </si>
  <si>
    <t>Jeff Withey</t>
  </si>
  <si>
    <t>Mike Conley</t>
  </si>
  <si>
    <t>Chandler Parsons</t>
  </si>
  <si>
    <t>Marc Gasol</t>
  </si>
  <si>
    <t>JaMychal Green</t>
  </si>
  <si>
    <t>Ben McLemore</t>
  </si>
  <si>
    <t>Tyreke Evans</t>
  </si>
  <si>
    <t>Mario Chalmers</t>
  </si>
  <si>
    <t>Jarell Martin</t>
  </si>
  <si>
    <t>Wayne Selden</t>
  </si>
  <si>
    <t>Deyonta Davis</t>
  </si>
  <si>
    <t>Andrew Harrison</t>
  </si>
  <si>
    <t>Ivan Rabb</t>
  </si>
  <si>
    <t>Dillon Brooks</t>
  </si>
  <si>
    <t>Rade Zagorac</t>
  </si>
  <si>
    <t>Memphis Grizzlies</t>
  </si>
  <si>
    <t>Brandon Knight</t>
  </si>
  <si>
    <t>Tyson Chandler</t>
  </si>
  <si>
    <t>Jared Dudley</t>
  </si>
  <si>
    <t>Alan Williams</t>
  </si>
  <si>
    <t>Josh Jackson</t>
  </si>
  <si>
    <t>Dragan Bender</t>
  </si>
  <si>
    <t>Alex Len</t>
  </si>
  <si>
    <t>Troy Daniels</t>
  </si>
  <si>
    <t>Elfrid Payton</t>
  </si>
  <si>
    <t>T.J. Warren</t>
  </si>
  <si>
    <t>Marquese Chriss</t>
  </si>
  <si>
    <t>Devin Booker</t>
  </si>
  <si>
    <t>Tyler Ulis</t>
  </si>
  <si>
    <t>Davon Reed</t>
  </si>
  <si>
    <t>Phoenix Suns</t>
  </si>
  <si>
    <t>Row Labels</t>
  </si>
  <si>
    <t>Grand Total</t>
  </si>
  <si>
    <t>Average of WORP</t>
  </si>
  <si>
    <t>(All)</t>
  </si>
  <si>
    <t>(Multiple Items)</t>
  </si>
  <si>
    <t>SF_Mins</t>
  </si>
  <si>
    <t>SF_WORP</t>
  </si>
  <si>
    <t>Sum of Def +/-</t>
  </si>
  <si>
    <t>Max of Off +/-</t>
  </si>
  <si>
    <t>Max of Def +/-</t>
  </si>
  <si>
    <t>Team_AVG_WORP</t>
  </si>
  <si>
    <t>Max_Off</t>
  </si>
  <si>
    <t>Max_Def</t>
  </si>
  <si>
    <t>Rank</t>
  </si>
  <si>
    <t>Product</t>
  </si>
  <si>
    <t>Final_Rank</t>
  </si>
  <si>
    <t>FINAL RANKINGS IF USING SUM</t>
  </si>
  <si>
    <t>FINAL RANKINGS IF USING PRODUCT</t>
  </si>
  <si>
    <t>Sum of Total</t>
  </si>
  <si>
    <t>Off+Def</t>
  </si>
  <si>
    <t>Avg_age</t>
  </si>
  <si>
    <t>Good_Starting_SF</t>
  </si>
  <si>
    <t>Team_has_good_SF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</si>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</sst>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"/>
    <numFmt numFmtId="165" formatCode="\+0.0;[Red]\-0.0"/>
  </numFmts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7"/>
      <color rgb="FF000000"/>
      <name val="Verdana"/>
      <family val="2"/>
    </font>
    <font>
      <i/>
      <strike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7">
    <xf numFmtId="0" fontId="0" fillId="0" borderId="0" xfId="0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3" borderId="1" xfId="0" applyFont="1" applyFill="1" applyBorder="1" applyProtection="1">
      <protection locked="0"/>
    </xf>
    <xf numFmtId="0" fontId="3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5" fillId="3" borderId="1" xfId="0" applyFont="1" applyFill="1" applyBorder="1" applyProtection="1">
      <protection locked="0"/>
    </xf>
    <xf numFmtId="165" fontId="4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right"/>
    </xf>
    <xf numFmtId="164" fontId="6" fillId="0" borderId="0" xfId="0" applyNumberFormat="1" applyFont="1" applyAlignment="1">
      <alignment horizontal="right"/>
    </xf>
    <xf numFmtId="6" fontId="7" fillId="0" borderId="0" xfId="0" applyNumberFormat="1" applyFont="1"/>
    <xf numFmtId="0" fontId="0" fillId="0" borderId="0" xfId="0" applyAlignment="1">
      <alignment horizontal="center"/>
    </xf>
    <xf numFmtId="0" fontId="8" fillId="3" borderId="1" xfId="0" applyFont="1" applyFill="1" applyBorder="1" applyProtection="1">
      <protection locked="0"/>
    </xf>
    <xf numFmtId="165" fontId="4" fillId="5" borderId="0" xfId="0" applyNumberFormat="1" applyFont="1" applyFill="1" applyAlignment="1">
      <alignment horizontal="center"/>
    </xf>
    <xf numFmtId="165" fontId="4" fillId="6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7" borderId="2" xfId="0" applyFont="1" applyFill="1" applyBorder="1"/>
    <xf numFmtId="0" fontId="0" fillId="7" borderId="3" xfId="0" applyFont="1" applyFill="1" applyBorder="1"/>
    <xf numFmtId="0" fontId="0" fillId="7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7" borderId="5" xfId="0" applyFont="1" applyFill="1" applyBorder="1"/>
    <xf numFmtId="0" fontId="0" fillId="0" borderId="5" xfId="0" applyFont="1" applyBorder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2" borderId="0" xfId="1"/>
    <xf numFmtId="165" fontId="0" fillId="0" borderId="0" xfId="0" applyNumberFormat="1"/>
    <xf numFmtId="0" fontId="4" fillId="3" borderId="1" xfId="0" applyFont="1" applyFill="1" applyBorder="1"/>
    <xf numFmtId="0" fontId="0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right"/>
    </xf>
    <xf numFmtId="165" fontId="0" fillId="0" borderId="4" xfId="0" applyNumberFormat="1" applyFont="1" applyBorder="1"/>
    <xf numFmtId="164" fontId="0" fillId="0" borderId="4" xfId="0" applyNumberFormat="1" applyFont="1" applyBorder="1"/>
  </cellXfs>
  <cellStyles count="2">
    <cellStyle name="Good" xfId="1" builtinId="26"/>
    <cellStyle name="Normal" xfId="0" builtinId="0"/>
  </cellStyles>
  <dxfs count="49"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[lebron_james_what_if.xlsx]pivot_charts_rotation!PivotTable6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pivot_charts_rotation!$B$4</c:f>
              <c:strCache>
                <c:ptCount val="1"/>
                <c:pt idx="0">
                  <c:v>Average of WORP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pivot_charts_rotation!$A$5:$A$27</c:f>
              <c:strCache>
                <c:ptCount val="22"/>
                <c:pt idx="0">
                  <c:v>Atlanta Hawks</c:v>
                </c:pt>
                <c:pt idx="1">
                  <c:v>Brooklyn Nets</c:v>
                </c:pt>
                <c:pt idx="2">
                  <c:v>Charolotte Hornets</c:v>
                </c:pt>
                <c:pt idx="3">
                  <c:v>Chicago Bulls</c:v>
                </c:pt>
                <c:pt idx="4">
                  <c:v>Dallas Mavericks</c:v>
                </c:pt>
                <c:pt idx="5">
                  <c:v>Houston Rockets</c:v>
                </c:pt>
                <c:pt idx="6">
                  <c:v>Indiana Pacers</c:v>
                </c:pt>
                <c:pt idx="7">
                  <c:v>Los Angeles Lakers</c:v>
                </c:pt>
                <c:pt idx="8">
                  <c:v>Memphis Grizzlies</c:v>
                </c:pt>
                <c:pt idx="9">
                  <c:v>Miami Heat</c:v>
                </c:pt>
                <c:pt idx="10">
                  <c:v>Milwaukee Bucks</c:v>
                </c:pt>
                <c:pt idx="11">
                  <c:v>Minnesota Timberwolves</c:v>
                </c:pt>
                <c:pt idx="12">
                  <c:v>New Orleans Pelicans</c:v>
                </c:pt>
                <c:pt idx="13">
                  <c:v>New York Knicks</c:v>
                </c:pt>
                <c:pt idx="14">
                  <c:v>Orlando Magic</c:v>
                </c:pt>
                <c:pt idx="15">
                  <c:v>Phoenix Suns</c:v>
                </c:pt>
                <c:pt idx="16">
                  <c:v>Portland Trailblazers</c:v>
                </c:pt>
                <c:pt idx="17">
                  <c:v>Sacramento Kings</c:v>
                </c:pt>
                <c:pt idx="18">
                  <c:v>San Antonio Spurs</c:v>
                </c:pt>
                <c:pt idx="19">
                  <c:v>Toronto Raptors</c:v>
                </c:pt>
                <c:pt idx="20">
                  <c:v>Utah Jazz</c:v>
                </c:pt>
                <c:pt idx="21">
                  <c:v>(blank)</c:v>
                </c:pt>
              </c:strCache>
            </c:strRef>
          </c:cat>
          <c:val>
            <c:numRef>
              <c:f>pivot_charts_rotation!$B$5:$B$27</c:f>
              <c:numCache>
                <c:formatCode>General</c:formatCode>
                <c:ptCount val="22"/>
                <c:pt idx="0">
                  <c:v>1.0830461749120934</c:v>
                </c:pt>
                <c:pt idx="1">
                  <c:v>1.2770766701792373</c:v>
                </c:pt>
                <c:pt idx="2">
                  <c:v>1.185032923669709</c:v>
                </c:pt>
                <c:pt idx="3">
                  <c:v>1.1497983085682582</c:v>
                </c:pt>
                <c:pt idx="4">
                  <c:v>0.64285353786657995</c:v>
                </c:pt>
                <c:pt idx="5">
                  <c:v>2.5625</c:v>
                </c:pt>
                <c:pt idx="6">
                  <c:v>1.5355835900836048</c:v>
                </c:pt>
                <c:pt idx="7">
                  <c:v>2.2295285180509521</c:v>
                </c:pt>
                <c:pt idx="8">
                  <c:v>0.28071491551993455</c:v>
                </c:pt>
                <c:pt idx="9">
                  <c:v>1.1024980542682226</c:v>
                </c:pt>
                <c:pt idx="10">
                  <c:v>1.4680220305038083</c:v>
                </c:pt>
                <c:pt idx="11">
                  <c:v>4.6829429366069721</c:v>
                </c:pt>
                <c:pt idx="12">
                  <c:v>3.9386706032514818</c:v>
                </c:pt>
                <c:pt idx="13">
                  <c:v>0.54556717411165134</c:v>
                </c:pt>
                <c:pt idx="14">
                  <c:v>0.82249414104932916</c:v>
                </c:pt>
                <c:pt idx="15">
                  <c:v>0.4448143157420455</c:v>
                </c:pt>
                <c:pt idx="16">
                  <c:v>1.0215068935087943</c:v>
                </c:pt>
                <c:pt idx="17">
                  <c:v>0.32352667690448306</c:v>
                </c:pt>
                <c:pt idx="18">
                  <c:v>1.7830495164665257</c:v>
                </c:pt>
                <c:pt idx="19">
                  <c:v>1.8040804080400812</c:v>
                </c:pt>
                <c:pt idx="20">
                  <c:v>2.9297705238591836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4-3243-9C1B-D2A3286027E2}"/>
            </c:ext>
          </c:extLst>
        </c:ser>
        <c:ser>
          <c:idx val="1"/>
          <c:order val="1"/>
          <c:tx>
            <c:strRef>
              <c:f>pivot_charts_rotation!$C$4</c:f>
              <c:strCache>
                <c:ptCount val="1"/>
                <c:pt idx="0">
                  <c:v>Sum of Def +/-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pivot_charts_rotation!$A$5:$A$27</c:f>
              <c:strCache>
                <c:ptCount val="22"/>
                <c:pt idx="0">
                  <c:v>Atlanta Hawks</c:v>
                </c:pt>
                <c:pt idx="1">
                  <c:v>Brooklyn Nets</c:v>
                </c:pt>
                <c:pt idx="2">
                  <c:v>Charolotte Hornets</c:v>
                </c:pt>
                <c:pt idx="3">
                  <c:v>Chicago Bulls</c:v>
                </c:pt>
                <c:pt idx="4">
                  <c:v>Dallas Mavericks</c:v>
                </c:pt>
                <c:pt idx="5">
                  <c:v>Houston Rockets</c:v>
                </c:pt>
                <c:pt idx="6">
                  <c:v>Indiana Pacers</c:v>
                </c:pt>
                <c:pt idx="7">
                  <c:v>Los Angeles Lakers</c:v>
                </c:pt>
                <c:pt idx="8">
                  <c:v>Memphis Grizzlies</c:v>
                </c:pt>
                <c:pt idx="9">
                  <c:v>Miami Heat</c:v>
                </c:pt>
                <c:pt idx="10">
                  <c:v>Milwaukee Bucks</c:v>
                </c:pt>
                <c:pt idx="11">
                  <c:v>Minnesota Timberwolves</c:v>
                </c:pt>
                <c:pt idx="12">
                  <c:v>New Orleans Pelicans</c:v>
                </c:pt>
                <c:pt idx="13">
                  <c:v>New York Knicks</c:v>
                </c:pt>
                <c:pt idx="14">
                  <c:v>Orlando Magic</c:v>
                </c:pt>
                <c:pt idx="15">
                  <c:v>Phoenix Suns</c:v>
                </c:pt>
                <c:pt idx="16">
                  <c:v>Portland Trailblazers</c:v>
                </c:pt>
                <c:pt idx="17">
                  <c:v>Sacramento Kings</c:v>
                </c:pt>
                <c:pt idx="18">
                  <c:v>San Antonio Spurs</c:v>
                </c:pt>
                <c:pt idx="19">
                  <c:v>Toronto Raptors</c:v>
                </c:pt>
                <c:pt idx="20">
                  <c:v>Utah Jazz</c:v>
                </c:pt>
                <c:pt idx="21">
                  <c:v>(blank)</c:v>
                </c:pt>
              </c:strCache>
            </c:strRef>
          </c:cat>
          <c:val>
            <c:numRef>
              <c:f>pivot_charts_rotation!$C$5:$C$27</c:f>
              <c:numCache>
                <c:formatCode>General</c:formatCode>
                <c:ptCount val="22"/>
                <c:pt idx="0">
                  <c:v>-8.1267564203854512</c:v>
                </c:pt>
                <c:pt idx="1">
                  <c:v>-2.9949284376086061</c:v>
                </c:pt>
                <c:pt idx="2">
                  <c:v>2.0831964237257634</c:v>
                </c:pt>
                <c:pt idx="3">
                  <c:v>-2.8589404711065356</c:v>
                </c:pt>
                <c:pt idx="4">
                  <c:v>-2.4592662123898301</c:v>
                </c:pt>
                <c:pt idx="5">
                  <c:v>3.6446217214216694</c:v>
                </c:pt>
                <c:pt idx="6">
                  <c:v>-2.2377267214971006</c:v>
                </c:pt>
                <c:pt idx="7">
                  <c:v>0.82756079523243642</c:v>
                </c:pt>
                <c:pt idx="8">
                  <c:v>-3.4828878009445994</c:v>
                </c:pt>
                <c:pt idx="9">
                  <c:v>3.088308421405114</c:v>
                </c:pt>
                <c:pt idx="10">
                  <c:v>-2.5421942824297723</c:v>
                </c:pt>
                <c:pt idx="11">
                  <c:v>1.6640796161599556</c:v>
                </c:pt>
                <c:pt idx="12">
                  <c:v>5.8431878394833685</c:v>
                </c:pt>
                <c:pt idx="13">
                  <c:v>-7.3100780102593985</c:v>
                </c:pt>
                <c:pt idx="14">
                  <c:v>-0.33935170764462508</c:v>
                </c:pt>
                <c:pt idx="15">
                  <c:v>-4.5642688410000005</c:v>
                </c:pt>
                <c:pt idx="16">
                  <c:v>1.8719847314782863</c:v>
                </c:pt>
                <c:pt idx="17">
                  <c:v>-7.6685708386354943</c:v>
                </c:pt>
                <c:pt idx="18">
                  <c:v>7.4209324792989149</c:v>
                </c:pt>
                <c:pt idx="19">
                  <c:v>-0.10905256319706358</c:v>
                </c:pt>
                <c:pt idx="20">
                  <c:v>11.050012538695164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94-3243-9C1B-D2A328602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150976"/>
        <c:axId val="788152704"/>
      </c:barChart>
      <c:catAx>
        <c:axId val="78815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52704"/>
        <c:crosses val="autoZero"/>
        <c:auto val="1"/>
        <c:lblAlgn val="ctr"/>
        <c:lblOffset val="100"/>
        <c:noMultiLvlLbl val="0"/>
      </c:catAx>
      <c:valAx>
        <c:axId val="7881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5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228600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B1021-CE10-6F9F-7921-95F4D3485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87.823563888887" createdVersion="8" refreshedVersion="8" minRefreshableVersion="3" recordCount="315" xr:uid="{8D6171C0-4523-864E-8CA0-0DE757C0821F}">
  <cacheSource type="worksheet">
    <worksheetSource name="Table8"/>
  </cacheSource>
  <cacheFields count="16">
    <cacheField name="Team" numFmtId="0">
      <sharedItems containsBlank="1" count="31">
        <s v="Houston Rockets"/>
        <s v="Toronto Raptors"/>
        <s v="Los Angeles Lakers"/>
        <s v="Philadelphia 76ers"/>
        <s v="Cleveland Cavaliers"/>
        <s v="Miami Heat"/>
        <s v="San Antonio Spurs"/>
        <s v="Golden State Warriors"/>
        <s v="Boston Celtics"/>
        <s v="Portland Trailblazers"/>
        <s v="Los Angeles Clippers"/>
        <s v="New York Knicks"/>
        <s v="Atlanta Hawks"/>
        <s v="Indiana Pacers"/>
        <s v="Sacramento Kings"/>
        <s v="New Orleans Pelicans"/>
        <s v="Oklahoma City Thunder"/>
        <s v="Utah Jazz"/>
        <s v="Minnesota Timberwolves"/>
        <s v="Denver Nuggets"/>
        <s v="Milwaukee Bucks"/>
        <s v="Washington Wizards"/>
        <s v="Detroit Pistons"/>
        <s v="Charolotte Hornets"/>
        <s v="Brooklyn Nets"/>
        <s v="Chicago Bulls"/>
        <s v="Orlando Magic"/>
        <s v="Dallas Mavericks"/>
        <s v="Memphis Grizzlies"/>
        <s v="Phoenix Suns"/>
        <m/>
      </sharedItems>
    </cacheField>
    <cacheField name="Player" numFmtId="0">
      <sharedItems containsBlank="1"/>
    </cacheField>
    <cacheField name="PG" numFmtId="0">
      <sharedItems containsString="0" containsBlank="1" containsNumber="1" containsInteger="1" minValue="0" maxValue="36"/>
    </cacheField>
    <cacheField name="SG" numFmtId="0">
      <sharedItems containsString="0" containsBlank="1" containsNumber="1" containsInteger="1" minValue="0" maxValue="36"/>
    </cacheField>
    <cacheField name="SF" numFmtId="0">
      <sharedItems containsString="0" containsBlank="1" containsNumber="1" containsInteger="1" minValue="0" maxValue="35" count="25">
        <n v="0"/>
        <n v="10"/>
        <n v="8"/>
        <n v="5"/>
        <n v="7"/>
        <n v="6"/>
        <n v="20"/>
        <n v="2"/>
        <n v="25"/>
        <n v="14"/>
        <n v="22"/>
        <n v="9"/>
        <n v="4"/>
        <n v="28"/>
        <n v="13"/>
        <n v="12"/>
        <n v="18"/>
        <n v="3"/>
        <n v="35"/>
        <n v="24"/>
        <n v="23"/>
        <n v="19"/>
        <n v="1"/>
        <n v="16"/>
        <m/>
      </sharedItems>
    </cacheField>
    <cacheField name="PF" numFmtId="0">
      <sharedItems containsString="0" containsBlank="1" containsNumber="1" containsInteger="1" minValue="0" maxValue="30"/>
    </cacheField>
    <cacheField name="C" numFmtId="0">
      <sharedItems containsString="0" containsBlank="1" containsNumber="1" containsInteger="1" minValue="0" maxValue="34"/>
    </cacheField>
    <cacheField name="Total" numFmtId="0">
      <sharedItems containsString="0" containsBlank="1" containsNumber="1" containsInteger="1" minValue="0" maxValue="36"/>
    </cacheField>
    <cacheField name="Off +/-" numFmtId="0">
      <sharedItems containsString="0" containsBlank="1" containsNumber="1" minValue="-3.9028413037786742" maxValue="6.6480004563072876"/>
    </cacheField>
    <cacheField name="Def +/-" numFmtId="0">
      <sharedItems containsString="0" containsBlank="1" containsNumber="1" minValue="-3.9733279000000001" maxValue="4.7017569183552812" count="312">
        <n v="0.85599925645010155"/>
        <n v="-1.4480617"/>
        <n v="-1.3263836563251947"/>
        <n v="0.77293246999999998"/>
        <n v="2.3196881"/>
        <n v="-0.1097168312436603"/>
        <n v="0.17869037126085532"/>
        <n v="2.4014737112795674"/>
        <n v="-0.23821118736830502"/>
        <n v="-1.6312648764527216"/>
        <n v="0.58548065244939018"/>
        <n v="1.0220149000000001"/>
        <n v="-1.6296129518254274"/>
        <n v="2.0584319"/>
        <n v="0.54806929999999998"/>
        <n v="-1.0298704999999999"/>
        <n v="-1.0168029999999999"/>
        <n v="1.2227132000000001"/>
        <n v="2.0735698"/>
        <n v="0.56748246057602847"/>
        <n v="-0.44693904564708226"/>
        <n v="-7.1302630000000006E-2"/>
        <n v="-0.68951017429377837"/>
        <n v="-0.98168027000000002"/>
        <n v="-0.74857885000000002"/>
        <n v="1.3579363527137707"/>
        <n v="-7.915385627115322E-2"/>
        <n v="0.45528038999999998"/>
        <n v="-0.60954338184534906"/>
        <n v="2.9634887784794834"/>
        <n v="-0.83027891196388981"/>
        <n v="2.2498201828869462"/>
        <n v="3.1123782107870097"/>
        <n v="-0.30319955999999998"/>
        <n v="-6.7164183000000002E-2"/>
        <n v="0.78845613999999997"/>
        <n v="-0.55932048127696854"/>
        <n v="-0.92621332000000001"/>
        <n v="-0.38752082302599655"/>
        <n v="0.60585920829450379"/>
        <n v="-0.93266020700082208"/>
        <n v="-0.20147731933169813"/>
        <n v="-1.8754896521736901"/>
        <n v="-2.1491601"/>
        <n v="-1.3763405180821398"/>
        <n v="-0.73701874027186676"/>
        <n v="0.39429983000000002"/>
        <n v="2.3594346000000002"/>
        <n v="-2.5127621000000002"/>
        <n v="2.6695095683532615"/>
        <n v="-1.6617062007344827"/>
        <n v="1.1574659170811707"/>
        <n v="-1.4322463566117447"/>
        <n v="1.2936567999999999"/>
        <n v="-0.55670146007298815"/>
        <n v="1.4660918999999999"/>
        <n v="0.57727611000000001"/>
        <n v="-1.3484085766101024"/>
        <n v="0.92337071999999998"/>
        <n v="1.0193541139707654"/>
        <n v="1.9279827"/>
        <n v="2.1548751322235642"/>
        <n v="-2.0020229999999999"/>
        <n v="-1.8669408999999999"/>
        <n v="1.3736799"/>
        <n v="0.69664574000000001"/>
        <n v="-0.76735773266090568"/>
        <n v="3.0133478999999999"/>
        <n v="6.7057432312398899E-2"/>
        <n v="1.9370552000000001"/>
        <n v="-0.13274400654690882"/>
        <n v="-0.416172543692712"/>
        <n v="0.4595734088979298"/>
        <n v="-1.1800840881338768"/>
        <n v="3.8"/>
        <n v="1.0755296999999999"/>
        <n v="-0.30752226999999999"/>
        <n v="-0.17275352471489616"/>
        <n v="2.7185195517250644"/>
        <n v="0.46806072425936296"/>
        <n v="-0.91659564230593615"/>
        <n v="1.7562736502796414"/>
        <n v="0.6"/>
        <n v="1.6650871"/>
        <n v="0.1943812995464968"/>
        <n v="0.29149525999999998"/>
        <n v="-0.48639856899998885"/>
        <n v="-0.91581029000000003"/>
        <n v="-0.85358480139644011"/>
        <n v="1.9070065"/>
        <n v="-1.4671278000000001"/>
        <n v="-1.9325462986456072"/>
        <n v="-0.447806864507443"/>
        <n v="0.59642991567025416"/>
        <n v="0.28370318708283049"/>
        <n v="1.8121884688426959"/>
        <n v="0.47340431999999999"/>
        <n v="0.43488824835242229"/>
        <n v="-0.33156114531686659"/>
        <n v="1.2303951"/>
        <n v="1.2200176"/>
        <n v="2.0581498328293466"/>
        <n v="-0.53751692013564578"/>
        <n v="-0.45724502"/>
        <n v="-1.9813403333622184"/>
        <n v="1.3858458"/>
        <n v="-3.0855784000000002"/>
        <n v="-1.5671585864998194"/>
        <n v="1.4695532325724916"/>
        <n v="-0.22308094159307182"/>
        <n v="-0.29326185999999999"/>
        <n v="-0.67868185000000003"/>
        <n v="0.58043301000000003"/>
        <n v="-0.43169839370220109"/>
        <n v="-0.45109320601920355"/>
        <n v="-0.31430165531818"/>
        <n v="1.7761001999999999"/>
        <n v="-1.0776644"/>
        <n v="-1.4994860907416878"/>
        <n v="-1.108385965499497"/>
        <n v="2.1526962553065148"/>
        <n v="-0.51695272405142734"/>
        <n v="-0.30983704000000001"/>
        <n v="-2.0942796126912033"/>
        <n v="-1.0504462508112138"/>
        <n v="-2.9055293674615896"/>
        <n v="-0.36199135899111445"/>
        <n v="-2.4678719700210863"/>
        <n v="0.5162282062213257"/>
        <n v="0.56583923559849614"/>
        <n v="-0.17070633603403085"/>
        <n v="1.2206003999999999"/>
        <n v="-0.23820047568035288"/>
        <n v="-1.6014623471112415"/>
        <n v="-2.4827137738630065"/>
        <n v="-3.9733279000000001"/>
        <n v="0.60064976999999997"/>
        <n v="-9.5791229495557184E-2"/>
        <n v="1.3983849936964896"/>
        <n v="1.4649627999999999"/>
        <n v="-1.9755960903462348"/>
        <n v="0.11302407167862727"/>
        <n v="-1.0234558708611512"/>
        <n v="-1.6797086999999999"/>
        <n v="2.1725317999999998"/>
        <n v="0.70372420999999996"/>
        <n v="-1.2360367000000001"/>
        <n v="-1.90655"/>
        <n v="-0.26900723566483098"/>
        <n v="-1.4199432999999999"/>
        <n v="-0.20154166000000001"/>
        <n v="-1.6660741869966471"/>
        <n v="1.5138986999999999"/>
        <n v="-0.55678488531050929"/>
        <n v="-1.9579328"/>
        <n v="1.6022423038066484"/>
        <n v="-1.4104129000000001"/>
        <n v="-1.0000473086233652"/>
        <n v="-0.23272175256465955"/>
        <n v="1.8803614514436018E-3"/>
        <n v="-2.04726592795094"/>
        <n v="0.17333586755253483"/>
        <n v="-0.46720335000000002"/>
        <n v="1.5"/>
        <n v="3.2415018"/>
        <n v="2.1642244350421089"/>
        <n v="0.80596500999999998"/>
        <n v="-1.3457520999999999"/>
        <n v="1.5056814000000001"/>
        <n v="-0.42230609255874124"/>
        <n v="-1.6315529"/>
        <n v="2.5426286999999999E-2"/>
        <n v="0.99969774"/>
        <n v="1.7296946"/>
        <n v="0.52619928076367928"/>
        <n v="-1.4893000828412568"/>
        <n v="-0.56158048081110301"/>
        <n v="0.66182733451433884"/>
        <n v="4.7017569183552812"/>
        <n v="0.94368333000000004"/>
        <n v="0.86342228109623531"/>
        <n v="-1.0607208733315436"/>
        <n v="-0.36016758999999998"/>
        <n v="1.7568052999999999"/>
        <n v="3.5982017352677698"/>
        <n v="-0.10181098763172862"/>
        <n v="-0.30473288709843632"/>
        <n v="1.0135753120375857"/>
        <n v="1.3791271000000001"/>
        <n v="-0.89879685503116169"/>
        <n v="1.4371669"/>
        <n v="0.63339931000000005"/>
        <n v="-1.5889002000000001"/>
        <n v="0.78829961999999998"/>
        <n v="-0.23989824880888247"/>
        <n v="0.15368198999999999"/>
        <n v="1.7955449999999999"/>
        <n v="-0.31760576000000001"/>
        <n v="-0.64668471000000005"/>
        <n v="0.31197563"/>
        <n v="-1.9834111000000001"/>
        <n v="-1.0445534999999999"/>
        <n v="-0.21163365000000001"/>
        <n v="-0.65409428000000003"/>
        <n v="-1.4954392746512775"/>
        <n v="-0.28580469236530098"/>
        <n v="2.08387884760401"/>
        <n v="-1.4475496000000001"/>
        <n v="2.3392417181617819"/>
        <n v="-0.47127128000000001"/>
        <n v="-0.48312598000000001"/>
        <n v="-1.2102367999999999"/>
        <n v="-1.8218281000000001"/>
        <n v="-0.99537396"/>
        <n v="-0.22164823059155433"/>
        <n v="0.56766731000000004"/>
        <n v="-1.1211408"/>
        <n v="-0.20159795999999999"/>
        <n v="1.0771198"/>
        <n v="1.2043123"/>
        <n v="-1.1907768999999999"/>
        <n v="-0.18670335019718548"/>
        <n v="2.0490341822245326"/>
        <n v="1.5569594"/>
        <n v="0.5973640492470228"/>
        <n v="0.43182752000000002"/>
        <n v="-2.0513834121010355"/>
        <n v="-0.49209176999999998"/>
        <n v="0.42215951526981188"/>
        <n v="2.9024239000000001"/>
        <n v="-2.0763867063833796"/>
        <n v="0.36664363999999999"/>
        <n v="-1.0404606999999999"/>
        <n v="-0.84901240160892866"/>
        <n v="0.69738286999999999"/>
        <n v="-0.71794360999999995"/>
        <n v="-0.55487173999999995"/>
        <n v="-5.6464259000000003E-2"/>
        <n v="-1.0467016"/>
        <n v="2.2236772"/>
        <n v="-0.21021425999999999"/>
        <n v="0.72947550245199611"/>
        <n v="2.1262650000000001"/>
        <n v="-1.5220279000000001"/>
        <n v="-0.65231841999999995"/>
        <n v="-2.9471397000000001"/>
        <n v="-0.48304287000000001"/>
        <n v="0.94388306"/>
        <n v="0.13341697127376706"/>
        <n v="1.2619914000000001"/>
        <n v="-0.36903377999999998"/>
        <n v="0.84826422000000001"/>
        <n v="-1.6034029000000001"/>
        <n v="-1.092561458891292"/>
        <n v="-1.6727661"/>
        <n v="1.6008557000000001"/>
        <n v="-0.57357866000000002"/>
        <n v="-0.68701739871731415"/>
        <n v="-0.74643033999999997"/>
        <n v="-1.2919687"/>
        <n v="0.75530231000000003"/>
        <n v="0.98000883999999999"/>
        <n v="-0.38199294"/>
        <n v="0.35801430889346475"/>
        <n v="-0.43196299999999999"/>
        <n v="0.73391306000000001"/>
        <n v="-1.8862337"/>
        <n v="-0.90187614999999999"/>
        <n v="-0.37622601"/>
        <n v="-1.0122952000000001"/>
        <n v="-0.75342721000000001"/>
        <n v="-0.54281455000000001"/>
        <n v="-1.4630616000000001"/>
        <n v="1.0086986"/>
        <n v="2.336992"/>
        <n v="-2.1546669676446251"/>
        <n v="-1.189683"/>
        <n v="0.34133618999999998"/>
        <n v="-0.12248734"/>
        <n v="0.90352041000000005"/>
        <n v="-0.99934685000000001"/>
        <n v="-1.1345597999999999"/>
        <n v="1.5196563999999999"/>
        <n v="0.46798221204495738"/>
        <n v="3.0792141000000002"/>
        <n v="-2.3390385999999999"/>
        <n v="-2.0436635000000001"/>
        <n v="-1.5119094502141075"/>
        <n v="4.2065545779320014E-2"/>
        <n v="0.46033373"/>
        <n v="-1.0944304552905473"/>
        <n v="-0.68183777565405146"/>
        <n v="1.8210944"/>
        <n v="-0.31114124999999998"/>
        <n v="-1.4109160999999999"/>
        <n v="-0.12689109000000001"/>
        <n v="0.14133182"/>
        <n v="-1.5817561"/>
        <n v="0.31728752999999998"/>
        <n v="-0.55562878000000004"/>
        <n v="-2.2203615000000001"/>
        <n v="1.9137204999999999"/>
        <n v="0.34754136000000002"/>
        <n v="1.2267581999999999"/>
        <n v="-0.78383535000000004"/>
        <n v="1.6052799E-2"/>
        <n v="1.4249668"/>
        <n v="-3.3555939000000001"/>
        <n v="-1.3885114000000001"/>
        <n v="0.66624634999999999"/>
        <n v="-2.4112526999999999"/>
        <m/>
      </sharedItems>
    </cacheField>
    <cacheField name="WORP" numFmtId="0">
      <sharedItems containsString="0" containsBlank="1" containsNumber="1" minValue="-2.0911949431301746" maxValue="16.793231832"/>
    </cacheField>
    <cacheField name="Age" numFmtId="0">
      <sharedItems containsString="0" containsBlank="1" containsNumber="1" containsInteger="1" minValue="20" maxValue="41"/>
    </cacheField>
    <cacheField name="Off+Def" numFmtId="0">
      <sharedItems containsString="0" containsBlank="1" containsNumber="1" minValue="-4.86303237" maxValue="7.3295732400000002"/>
    </cacheField>
    <cacheField name="Avg_age" numFmtId="0">
      <sharedItems containsString="0" containsBlank="1" containsNumber="1" minValue="23.545454545454547" maxValue="30.333333333333332"/>
    </cacheField>
    <cacheField name="Good_Starting_SF" numFmtId="0">
      <sharedItems containsString="0" containsBlank="1" containsNumber="1" containsInteger="1" minValue="0" maxValue="1"/>
    </cacheField>
    <cacheField name="Team_has_good_SF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x v="0"/>
    <s v="Chris Paul"/>
    <n v="30"/>
    <n v="0"/>
    <x v="0"/>
    <n v="0"/>
    <n v="0"/>
    <n v="30"/>
    <n v="4.9686380564501018"/>
    <x v="0"/>
    <n v="13.2"/>
    <n v="33"/>
    <n v="5.8246373129002036"/>
    <n v="27.90909090909091"/>
    <n v="0"/>
    <x v="0"/>
  </r>
  <r>
    <x v="0"/>
    <s v="Eric Gordon"/>
    <n v="0"/>
    <n v="0"/>
    <x v="0"/>
    <n v="0"/>
    <n v="0"/>
    <n v="0"/>
    <n v="1.5333346999999999"/>
    <x v="1"/>
    <n v="0"/>
    <n v="30"/>
    <n v="8.5272999999999932E-2"/>
    <n v="27.90909090909091"/>
    <n v="0"/>
    <x v="0"/>
  </r>
  <r>
    <x v="0"/>
    <s v="Ryan Anderson"/>
    <n v="0"/>
    <n v="0"/>
    <x v="1"/>
    <n v="15"/>
    <n v="0"/>
    <n v="25"/>
    <n v="0.23725528367480539"/>
    <x v="2"/>
    <n v="1.3"/>
    <n v="30"/>
    <n v="-1.0891283726503893"/>
    <n v="27.90909090909091"/>
    <n v="0"/>
    <x v="0"/>
  </r>
  <r>
    <x v="0"/>
    <s v="P.J. Tucker"/>
    <n v="0"/>
    <n v="0"/>
    <x v="0"/>
    <n v="20"/>
    <n v="0"/>
    <n v="20"/>
    <n v="-1.1114911000000001"/>
    <x v="3"/>
    <n v="0"/>
    <n v="33"/>
    <n v="-0.33855863000000008"/>
    <n v="27.90909090909091"/>
    <n v="0"/>
    <x v="0"/>
  </r>
  <r>
    <x v="0"/>
    <s v="Nene Hilario"/>
    <n v="0"/>
    <n v="0"/>
    <x v="0"/>
    <n v="0"/>
    <n v="0"/>
    <n v="0"/>
    <n v="-1.8435611999999999"/>
    <x v="4"/>
    <n v="0"/>
    <n v="36"/>
    <n v="0.47612690000000013"/>
    <n v="27.90909090909091"/>
    <n v="0"/>
    <x v="0"/>
  </r>
  <r>
    <x v="0"/>
    <s v="Chinanu Onuaku"/>
    <n v="0"/>
    <n v="0"/>
    <x v="0"/>
    <n v="0"/>
    <n v="0"/>
    <n v="0"/>
    <n v="-1.4838669248032159"/>
    <x v="5"/>
    <n v="0"/>
    <n v="22"/>
    <n v="-1.5935837560468762"/>
    <n v="27.90909090909091"/>
    <n v="0"/>
    <x v="0"/>
  </r>
  <r>
    <x v="0"/>
    <s v="Zhou Qi"/>
    <n v="0"/>
    <n v="0"/>
    <x v="0"/>
    <n v="0"/>
    <n v="0"/>
    <n v="0"/>
    <n v="-2.4739215560750094"/>
    <x v="6"/>
    <n v="0"/>
    <n v="23"/>
    <n v="-2.295231184814154"/>
    <n v="27.90909090909091"/>
    <n v="0"/>
    <x v="0"/>
  </r>
  <r>
    <x v="0"/>
    <s v="Clint Capela"/>
    <n v="0"/>
    <n v="0"/>
    <x v="0"/>
    <n v="0"/>
    <n v="28"/>
    <n v="28"/>
    <n v="-0.57400770872043239"/>
    <x v="7"/>
    <n v="6"/>
    <n v="24"/>
    <n v="1.8274660025591349"/>
    <n v="27.90909090909091"/>
    <n v="0"/>
    <x v="0"/>
  </r>
  <r>
    <x v="1"/>
    <s v="Kyle Lowry"/>
    <n v="32"/>
    <n v="0"/>
    <x v="0"/>
    <n v="0"/>
    <n v="0"/>
    <n v="32"/>
    <n v="4.196392472631695"/>
    <x v="8"/>
    <n v="10.724726313474102"/>
    <n v="32"/>
    <n v="3.95818128526339"/>
    <n v="26.384615384615383"/>
    <n v="0"/>
    <x v="0"/>
  </r>
  <r>
    <x v="1"/>
    <s v="DeMar DeRozan"/>
    <n v="0"/>
    <n v="34"/>
    <x v="0"/>
    <n v="0"/>
    <n v="0"/>
    <n v="34"/>
    <n v="2.2104044235472786"/>
    <x v="9"/>
    <n v="4.9326043838183402"/>
    <n v="29"/>
    <n v="0.57913954709455706"/>
    <n v="26.384615384615383"/>
    <n v="0"/>
    <x v="0"/>
  </r>
  <r>
    <x v="1"/>
    <s v="Serge Ibaka"/>
    <n v="0"/>
    <n v="0"/>
    <x v="0"/>
    <n v="28"/>
    <n v="0"/>
    <n v="28"/>
    <n v="-1.1985788375506097"/>
    <x v="10"/>
    <n v="2.1843703584655794"/>
    <n v="29"/>
    <n v="-0.61309818510121949"/>
    <n v="26.384615384615383"/>
    <n v="0"/>
    <x v="0"/>
  </r>
  <r>
    <x v="1"/>
    <s v="Jonas Valanciunas"/>
    <n v="0"/>
    <n v="0"/>
    <x v="0"/>
    <n v="0"/>
    <n v="0"/>
    <n v="0"/>
    <n v="-0.36077123999999999"/>
    <x v="11"/>
    <n v="0"/>
    <n v="26"/>
    <n v="0.66124366000000001"/>
    <n v="26.384615384615383"/>
    <n v="0"/>
    <x v="0"/>
  </r>
  <r>
    <x v="1"/>
    <s v="C.J. Miles"/>
    <n v="0"/>
    <n v="12"/>
    <x v="2"/>
    <n v="0"/>
    <n v="0"/>
    <n v="20"/>
    <n v="3.186808174572564E-3"/>
    <x v="12"/>
    <n v="0.42027058839278825"/>
    <n v="31"/>
    <n v="-1.6264261436508549"/>
    <n v="26.384615384615383"/>
    <n v="0"/>
    <x v="0"/>
  </r>
  <r>
    <x v="1"/>
    <s v="Jakob Poeltl"/>
    <n v="0"/>
    <n v="0"/>
    <x v="0"/>
    <n v="0"/>
    <n v="0"/>
    <n v="0"/>
    <n v="-0.79578006000000001"/>
    <x v="13"/>
    <n v="0"/>
    <n v="23"/>
    <n v="1.26265184"/>
    <n v="26.384615384615383"/>
    <n v="0"/>
    <x v="0"/>
  </r>
  <r>
    <x v="1"/>
    <s v="OG Anunoby"/>
    <n v="0"/>
    <n v="0"/>
    <x v="0"/>
    <n v="0"/>
    <n v="0"/>
    <n v="0"/>
    <n v="0.39084321"/>
    <x v="14"/>
    <n v="0"/>
    <n v="21"/>
    <n v="0.93891250999999998"/>
    <n v="26.384615384615383"/>
    <n v="0"/>
    <x v="0"/>
  </r>
  <r>
    <x v="1"/>
    <s v="Malachi Richardson"/>
    <n v="0"/>
    <n v="0"/>
    <x v="3"/>
    <n v="5"/>
    <n v="0"/>
    <n v="10"/>
    <n v="-1.1376029999999999"/>
    <x v="15"/>
    <n v="-9.4203843749999905E-2"/>
    <n v="23"/>
    <n v="-2.1674734999999998"/>
    <n v="26.384615384615383"/>
    <n v="0"/>
    <x v="0"/>
  </r>
  <r>
    <x v="1"/>
    <s v="Norman Powell"/>
    <n v="5"/>
    <n v="2"/>
    <x v="3"/>
    <n v="0"/>
    <n v="0"/>
    <n v="12"/>
    <n v="-1.1712914000000001"/>
    <x v="16"/>
    <n v="-0.12696371999999986"/>
    <n v="25"/>
    <n v="-2.1880943999999998"/>
    <n v="26.384615384615383"/>
    <n v="0"/>
    <x v="0"/>
  </r>
  <r>
    <x v="1"/>
    <s v="Pascal Siakam"/>
    <n v="0"/>
    <n v="0"/>
    <x v="0"/>
    <n v="0"/>
    <n v="0"/>
    <n v="0"/>
    <n v="-0.75968276999999995"/>
    <x v="17"/>
    <n v="0"/>
    <n v="24"/>
    <n v="0.4630304300000001"/>
    <n v="26.384615384615383"/>
    <n v="0"/>
    <x v="0"/>
  </r>
  <r>
    <x v="2"/>
    <s v="Lonzo Ball"/>
    <n v="32"/>
    <n v="0"/>
    <x v="0"/>
    <n v="0"/>
    <n v="0"/>
    <n v="32"/>
    <n v="0.41201425000000003"/>
    <x v="18"/>
    <n v="8.0740512899999999"/>
    <n v="21"/>
    <n v="2.4855840499999999"/>
    <n v="23.545454545454547"/>
    <n v="0"/>
    <x v="0"/>
  </r>
  <r>
    <x v="2"/>
    <s v="Paul George"/>
    <n v="0"/>
    <n v="30"/>
    <x v="3"/>
    <n v="0"/>
    <n v="0"/>
    <n v="35"/>
    <n v="2.0530889905760286"/>
    <x v="19"/>
    <n v="9.0967500444556126"/>
    <n v="28"/>
    <n v="2.620571451152057"/>
    <n v="23.545454545454547"/>
    <n v="0"/>
    <x v="0"/>
  </r>
  <r>
    <x v="2"/>
    <s v="Brandon Ingram"/>
    <n v="0"/>
    <n v="0"/>
    <x v="3"/>
    <n v="21"/>
    <n v="5"/>
    <n v="31"/>
    <n v="-0.38636802564708222"/>
    <x v="20"/>
    <n v="2.034420794430801"/>
    <n v="21"/>
    <n v="-0.83330707129416448"/>
    <n v="23.545454545454547"/>
    <n v="0"/>
    <x v="0"/>
  </r>
  <r>
    <x v="2"/>
    <s v="Julius Randle"/>
    <n v="0"/>
    <n v="0"/>
    <x v="0"/>
    <n v="30"/>
    <n v="0"/>
    <n v="30"/>
    <n v="0.39525616000000002"/>
    <x v="21"/>
    <n v="0"/>
    <n v="24"/>
    <n v="0.32395353000000005"/>
    <n v="23.545454545454547"/>
    <n v="0"/>
    <x v="0"/>
  </r>
  <r>
    <x v="2"/>
    <s v="Tyler Ennis"/>
    <n v="5"/>
    <n v="10"/>
    <x v="0"/>
    <n v="0"/>
    <n v="0"/>
    <n v="15"/>
    <n v="-0.94299192429377854"/>
    <x v="22"/>
    <n v="0.3100763543167489"/>
    <n v="24"/>
    <n v="-1.6325020985875569"/>
    <n v="23.545454545454547"/>
    <n v="0"/>
    <x v="0"/>
  </r>
  <r>
    <x v="2"/>
    <s v="Kyle Kuzma"/>
    <n v="0"/>
    <n v="0"/>
    <x v="4"/>
    <n v="17"/>
    <n v="5"/>
    <n v="29"/>
    <n v="0.30835539000000001"/>
    <x v="23"/>
    <n v="2.1641387894999999"/>
    <n v="23"/>
    <n v="-0.67332488000000001"/>
    <n v="23.545454545454547"/>
    <n v="0"/>
    <x v="0"/>
  </r>
  <r>
    <x v="2"/>
    <s v="Josh Hart"/>
    <n v="3"/>
    <n v="8"/>
    <x v="5"/>
    <n v="0"/>
    <n v="0"/>
    <n v="17"/>
    <n v="0.47943592000000002"/>
    <x v="24"/>
    <n v="1.6551320731875001"/>
    <n v="23"/>
    <n v="-0.26914293"/>
    <n v="23.545454545454547"/>
    <n v="0"/>
    <x v="0"/>
  </r>
  <r>
    <x v="2"/>
    <s v="Ivica Zubac"/>
    <n v="0"/>
    <n v="0"/>
    <x v="0"/>
    <n v="0"/>
    <n v="14"/>
    <n v="14"/>
    <n v="-1.9445247472862293"/>
    <x v="25"/>
    <n v="1.113061639274189"/>
    <n v="21"/>
    <n v="-0.58658839457245859"/>
    <n v="23.545454545454547"/>
    <n v="0"/>
    <x v="0"/>
  </r>
  <r>
    <x v="2"/>
    <s v="Thomas Bryant"/>
    <n v="0"/>
    <n v="0"/>
    <x v="0"/>
    <n v="0"/>
    <n v="12"/>
    <n v="12"/>
    <n v="-1.3763570974119987"/>
    <x v="26"/>
    <n v="0.3675301062638725"/>
    <n v="21"/>
    <n v="-1.4555109536831519"/>
    <n v="23.545454545454547"/>
    <n v="0"/>
    <x v="0"/>
  </r>
  <r>
    <x v="2"/>
    <s v="Luol Deng"/>
    <n v="0"/>
    <n v="0"/>
    <x v="0"/>
    <n v="0"/>
    <n v="0"/>
    <n v="0"/>
    <n v="-2.0534875000000001"/>
    <x v="27"/>
    <n v="0"/>
    <n v="33"/>
    <n v="-1.5982071100000002"/>
    <n v="23.545454545454547"/>
    <n v="0"/>
    <x v="0"/>
  </r>
  <r>
    <x v="2"/>
    <s v="No. 25 pick"/>
    <n v="5"/>
    <n v="0"/>
    <x v="0"/>
    <n v="0"/>
    <n v="5"/>
    <n v="10"/>
    <n v="-1.9066297610315384"/>
    <x v="28"/>
    <n v="-0.29034739286824923"/>
    <n v="20"/>
    <n v="-2.5161731428768874"/>
    <n v="23.545454545454547"/>
    <n v="0"/>
    <x v="0"/>
  </r>
  <r>
    <x v="3"/>
    <s v="Robert Covington"/>
    <n v="0"/>
    <n v="5"/>
    <x v="6"/>
    <n v="5"/>
    <n v="0"/>
    <n v="30"/>
    <n v="-0.23197794152051648"/>
    <x v="29"/>
    <n v="7.9844245373682581"/>
    <n v="28"/>
    <n v="2.7315108369589671"/>
    <n v="23.692307692307693"/>
    <n v="1"/>
    <x v="1"/>
  </r>
  <r>
    <x v="3"/>
    <s v="Markelle Fultz"/>
    <n v="20"/>
    <n v="0"/>
    <x v="0"/>
    <n v="0"/>
    <n v="0"/>
    <n v="20"/>
    <n v="-1.64496053196389"/>
    <x v="30"/>
    <n v="-0.53464437441875268"/>
    <n v="20"/>
    <n v="-2.4752394439277801"/>
    <n v="23.692307692307693"/>
    <n v="0"/>
    <x v="1"/>
  </r>
  <r>
    <x v="3"/>
    <s v="Ben Simmons"/>
    <n v="20"/>
    <n v="5"/>
    <x v="1"/>
    <n v="0"/>
    <n v="0"/>
    <n v="35"/>
    <n v="2.3603996828869462"/>
    <x v="31"/>
    <n v="13.013870360742352"/>
    <n v="22"/>
    <n v="4.6102198657738924"/>
    <n v="23.692307692307693"/>
    <n v="0"/>
    <x v="1"/>
  </r>
  <r>
    <x v="3"/>
    <s v="Joel Embiid"/>
    <n v="0"/>
    <n v="0"/>
    <x v="0"/>
    <m/>
    <n v="30"/>
    <n v="30"/>
    <n v="0.61673077078701"/>
    <x v="32"/>
    <n v="9.6678714064061584"/>
    <n v="24"/>
    <n v="3.7291089815740195"/>
    <n v="23.692307692307693"/>
    <n v="0"/>
    <x v="1"/>
  </r>
  <r>
    <x v="3"/>
    <s v="Dario Saric"/>
    <n v="0"/>
    <n v="0"/>
    <x v="0"/>
    <n v="23"/>
    <n v="5"/>
    <n v="28"/>
    <n v="0.71315145000000002"/>
    <x v="33"/>
    <n v="3.7956742267500005"/>
    <n v="24"/>
    <n v="0.40995189000000004"/>
    <n v="23.692307692307693"/>
    <n v="0"/>
    <x v="1"/>
  </r>
  <r>
    <x v="3"/>
    <s v="T.J. McConnell"/>
    <n v="8"/>
    <n v="8"/>
    <x v="0"/>
    <n v="0"/>
    <n v="0"/>
    <n v="16"/>
    <n v="-1.2690752000000001"/>
    <x v="34"/>
    <n v="0.5973845552999999"/>
    <n v="26"/>
    <n v="-1.3362393830000001"/>
    <n v="23.692307692307693"/>
    <n v="0"/>
    <x v="1"/>
  </r>
  <r>
    <x v="3"/>
    <s v="Richaun Holmes"/>
    <n v="0"/>
    <n v="0"/>
    <x v="0"/>
    <n v="0"/>
    <n v="13"/>
    <n v="13"/>
    <n v="-0.82672106999999995"/>
    <x v="35"/>
    <n v="1.4345187699374999"/>
    <n v="25"/>
    <n v="-3.8264929999999975E-2"/>
    <n v="23.692307692307693"/>
    <n v="0"/>
    <x v="1"/>
  </r>
  <r>
    <x v="3"/>
    <s v="Furkan Korkmaz"/>
    <n v="0"/>
    <n v="12"/>
    <x v="0"/>
    <n v="0"/>
    <n v="0"/>
    <n v="12"/>
    <n v="-1.4752662265837646"/>
    <x v="36"/>
    <n v="-2.3346027805994873E-2"/>
    <n v="21"/>
    <n v="-2.0345867078607331"/>
    <n v="23.692307692307693"/>
    <n v="0"/>
    <x v="1"/>
  </r>
  <r>
    <x v="3"/>
    <s v="Timothe Luwawu-Cabarrot"/>
    <n v="0"/>
    <n v="10"/>
    <x v="0"/>
    <n v="0"/>
    <n v="0"/>
    <n v="10"/>
    <n v="-1.1203346000000001"/>
    <x v="37"/>
    <n v="-2.6183205000000046E-2"/>
    <n v="23"/>
    <n v="-2.0465479200000001"/>
    <n v="23.692307692307693"/>
    <n v="0"/>
    <x v="1"/>
  </r>
  <r>
    <x v="3"/>
    <s v="No. 10 pick"/>
    <n v="0"/>
    <n v="5"/>
    <x v="0"/>
    <n v="0"/>
    <n v="0"/>
    <n v="5"/>
    <n v="-1.2706706649902801"/>
    <x v="38"/>
    <n v="9.6133643995422194E-2"/>
    <n v="20"/>
    <n v="-1.6581914880162767"/>
    <n v="23.692307692307693"/>
    <n v="0"/>
    <x v="1"/>
  </r>
  <r>
    <x v="4"/>
    <s v="Kevin Love"/>
    <n v="0"/>
    <n v="0"/>
    <x v="0"/>
    <n v="4"/>
    <n v="25"/>
    <n v="29"/>
    <n v="1.4404982682945038"/>
    <x v="39"/>
    <n v="6.6006206336858186"/>
    <n v="30"/>
    <n v="2.0463574765890078"/>
    <n v="27.6"/>
    <n v="0"/>
    <x v="1"/>
  </r>
  <r>
    <x v="4"/>
    <s v="George Hill"/>
    <n v="28"/>
    <n v="0"/>
    <x v="0"/>
    <n v="0"/>
    <n v="0"/>
    <n v="28"/>
    <n v="0.5040063429991779"/>
    <x v="40"/>
    <n v="2.4748701641974109"/>
    <n v="32"/>
    <n v="-0.42865386400164418"/>
    <n v="27.6"/>
    <n v="0"/>
    <x v="1"/>
  </r>
  <r>
    <x v="4"/>
    <s v="Tristan Thompson"/>
    <n v="0"/>
    <n v="0"/>
    <x v="0"/>
    <n v="5"/>
    <n v="18"/>
    <n v="23"/>
    <n v="-1.5940795293316983"/>
    <x v="41"/>
    <n v="0.26449832704173099"/>
    <n v="27"/>
    <n v="-1.7955568486633964"/>
    <n v="27.6"/>
    <n v="0"/>
    <x v="1"/>
  </r>
  <r>
    <x v="4"/>
    <s v="J.R. Smith"/>
    <n v="0"/>
    <n v="20"/>
    <x v="2"/>
    <n v="0"/>
    <n v="0"/>
    <n v="28"/>
    <n v="-1.0886131921736899"/>
    <x v="42"/>
    <n v="-1.5184619798471237"/>
    <n v="33"/>
    <n v="-2.96410284434738"/>
    <n v="27.6"/>
    <n v="0"/>
    <x v="1"/>
  </r>
  <r>
    <x v="4"/>
    <s v="Jordan Clarkson"/>
    <n v="15"/>
    <n v="4"/>
    <x v="0"/>
    <n v="0"/>
    <n v="0"/>
    <n v="19"/>
    <n v="0.15754461"/>
    <x v="43"/>
    <n v="8.9609450624999528E-3"/>
    <n v="26"/>
    <n v="-1.99161549"/>
    <n v="27.6"/>
    <n v="0"/>
    <x v="1"/>
  </r>
  <r>
    <x v="4"/>
    <s v="Kyle Korver"/>
    <n v="0"/>
    <n v="3"/>
    <x v="6"/>
    <n v="0"/>
    <n v="0"/>
    <n v="23"/>
    <n v="-0.61862242808213963"/>
    <x v="44"/>
    <n v="6.5166883999634058E-3"/>
    <n v="37"/>
    <n v="-1.9949629461642795"/>
    <n v="27.6"/>
    <n v="1"/>
    <x v="1"/>
  </r>
  <r>
    <x v="4"/>
    <s v="Cedi Osman"/>
    <n v="0"/>
    <n v="10"/>
    <x v="3"/>
    <n v="0"/>
    <n v="0"/>
    <n v="15"/>
    <n v="-0.73514108027186675"/>
    <x v="45"/>
    <n v="0.44536515141622496"/>
    <n v="23"/>
    <n v="-1.4721598205437334"/>
    <n v="27.6"/>
    <n v="0"/>
    <x v="1"/>
  </r>
  <r>
    <x v="4"/>
    <s v="Ante Zizic"/>
    <n v="0"/>
    <n v="0"/>
    <x v="0"/>
    <n v="5"/>
    <n v="0"/>
    <n v="5"/>
    <n v="-1.1635883"/>
    <x v="46"/>
    <n v="0.34613761781250002"/>
    <n v="22"/>
    <n v="-0.76928847"/>
    <n v="27.6"/>
    <n v="0"/>
    <x v="1"/>
  </r>
  <r>
    <x v="4"/>
    <s v="Larry Nance"/>
    <n v="0"/>
    <n v="0"/>
    <x v="0"/>
    <n v="14"/>
    <n v="5"/>
    <n v="19"/>
    <n v="-0.72561215999999995"/>
    <x v="47"/>
    <n v="3.8836477327500005"/>
    <n v="26"/>
    <n v="1.6338224400000003"/>
    <n v="27.6"/>
    <n v="0"/>
    <x v="1"/>
  </r>
  <r>
    <x v="4"/>
    <s v="No. 8 pick (C. Sexton)"/>
    <n v="5"/>
    <n v="11"/>
    <x v="0"/>
    <n v="0"/>
    <n v="0"/>
    <n v="16"/>
    <n v="-0.59266375999999998"/>
    <x v="48"/>
    <n v="-0.99488327400000043"/>
    <n v="20"/>
    <n v="-3.1054258600000004"/>
    <n v="27.6"/>
    <n v="0"/>
    <x v="1"/>
  </r>
  <r>
    <x v="5"/>
    <s v="Hassan Whiteside"/>
    <n v="0"/>
    <n v="0"/>
    <x v="0"/>
    <n v="0"/>
    <n v="28"/>
    <n v="28"/>
    <n v="-2.4227531316467386"/>
    <x v="49"/>
    <n v="3.538641387812774"/>
    <n v="29"/>
    <n v="0.24675643670652292"/>
    <n v="27.25"/>
    <n v="0"/>
    <x v="0"/>
  </r>
  <r>
    <x v="5"/>
    <s v="Goran Dragic"/>
    <n v="32"/>
    <n v="0"/>
    <x v="0"/>
    <n v="0"/>
    <n v="0"/>
    <n v="32"/>
    <n v="0.93049159926551728"/>
    <x v="50"/>
    <n v="2.2838137173558621"/>
    <n v="32"/>
    <n v="-0.73121460146896544"/>
    <n v="27.25"/>
    <n v="0"/>
    <x v="0"/>
  </r>
  <r>
    <x v="5"/>
    <s v="James Johnson"/>
    <n v="0"/>
    <n v="0"/>
    <x v="0"/>
    <n v="23"/>
    <n v="5"/>
    <n v="28"/>
    <n v="-0.77566764291882928"/>
    <x v="51"/>
    <n v="3.7513322818056887"/>
    <n v="31"/>
    <n v="0.38179827416234147"/>
    <n v="27.25"/>
    <n v="0"/>
    <x v="0"/>
  </r>
  <r>
    <x v="5"/>
    <s v="Dion Waiters"/>
    <n v="0"/>
    <n v="22"/>
    <x v="4"/>
    <n v="0"/>
    <n v="0"/>
    <n v="29"/>
    <n v="-0.9741550066117447"/>
    <x v="52"/>
    <n v="-0.66294222375831691"/>
    <n v="27"/>
    <n v="-2.4064013632234893"/>
    <n v="27.25"/>
    <n v="0"/>
    <x v="0"/>
  </r>
  <r>
    <x v="5"/>
    <s v="Kelly Olynyk"/>
    <n v="0"/>
    <n v="0"/>
    <x v="0"/>
    <n v="15"/>
    <n v="0"/>
    <n v="15"/>
    <n v="0.78840732999999996"/>
    <x v="53"/>
    <n v="0"/>
    <n v="27"/>
    <n v="2.08206413"/>
    <n v="27.25"/>
    <n v="0"/>
    <x v="0"/>
  </r>
  <r>
    <x v="5"/>
    <s v="Tyler Johnson"/>
    <n v="14"/>
    <n v="14"/>
    <x v="0"/>
    <n v="0"/>
    <n v="0"/>
    <n v="28"/>
    <n v="0.11170066992701187"/>
    <x v="54"/>
    <n v="2.4491237555200875"/>
    <n v="26"/>
    <n v="-0.44500079014597627"/>
    <n v="27.25"/>
    <n v="0"/>
    <x v="0"/>
  </r>
  <r>
    <x v="5"/>
    <s v="Bam Adebayo"/>
    <n v="0"/>
    <n v="0"/>
    <x v="0"/>
    <n v="0"/>
    <n v="0"/>
    <n v="0"/>
    <n v="-1.151494"/>
    <x v="55"/>
    <n v="0"/>
    <n v="21"/>
    <n v="0.31459789999999987"/>
    <n v="27.25"/>
    <n v="0"/>
    <x v="0"/>
  </r>
  <r>
    <x v="5"/>
    <s v="Josh Richardson"/>
    <n v="0"/>
    <n v="0"/>
    <x v="0"/>
    <n v="0"/>
    <n v="0"/>
    <n v="0"/>
    <n v="-0.15798013999999999"/>
    <x v="56"/>
    <n v="0"/>
    <n v="25"/>
    <n v="0.41929597000000002"/>
    <n v="27.25"/>
    <n v="0"/>
    <x v="0"/>
  </r>
  <r>
    <x v="5"/>
    <s v="Rodney McGruder"/>
    <n v="2"/>
    <n v="12"/>
    <x v="4"/>
    <n v="0"/>
    <n v="0"/>
    <n v="21"/>
    <n v="-0.93517946661010254"/>
    <x v="57"/>
    <n v="-0.33498837605386733"/>
    <n v="27"/>
    <n v="-2.2835880432202051"/>
    <n v="27.25"/>
    <n v="0"/>
    <x v="0"/>
  </r>
  <r>
    <x v="5"/>
    <s v="Chris Bosh"/>
    <n v="0"/>
    <n v="0"/>
    <x v="0"/>
    <n v="0"/>
    <n v="0"/>
    <n v="0"/>
    <n v="-1.1949071"/>
    <x v="58"/>
    <n v="0"/>
    <n v="34"/>
    <n v="-0.27153638000000002"/>
    <n v="27.25"/>
    <n v="0"/>
    <x v="0"/>
  </r>
  <r>
    <x v="6"/>
    <s v="LaMarcus Aldridge"/>
    <n v="0"/>
    <n v="0"/>
    <x v="0"/>
    <n v="10"/>
    <n v="22"/>
    <n v="32"/>
    <n v="0.4336220039707655"/>
    <x v="59"/>
    <n v="6.2153570122947555"/>
    <n v="33"/>
    <n v="1.4529761179415308"/>
    <n v="30.333333333333332"/>
    <n v="0"/>
    <x v="0"/>
  </r>
  <r>
    <x v="6"/>
    <s v="Kawhi Leonard"/>
    <n v="0"/>
    <n v="0"/>
    <x v="6"/>
    <n v="10"/>
    <n v="0"/>
    <n v="30"/>
    <n v="2.6243219"/>
    <x v="60"/>
    <n v="0"/>
    <n v="27"/>
    <n v="4.5523046000000003"/>
    <n v="30.333333333333332"/>
    <n v="0"/>
    <x v="0"/>
  </r>
  <r>
    <x v="6"/>
    <s v="Pau Gasol"/>
    <n v="0"/>
    <n v="0"/>
    <x v="0"/>
    <n v="3"/>
    <n v="20"/>
    <n v="23"/>
    <n v="-0.96927644777643551"/>
    <x v="61"/>
    <n v="4.1213682980034729"/>
    <n v="38"/>
    <n v="1.1855986844471287"/>
    <n v="30.333333333333332"/>
    <n v="0"/>
    <x v="0"/>
  </r>
  <r>
    <x v="6"/>
    <s v="Tony Parker"/>
    <n v="0"/>
    <n v="0"/>
    <x v="0"/>
    <n v="0"/>
    <n v="0"/>
    <n v="0"/>
    <n v="-1.5801114999999999"/>
    <x v="62"/>
    <n v="0"/>
    <n v="36"/>
    <n v="-3.5821344999999996"/>
    <n v="30.333333333333332"/>
    <n v="0"/>
    <x v="0"/>
  </r>
  <r>
    <x v="6"/>
    <s v="Patrick Mills"/>
    <n v="21"/>
    <n v="0"/>
    <x v="0"/>
    <n v="0"/>
    <n v="0"/>
    <n v="21"/>
    <n v="1.3895674"/>
    <x v="63"/>
    <n v="1.7986025531250003"/>
    <n v="30"/>
    <n v="-0.4773734999999999"/>
    <n v="30.333333333333332"/>
    <n v="0"/>
    <x v="0"/>
  </r>
  <r>
    <x v="6"/>
    <s v="Danny Green"/>
    <n v="0"/>
    <n v="0"/>
    <x v="0"/>
    <n v="0"/>
    <n v="0"/>
    <n v="0"/>
    <n v="-1.3927860999999999"/>
    <x v="64"/>
    <n v="0"/>
    <n v="31"/>
    <n v="-1.9106199999999962E-2"/>
    <n v="30.333333333333332"/>
    <n v="0"/>
    <x v="0"/>
  </r>
  <r>
    <x v="6"/>
    <s v="Rudy Gay"/>
    <n v="0"/>
    <n v="0"/>
    <x v="0"/>
    <n v="0"/>
    <n v="0"/>
    <n v="0"/>
    <n v="-0.97221029000000003"/>
    <x v="65"/>
    <n v="0"/>
    <n v="32"/>
    <n v="-0.27556455000000002"/>
    <n v="30.333333333333332"/>
    <n v="0"/>
    <x v="0"/>
  </r>
  <r>
    <x v="6"/>
    <s v="Manu Ginobili"/>
    <n v="0"/>
    <n v="11"/>
    <x v="2"/>
    <n v="0"/>
    <n v="0"/>
    <n v="19"/>
    <n v="-2.1013847626609055"/>
    <x v="66"/>
    <n v="-0.92846854187518579"/>
    <n v="41"/>
    <n v="-2.8687424953218112"/>
    <n v="30.333333333333332"/>
    <n v="0"/>
    <x v="0"/>
  </r>
  <r>
    <x v="6"/>
    <s v="Kyle Anderson"/>
    <n v="0"/>
    <n v="0"/>
    <x v="5"/>
    <n v="18"/>
    <n v="0"/>
    <n v="24"/>
    <n v="-0.73811722000000002"/>
    <x v="67"/>
    <n v="5.7715614180000001"/>
    <n v="25"/>
    <n v="2.2752306799999999"/>
    <n v="30.333333333333332"/>
    <n v="0"/>
    <x v="0"/>
  </r>
  <r>
    <x v="6"/>
    <s v="Derrick White"/>
    <n v="6"/>
    <n v="6"/>
    <x v="0"/>
    <n v="0"/>
    <n v="0"/>
    <n v="12"/>
    <n v="-1.0105120454019294"/>
    <x v="68"/>
    <n v="0.71316813616456698"/>
    <n v="24"/>
    <n v="-0.94345461308953049"/>
    <n v="30.333333333333332"/>
    <n v="0"/>
    <x v="0"/>
  </r>
  <r>
    <x v="6"/>
    <s v="Dejounte Murray"/>
    <n v="12"/>
    <n v="10"/>
    <x v="0"/>
    <n v="0"/>
    <n v="0"/>
    <n v="22"/>
    <n v="-0.77649056999999999"/>
    <x v="69"/>
    <n v="3.9111987296250001"/>
    <n v="22"/>
    <n v="1.1605646300000001"/>
    <n v="30.333333333333332"/>
    <n v="0"/>
    <x v="0"/>
  </r>
  <r>
    <x v="6"/>
    <s v="Brandon Paul"/>
    <n v="0"/>
    <n v="9"/>
    <x v="7"/>
    <n v="0"/>
    <n v="0"/>
    <n v="11"/>
    <n v="-2.2004978645469087"/>
    <x v="70"/>
    <n v="-0.20619340773929964"/>
    <n v="27"/>
    <n v="-2.3332418710938176"/>
    <n v="30.333333333333332"/>
    <n v="0"/>
    <x v="0"/>
  </r>
  <r>
    <x v="7"/>
    <s v="Stephen Curry"/>
    <n v="32"/>
    <n v="0"/>
    <x v="0"/>
    <n v="0"/>
    <n v="0"/>
    <n v="32"/>
    <n v="6.6480004563072876"/>
    <x v="71"/>
    <n v="14.817290242706239"/>
    <n v="30"/>
    <n v="6.2318279126145759"/>
    <n v="27.545454545454547"/>
    <n v="0"/>
    <x v="1"/>
  </r>
  <r>
    <x v="7"/>
    <s v="Kevin Durant"/>
    <n v="0"/>
    <n v="0"/>
    <x v="8"/>
    <n v="9"/>
    <n v="0"/>
    <n v="34"/>
    <n v="3.39380280889793"/>
    <x v="72"/>
    <n v="11.194582016534584"/>
    <n v="30"/>
    <n v="3.8533762177958599"/>
    <n v="27.545454545454547"/>
    <n v="1"/>
    <x v="1"/>
  </r>
  <r>
    <x v="7"/>
    <s v="Klay Thompson"/>
    <n v="0"/>
    <n v="34"/>
    <x v="0"/>
    <n v="0"/>
    <n v="0"/>
    <n v="34"/>
    <n v="1.5014986118661231"/>
    <x v="73"/>
    <n v="4.4397052766379215"/>
    <n v="28"/>
    <n v="0.32141452373224633"/>
    <n v="27.545454545454547"/>
    <n v="0"/>
    <x v="1"/>
  </r>
  <r>
    <x v="7"/>
    <s v="Draymond Green"/>
    <n v="0"/>
    <n v="0"/>
    <x v="0"/>
    <n v="12"/>
    <n v="24"/>
    <n v="36"/>
    <n v="0.06"/>
    <x v="74"/>
    <n v="11.1"/>
    <n v="28"/>
    <n v="3.86"/>
    <n v="27.545454545454547"/>
    <n v="0"/>
    <x v="1"/>
  </r>
  <r>
    <x v="7"/>
    <s v="Andre Iguodala"/>
    <n v="0"/>
    <n v="0"/>
    <x v="0"/>
    <n v="0"/>
    <n v="0"/>
    <n v="0"/>
    <n v="-0.57675946"/>
    <x v="75"/>
    <n v="0"/>
    <n v="35"/>
    <n v="0.49877023999999992"/>
    <n v="27.545454545454547"/>
    <n v="0"/>
    <x v="1"/>
  </r>
  <r>
    <x v="7"/>
    <s v="Shaun Livingston"/>
    <n v="0"/>
    <n v="0"/>
    <x v="0"/>
    <n v="0"/>
    <n v="0"/>
    <n v="0"/>
    <n v="-2.0478008000000001"/>
    <x v="76"/>
    <n v="0"/>
    <n v="33"/>
    <n v="-2.3553230699999999"/>
    <n v="27.545454545454547"/>
    <n v="0"/>
    <x v="1"/>
  </r>
  <r>
    <x v="7"/>
    <s v="Damian Jones"/>
    <n v="0"/>
    <n v="0"/>
    <x v="0"/>
    <n v="0"/>
    <n v="12"/>
    <n v="12"/>
    <n v="-1.7455907905140429"/>
    <x v="77"/>
    <n v="5.5117587220466176E-2"/>
    <n v="23"/>
    <n v="-1.918344315228939"/>
    <n v="27.545454545454547"/>
    <n v="0"/>
    <x v="1"/>
  </r>
  <r>
    <x v="7"/>
    <s v="Jordan Bell"/>
    <n v="0"/>
    <n v="0"/>
    <x v="0"/>
    <n v="5"/>
    <n v="15"/>
    <n v="20"/>
    <n v="-0.15807885127493543"/>
    <x v="78"/>
    <n v="5.1304957880063951"/>
    <n v="24"/>
    <n v="2.5604407004501288"/>
    <n v="27.545454545454547"/>
    <n v="0"/>
    <x v="1"/>
  </r>
  <r>
    <x v="7"/>
    <s v="Jason Thompson"/>
    <n v="0"/>
    <n v="0"/>
    <x v="0"/>
    <n v="0"/>
    <n v="0"/>
    <n v="0"/>
    <n v="-1.6550956357636244"/>
    <x v="79"/>
    <n v="0"/>
    <n v="32"/>
    <n v="-1.1870349115042615"/>
    <n v="27.545454545454547"/>
    <n v="0"/>
    <x v="1"/>
  </r>
  <r>
    <x v="8"/>
    <s v="Gordon Hayward"/>
    <n v="0"/>
    <n v="0"/>
    <x v="9"/>
    <n v="13"/>
    <n v="0"/>
    <n v="27"/>
    <n v="1.6195235076940639"/>
    <x v="80"/>
    <n v="4.1050716955582187"/>
    <n v="28"/>
    <n v="0.70292786538812779"/>
    <n v="24.846153846153847"/>
    <n v="0"/>
    <x v="1"/>
  </r>
  <r>
    <x v="8"/>
    <s v="Al Horford"/>
    <n v="0"/>
    <n v="0"/>
    <x v="0"/>
    <n v="8"/>
    <n v="23"/>
    <n v="31"/>
    <n v="0.36885705027964144"/>
    <x v="81"/>
    <n v="7.1931966591002512"/>
    <n v="32"/>
    <n v="2.125130700559283"/>
    <n v="24.846153846153847"/>
    <n v="0"/>
    <x v="1"/>
  </r>
  <r>
    <x v="8"/>
    <s v="Kyrie Irving"/>
    <n v="36"/>
    <n v="0"/>
    <x v="0"/>
    <n v="0"/>
    <n v="0"/>
    <n v="36"/>
    <n v="5.0999999999999996"/>
    <x v="82"/>
    <n v="11.1"/>
    <n v="26"/>
    <n v="5.6999999999999993"/>
    <n v="24.846153846153847"/>
    <n v="0"/>
    <x v="1"/>
  </r>
  <r>
    <x v="8"/>
    <s v="Jayson Tatum"/>
    <n v="0"/>
    <n v="8"/>
    <x v="10"/>
    <n v="0"/>
    <n v="0"/>
    <n v="30"/>
    <n v="1.1851510000000001"/>
    <x v="83"/>
    <n v="8.1847767937500002"/>
    <n v="20"/>
    <n v="2.8502381000000003"/>
    <n v="24.846153846153847"/>
    <n v="1"/>
    <x v="1"/>
  </r>
  <r>
    <x v="8"/>
    <s v="Jaylen Brown"/>
    <n v="2"/>
    <n v="28"/>
    <x v="0"/>
    <n v="0"/>
    <n v="0"/>
    <n v="30"/>
    <n v="0.32074139954649683"/>
    <x v="84"/>
    <n v="4.2442695547194269"/>
    <n v="22"/>
    <n v="0.51512269909299357"/>
    <n v="24.846153846153847"/>
    <n v="0"/>
    <x v="1"/>
  </r>
  <r>
    <x v="8"/>
    <s v="Guerschon Yabusele"/>
    <n v="0"/>
    <n v="0"/>
    <x v="0"/>
    <n v="6"/>
    <n v="4"/>
    <n v="10"/>
    <n v="-0.70360619000000002"/>
    <x v="85"/>
    <n v="0.89318760187500013"/>
    <n v="23"/>
    <n v="-0.41211093000000004"/>
    <n v="24.846153846153847"/>
    <n v="0"/>
    <x v="1"/>
  </r>
  <r>
    <x v="8"/>
    <s v="Terry Rozier"/>
    <n v="28"/>
    <n v="0"/>
    <x v="0"/>
    <n v="0"/>
    <n v="0"/>
    <n v="28"/>
    <n v="0.90944312100001123"/>
    <x v="86"/>
    <n v="3.816295169400036"/>
    <n v="24"/>
    <n v="0.42304455200002239"/>
    <n v="24.846153846153847"/>
    <n v="0"/>
    <x v="1"/>
  </r>
  <r>
    <x v="8"/>
    <s v="Semi Ojeleye"/>
    <n v="0"/>
    <n v="0"/>
    <x v="0"/>
    <n v="0"/>
    <n v="0"/>
    <n v="0"/>
    <n v="-3.0939671999999998"/>
    <x v="87"/>
    <n v="0"/>
    <n v="24"/>
    <n v="-4.0097774899999994"/>
    <n v="24.846153846153847"/>
    <n v="0"/>
    <x v="1"/>
  </r>
  <r>
    <x v="8"/>
    <s v="Abdel Nader"/>
    <n v="0"/>
    <n v="12"/>
    <x v="0"/>
    <n v="0"/>
    <n v="0"/>
    <n v="12"/>
    <n v="-3.4808867313964402"/>
    <x v="88"/>
    <n v="-1.5757682846351946"/>
    <n v="25"/>
    <n v="-4.3344715327928807"/>
    <n v="24.846153846153847"/>
    <n v="0"/>
    <x v="1"/>
  </r>
  <r>
    <x v="8"/>
    <s v="Daniel Theis"/>
    <n v="0"/>
    <n v="0"/>
    <x v="0"/>
    <n v="3"/>
    <n v="13"/>
    <n v="16"/>
    <n v="-1.3033475000000001"/>
    <x v="89"/>
    <n v="2.3432930999999999"/>
    <n v="26"/>
    <n v="0.60365899999999995"/>
    <n v="24.846153846153847"/>
    <n v="0"/>
    <x v="1"/>
  </r>
  <r>
    <x v="9"/>
    <s v="Damian Lillard"/>
    <n v="24"/>
    <n v="12"/>
    <x v="0"/>
    <n v="0"/>
    <n v="0"/>
    <n v="36"/>
    <n v="5.4107884999999998"/>
    <x v="90"/>
    <n v="0"/>
    <n v="28"/>
    <n v="3.9436606999999997"/>
    <n v="26.46153846153846"/>
    <n v="0"/>
    <x v="0"/>
  </r>
  <r>
    <x v="9"/>
    <s v="C.J. McCollum"/>
    <n v="12"/>
    <n v="24"/>
    <x v="0"/>
    <n v="0"/>
    <n v="0"/>
    <n v="36"/>
    <n v="1.9742770013543927"/>
    <x v="91"/>
    <n v="4.1345046729852912"/>
    <n v="27"/>
    <n v="4.1730702708785428E-2"/>
    <n v="26.46153846153846"/>
    <n v="0"/>
    <x v="0"/>
  </r>
  <r>
    <x v="9"/>
    <s v="Evan Turner"/>
    <n v="6"/>
    <n v="12"/>
    <x v="2"/>
    <n v="0"/>
    <n v="0"/>
    <n v="26"/>
    <n v="-2.4195061345074431"/>
    <x v="92"/>
    <n v="-1.2684452610592709"/>
    <n v="30"/>
    <n v="-2.867312999014886"/>
    <n v="26.46153846153846"/>
    <n v="0"/>
    <x v="0"/>
  </r>
  <r>
    <x v="9"/>
    <s v="Maurice Harkless"/>
    <n v="0"/>
    <n v="0"/>
    <x v="11"/>
    <n v="14"/>
    <n v="0"/>
    <n v="23"/>
    <n v="-0.68883809432974585"/>
    <x v="93"/>
    <n v="2.4679469188592829"/>
    <n v="25"/>
    <n v="-9.2408178659491691E-2"/>
    <n v="26.46153846153846"/>
    <n v="0"/>
    <x v="0"/>
  </r>
  <r>
    <x v="9"/>
    <s v="Meyers Leonard"/>
    <n v="0"/>
    <n v="0"/>
    <x v="0"/>
    <n v="1"/>
    <n v="12"/>
    <n v="13"/>
    <n v="-1.0255084529171694"/>
    <x v="94"/>
    <n v="0.92005489935863971"/>
    <n v="26"/>
    <n v="-0.74180526583433892"/>
    <n v="26.46153846153846"/>
    <n v="0"/>
    <x v="0"/>
  </r>
  <r>
    <x v="9"/>
    <s v="Al-Farouq Aminu"/>
    <n v="0"/>
    <n v="0"/>
    <x v="5"/>
    <n v="18"/>
    <n v="4"/>
    <n v="28"/>
    <n v="-0.81573148115730409"/>
    <x v="95"/>
    <n v="4.719419755604493"/>
    <n v="28"/>
    <n v="0.99645698768539182"/>
    <n v="26.46153846153846"/>
    <n v="0"/>
    <x v="0"/>
  </r>
  <r>
    <x v="9"/>
    <s v="Zach Collins"/>
    <n v="0"/>
    <n v="0"/>
    <x v="0"/>
    <n v="0"/>
    <n v="18"/>
    <n v="18"/>
    <n v="-2.3828988"/>
    <x v="96"/>
    <n v="9.1636839000000012E-2"/>
    <n v="21"/>
    <n v="-1.90949448"/>
    <n v="26.46153846153846"/>
    <n v="0"/>
    <x v="0"/>
  </r>
  <r>
    <x v="9"/>
    <s v="Caleb Swanigan"/>
    <n v="0"/>
    <n v="0"/>
    <x v="0"/>
    <n v="4"/>
    <n v="8"/>
    <n v="12"/>
    <n v="-1.9097861780061292"/>
    <x v="97"/>
    <n v="0.35444389748374794"/>
    <n v="21"/>
    <n v="-1.4748979296537068"/>
    <n v="26.46153846153846"/>
    <n v="0"/>
    <x v="0"/>
  </r>
  <r>
    <x v="9"/>
    <s v="Jake Layman"/>
    <n v="0"/>
    <n v="4"/>
    <x v="12"/>
    <n v="0"/>
    <n v="0"/>
    <n v="8"/>
    <n v="-2.0750741738730163"/>
    <x v="98"/>
    <n v="-0.18298589363544737"/>
    <n v="24"/>
    <n v="-2.406635319189883"/>
    <n v="26.46153846153846"/>
    <n v="0"/>
    <x v="0"/>
  </r>
  <r>
    <x v="9"/>
    <s v="Anderson Varejao"/>
    <n v="0"/>
    <n v="0"/>
    <x v="0"/>
    <n v="0"/>
    <n v="0"/>
    <n v="0"/>
    <n v="-2.9399028"/>
    <x v="99"/>
    <n v="0"/>
    <n v="36"/>
    <n v="-1.7095077000000001"/>
    <n v="26.46153846153846"/>
    <n v="0"/>
    <x v="0"/>
  </r>
  <r>
    <x v="9"/>
    <s v="Festus Ezeli"/>
    <n v="0"/>
    <n v="0"/>
    <x v="0"/>
    <n v="0"/>
    <n v="0"/>
    <n v="0"/>
    <n v="-1.8522936000000001"/>
    <x v="100"/>
    <n v="0"/>
    <n v="29"/>
    <n v="-0.63227600000000006"/>
    <n v="26.46153846153846"/>
    <n v="0"/>
    <x v="0"/>
  </r>
  <r>
    <x v="10"/>
    <s v="DeAndre Jordan"/>
    <n v="0"/>
    <n v="0"/>
    <x v="0"/>
    <n v="0"/>
    <n v="31"/>
    <n v="31"/>
    <n v="-0.41597913717065321"/>
    <x v="101"/>
    <n v="6.3510351505548472"/>
    <n v="30"/>
    <n v="1.6421706956586934"/>
    <n v="27.6875"/>
    <n v="0"/>
    <x v="1"/>
  </r>
  <r>
    <x v="10"/>
    <s v="Danilo Gallinari"/>
    <n v="0"/>
    <n v="0"/>
    <x v="6"/>
    <n v="10"/>
    <n v="0"/>
    <n v="30"/>
    <n v="3.6179609864354256E-2"/>
    <x v="102"/>
    <n v="2.5289932889171958"/>
    <n v="30"/>
    <n v="-0.50133731027129147"/>
    <n v="27.6875"/>
    <n v="1"/>
    <x v="1"/>
  </r>
  <r>
    <x v="10"/>
    <s v="Tobias Harris"/>
    <n v="0"/>
    <n v="0"/>
    <x v="13"/>
    <n v="0"/>
    <n v="0"/>
    <n v="28"/>
    <n v="1.1898971"/>
    <x v="103"/>
    <n v="0"/>
    <n v="26"/>
    <n v="0.73265208000000004"/>
    <n v="27.6875"/>
    <n v="0"/>
    <x v="1"/>
  </r>
  <r>
    <x v="10"/>
    <s v="Austin Rivers"/>
    <n v="5"/>
    <n v="25"/>
    <x v="0"/>
    <n v="0"/>
    <n v="0"/>
    <n v="30"/>
    <n v="0.63113698663778162"/>
    <x v="104"/>
    <n v="1.0965318524025129"/>
    <n v="26"/>
    <n v="-1.3502033467244368"/>
    <n v="27.6875"/>
    <n v="0"/>
    <x v="1"/>
  </r>
  <r>
    <x v="10"/>
    <s v="Boban Marjanovic"/>
    <n v="0"/>
    <n v="0"/>
    <x v="0"/>
    <n v="0"/>
    <n v="0"/>
    <n v="0"/>
    <n v="-1.6117984999999999"/>
    <x v="105"/>
    <n v="0"/>
    <n v="30"/>
    <n v="-0.2259526999999999"/>
    <n v="27.6875"/>
    <n v="0"/>
    <x v="1"/>
  </r>
  <r>
    <x v="10"/>
    <s v="Lou Williams"/>
    <n v="0"/>
    <n v="0"/>
    <x v="0"/>
    <n v="0"/>
    <n v="0"/>
    <n v="0"/>
    <n v="2.9292107000000001"/>
    <x v="106"/>
    <n v="0"/>
    <n v="32"/>
    <n v="-0.15636770000000011"/>
    <n v="27.6875"/>
    <n v="0"/>
    <x v="1"/>
  </r>
  <r>
    <x v="10"/>
    <s v="Milos Teodosic"/>
    <n v="18"/>
    <n v="6"/>
    <x v="0"/>
    <n v="0"/>
    <n v="0"/>
    <n v="24"/>
    <n v="-0.58488104649981931"/>
    <x v="107"/>
    <n v="-0.2052535045495123"/>
    <n v="31"/>
    <n v="-2.1520396329996387"/>
    <n v="27.6875"/>
    <n v="0"/>
    <x v="1"/>
  </r>
  <r>
    <x v="10"/>
    <s v="Wesley Johnson"/>
    <n v="0"/>
    <n v="5"/>
    <x v="9"/>
    <n v="0"/>
    <n v="0"/>
    <n v="19"/>
    <n v="-2.7139241674275083"/>
    <x v="108"/>
    <n v="0.80757856337370093"/>
    <n v="31"/>
    <n v="-1.2443709348550167"/>
    <n v="27.6875"/>
    <n v="0"/>
    <x v="1"/>
  </r>
  <r>
    <x v="10"/>
    <s v="Patrick Beverley"/>
    <n v="16"/>
    <n v="10"/>
    <x v="0"/>
    <n v="0"/>
    <n v="0"/>
    <n v="26"/>
    <n v="1.3307245406928181E-2"/>
    <x v="109"/>
    <n v="2.6182059693277648"/>
    <n v="30"/>
    <n v="-0.20977369618614364"/>
    <n v="27.6875"/>
    <n v="0"/>
    <x v="1"/>
  </r>
  <r>
    <x v="10"/>
    <s v="Sam Dekker"/>
    <n v="0"/>
    <n v="0"/>
    <x v="7"/>
    <n v="6"/>
    <n v="6"/>
    <n v="14"/>
    <n v="-0.97418046000000003"/>
    <x v="110"/>
    <n v="0.57688917300000009"/>
    <n v="24"/>
    <n v="-1.26744232"/>
    <n v="27.6875"/>
    <n v="0"/>
    <x v="1"/>
  </r>
  <r>
    <x v="10"/>
    <s v="Jawun Evans"/>
    <n v="9"/>
    <n v="2"/>
    <x v="0"/>
    <n v="0"/>
    <n v="0"/>
    <n v="11"/>
    <n v="-1.6487801"/>
    <x v="111"/>
    <n v="-0.2026170815625"/>
    <n v="22"/>
    <n v="-2.32746195"/>
    <n v="27.6875"/>
    <n v="0"/>
    <x v="1"/>
  </r>
  <r>
    <x v="10"/>
    <s v="Sindarius Thornwell"/>
    <n v="0"/>
    <n v="0"/>
    <x v="12"/>
    <n v="0"/>
    <n v="0"/>
    <n v="4"/>
    <n v="-1.9707204"/>
    <x v="112"/>
    <n v="0.13718533724999996"/>
    <n v="24"/>
    <n v="-1.3902873900000001"/>
    <n v="27.6875"/>
    <n v="0"/>
    <x v="1"/>
  </r>
  <r>
    <x v="10"/>
    <s v="No. 12 pick"/>
    <n v="0"/>
    <n v="0"/>
    <x v="0"/>
    <n v="12"/>
    <n v="0"/>
    <n v="12"/>
    <n v="-1.3972124365198897"/>
    <x v="113"/>
    <n v="0.11548518960008881"/>
    <n v="20"/>
    <n v="-1.8289108302220907"/>
    <n v="27.6875"/>
    <n v="0"/>
    <x v="1"/>
  </r>
  <r>
    <x v="10"/>
    <s v="No. 13 pick"/>
    <n v="0"/>
    <n v="0"/>
    <x v="0"/>
    <n v="0"/>
    <n v="5"/>
    <n v="5"/>
    <n v="-1.4527667341309107"/>
    <x v="114"/>
    <n v="2.703939183278033E-2"/>
    <n v="20"/>
    <n v="-1.9038599401501144"/>
    <n v="27.6875"/>
    <n v="0"/>
    <x v="1"/>
  </r>
  <r>
    <x v="11"/>
    <s v="Enes Kanter"/>
    <n v="0"/>
    <n v="0"/>
    <x v="0"/>
    <n v="0"/>
    <n v="26"/>
    <n v="26"/>
    <n v="0.50693564468182006"/>
    <x v="115"/>
    <n v="3.206727209444324"/>
    <n v="26"/>
    <n v="0.19263398936364007"/>
    <n v="25.846153846153847"/>
    <n v="0"/>
    <x v="0"/>
  </r>
  <r>
    <x v="11"/>
    <s v="Joakim Noah"/>
    <n v="0"/>
    <n v="0"/>
    <x v="0"/>
    <n v="0"/>
    <n v="0"/>
    <n v="0"/>
    <n v="-2.6472663999999999"/>
    <x v="116"/>
    <n v="0"/>
    <n v="33"/>
    <n v="-0.8711662"/>
    <n v="25.846153846153847"/>
    <n v="0"/>
    <x v="0"/>
  </r>
  <r>
    <x v="11"/>
    <s v="Tim Hardaway"/>
    <n v="0"/>
    <n v="0"/>
    <x v="0"/>
    <n v="0"/>
    <n v="0"/>
    <n v="0"/>
    <n v="1.2412745999999999"/>
    <x v="117"/>
    <n v="0"/>
    <n v="26"/>
    <n v="0.16361019999999993"/>
    <n v="25.846153846153847"/>
    <n v="0"/>
    <x v="0"/>
  </r>
  <r>
    <x v="11"/>
    <s v="Courtney Lee"/>
    <n v="0"/>
    <n v="16"/>
    <x v="14"/>
    <n v="0"/>
    <n v="0"/>
    <n v="29"/>
    <n v="-0.67584232074168771"/>
    <x v="118"/>
    <n v="-0.2860044712322567"/>
    <n v="33"/>
    <n v="-2.1753284114833757"/>
    <n v="25.846153846153847"/>
    <n v="0"/>
    <x v="0"/>
  </r>
  <r>
    <x v="11"/>
    <s v="Lance Thomas"/>
    <n v="0"/>
    <n v="0"/>
    <x v="4"/>
    <n v="12"/>
    <n v="0"/>
    <n v="19"/>
    <n v="-2.8482876654994969"/>
    <x v="119"/>
    <n v="-2.0911949431301746"/>
    <n v="30"/>
    <n v="-3.9566736309989938"/>
    <n v="25.846153846153847"/>
    <n v="0"/>
    <x v="0"/>
  </r>
  <r>
    <x v="11"/>
    <s v="Kristaps Porzingis"/>
    <n v="0"/>
    <n v="0"/>
    <x v="0"/>
    <n v="25"/>
    <n v="5"/>
    <n v="30"/>
    <n v="-0.1243997401934854"/>
    <x v="120"/>
    <n v="6.7977503692532357"/>
    <n v="23"/>
    <n v="2.0282965151130292"/>
    <n v="25.846153846153847"/>
    <n v="0"/>
    <x v="0"/>
  </r>
  <r>
    <x v="11"/>
    <s v="Ron Baker"/>
    <n v="0"/>
    <n v="13"/>
    <x v="7"/>
    <n v="0"/>
    <n v="0"/>
    <n v="15"/>
    <n v="-1.7982856240514276"/>
    <x v="121"/>
    <n v="-0.26598235621178384"/>
    <n v="25"/>
    <n v="-2.3152383481028549"/>
    <n v="25.846153846153847"/>
    <n v="0"/>
    <x v="0"/>
  </r>
  <r>
    <x v="11"/>
    <s v="Frank Ntilikina"/>
    <n v="20"/>
    <n v="4"/>
    <x v="0"/>
    <n v="0"/>
    <n v="0"/>
    <n v="24"/>
    <n v="-1.8101246"/>
    <x v="122"/>
    <n v="-0.16194821400000015"/>
    <n v="20"/>
    <n v="-2.1199616400000001"/>
    <n v="25.846153846153847"/>
    <n v="0"/>
    <x v="0"/>
  </r>
  <r>
    <x v="11"/>
    <s v="Emmanuel Mudiay"/>
    <n v="10"/>
    <n v="10"/>
    <x v="0"/>
    <n v="0"/>
    <n v="0"/>
    <n v="20"/>
    <n v="-0.73951325269120338"/>
    <x v="123"/>
    <n v="-0.93801697355520741"/>
    <n v="22"/>
    <n v="-2.8337928653824065"/>
    <n v="25.846153846153847"/>
    <n v="0"/>
    <x v="0"/>
  </r>
  <r>
    <x v="11"/>
    <s v="Damyean Dotson"/>
    <m/>
    <n v="5"/>
    <x v="2"/>
    <n v="0"/>
    <n v="0"/>
    <n v="13"/>
    <n v="-1.1681557408112138"/>
    <x v="124"/>
    <n v="-0.15985270637389998"/>
    <n v="24"/>
    <n v="-2.2186019916224273"/>
    <n v="25.846153846153847"/>
    <n v="0"/>
    <x v="0"/>
  </r>
  <r>
    <x v="11"/>
    <s v="Trey Burke"/>
    <n v="18"/>
    <n v="0"/>
    <x v="0"/>
    <n v="0"/>
    <n v="0"/>
    <n v="18"/>
    <n v="1.0761870325384102"/>
    <x v="125"/>
    <n v="0.17279088589028083"/>
    <n v="26"/>
    <n v="-1.8293423349231794"/>
    <n v="25.846153846153847"/>
    <n v="0"/>
    <x v="0"/>
  </r>
  <r>
    <x v="11"/>
    <s v="No. 9 pick"/>
    <n v="0"/>
    <n v="0"/>
    <x v="0"/>
    <n v="0"/>
    <n v="11"/>
    <n v="11"/>
    <n v="-1.1975443351417372"/>
    <x v="126"/>
    <n v="0.27253728925529813"/>
    <n v="20"/>
    <n v="-1.5595356941328515"/>
    <n v="25.846153846153847"/>
    <n v="0"/>
    <x v="0"/>
  </r>
  <r>
    <x v="12"/>
    <s v="Dennis Schroder"/>
    <n v="30"/>
    <n v="0"/>
    <x v="0"/>
    <n v="0"/>
    <n v="0"/>
    <n v="30"/>
    <n v="1.3227815299789139"/>
    <x v="127"/>
    <n v="1.4426598824288341"/>
    <n v="25"/>
    <n v="-1.1450904400421724"/>
    <n v="26.071428571428573"/>
    <n v="0"/>
    <x v="0"/>
  </r>
  <r>
    <x v="12"/>
    <s v="Miles Plumlee"/>
    <n v="0"/>
    <n v="0"/>
    <x v="0"/>
    <n v="2"/>
    <n v="14"/>
    <n v="16"/>
    <n v="-3.9028413037786742"/>
    <x v="128"/>
    <n v="-1.2479517878016138"/>
    <n v="30"/>
    <n v="-3.3866130975573485"/>
    <n v="26.071428571428573"/>
    <n v="0"/>
    <x v="0"/>
  </r>
  <r>
    <x v="12"/>
    <s v="Mike Muscala"/>
    <n v="0"/>
    <n v="0"/>
    <x v="0"/>
    <n v="9"/>
    <n v="10"/>
    <n v="19"/>
    <n v="-0.87777185440150385"/>
    <x v="129"/>
    <n v="1.8041220136542857"/>
    <n v="27"/>
    <n v="-0.31193261880300771"/>
    <n v="26.071428571428573"/>
    <n v="0"/>
    <x v="0"/>
  </r>
  <r>
    <x v="12"/>
    <s v="Taurean Waller-Prince"/>
    <n v="0"/>
    <n v="8"/>
    <x v="15"/>
    <n v="8"/>
    <n v="0"/>
    <n v="28"/>
    <n v="-0.61555761603403081"/>
    <x v="130"/>
    <n v="1.9116342754928031"/>
    <n v="24"/>
    <n v="-0.78626395206806166"/>
    <n v="26.071428571428573"/>
    <n v="0"/>
    <x v="0"/>
  </r>
  <r>
    <x v="12"/>
    <s v="John Collins"/>
    <n v="0"/>
    <n v="0"/>
    <x v="0"/>
    <n v="0"/>
    <n v="25"/>
    <n v="25"/>
    <n v="-0.49591267"/>
    <x v="131"/>
    <n v="0"/>
    <n v="21"/>
    <n v="0.72468772999999986"/>
    <n v="26.071428571428573"/>
    <n v="0"/>
    <x v="0"/>
  </r>
  <r>
    <x v="12"/>
    <s v="DeAndre' Bembry"/>
    <n v="0"/>
    <n v="6"/>
    <x v="3"/>
    <n v="4"/>
    <n v="2"/>
    <n v="17"/>
    <n v="-2.4726257356803529"/>
    <x v="132"/>
    <n v="-0.67972756461367501"/>
    <n v="24"/>
    <n v="-2.7108262113607058"/>
    <n v="26.071428571428573"/>
    <n v="0"/>
    <x v="0"/>
  </r>
  <r>
    <x v="12"/>
    <s v="Isaiah Taylor"/>
    <n v="16"/>
    <n v="2"/>
    <x v="0"/>
    <n v="0"/>
    <n v="0"/>
    <n v="18"/>
    <n v="-1.1871552471112414"/>
    <x v="133"/>
    <n v="-0.79847531415026418"/>
    <n v="24"/>
    <n v="-2.7886175942224831"/>
    <n v="26.071428571428573"/>
    <n v="0"/>
    <x v="0"/>
  </r>
  <r>
    <x v="12"/>
    <s v="Tyler Dorsey"/>
    <n v="2"/>
    <n v="16"/>
    <x v="0"/>
    <n v="0"/>
    <n v="0"/>
    <n v="18"/>
    <n v="-0.47530233386300647"/>
    <x v="134"/>
    <n v="-0.96999130907258801"/>
    <n v="22"/>
    <n v="-2.9580161077260128"/>
    <n v="26.071428571428573"/>
    <n v="0"/>
    <x v="0"/>
  </r>
  <r>
    <x v="12"/>
    <s v="Jamal Crawford"/>
    <n v="0"/>
    <n v="0"/>
    <x v="0"/>
    <n v="0"/>
    <n v="0"/>
    <n v="0"/>
    <n v="-0.88970446999999997"/>
    <x v="135"/>
    <n v="0"/>
    <n v="38"/>
    <n v="-4.86303237"/>
    <n v="26.071428571428573"/>
    <n v="0"/>
    <x v="0"/>
  </r>
  <r>
    <x v="12"/>
    <s v="Paul George"/>
    <n v="0"/>
    <n v="16"/>
    <x v="16"/>
    <n v="0"/>
    <n v="0"/>
    <n v="34"/>
    <n v="2.0862563000000001"/>
    <x v="136"/>
    <n v="8.9637078588750008"/>
    <n v="28"/>
    <n v="2.68690607"/>
    <n v="26.071428571428573"/>
    <n v="0"/>
    <x v="0"/>
  </r>
  <r>
    <x v="12"/>
    <s v="No. 3 pick"/>
    <n v="0"/>
    <n v="0"/>
    <x v="17"/>
    <n v="5"/>
    <n v="10"/>
    <n v="18"/>
    <n v="-0.43504346757086865"/>
    <x v="137"/>
    <n v="1.4875298692202439"/>
    <n v="20"/>
    <n v="-0.53083469706642583"/>
    <n v="26.071428571428573"/>
    <n v="0"/>
    <x v="0"/>
  </r>
  <r>
    <x v="13"/>
    <s v="Victor Oladipo"/>
    <n v="7"/>
    <n v="27"/>
    <x v="0"/>
    <n v="0"/>
    <n v="0"/>
    <n v="34"/>
    <n v="2.1728918936964896"/>
    <x v="138"/>
    <n v="10.655067047139074"/>
    <n v="26"/>
    <n v="3.5712768873929792"/>
    <n v="26.266666666666666"/>
    <n v="0"/>
    <x v="0"/>
  </r>
  <r>
    <x v="13"/>
    <s v="Thaddeus Young"/>
    <n v="0"/>
    <n v="0"/>
    <x v="0"/>
    <n v="0"/>
    <n v="0"/>
    <n v="0"/>
    <n v="-1.1018707999999999"/>
    <x v="139"/>
    <n v="0"/>
    <n v="30"/>
    <n v="0.36309199999999997"/>
    <n v="26.266666666666666"/>
    <n v="0"/>
    <x v="0"/>
  </r>
  <r>
    <x v="13"/>
    <s v="Bojan Bogdanovic"/>
    <n v="0"/>
    <n v="0"/>
    <x v="16"/>
    <n v="11"/>
    <n v="0"/>
    <n v="29"/>
    <n v="-0.65577569034623506"/>
    <x v="140"/>
    <n v="-1.0299252172545916"/>
    <n v="29"/>
    <n v="-2.6313717806924699"/>
    <n v="26.266666666666666"/>
    <n v="0"/>
    <x v="0"/>
  </r>
  <r>
    <x v="13"/>
    <s v="Al Jefferson"/>
    <n v="0"/>
    <n v="0"/>
    <x v="0"/>
    <n v="0"/>
    <n v="17"/>
    <n v="17"/>
    <n v="-3.238042298321373"/>
    <x v="141"/>
    <n v="-1.0757986792271257"/>
    <n v="34"/>
    <n v="-3.1250182266427458"/>
    <n v="26.266666666666666"/>
    <n v="0"/>
    <x v="0"/>
  </r>
  <r>
    <x v="13"/>
    <s v="Cory Joseph"/>
    <n v="20"/>
    <n v="6"/>
    <x v="0"/>
    <n v="0"/>
    <n v="0"/>
    <n v="26"/>
    <n v="-0.34591450086115116"/>
    <x v="142"/>
    <n v="0.92229583135613302"/>
    <n v="27"/>
    <n v="-1.3693703717223022"/>
    <n v="26.266666666666666"/>
    <n v="0"/>
    <x v="0"/>
  </r>
  <r>
    <x v="13"/>
    <s v="Lance Stephenson"/>
    <n v="0"/>
    <n v="0"/>
    <x v="0"/>
    <n v="0"/>
    <n v="0"/>
    <n v="0"/>
    <n v="-1.0422893"/>
    <x v="143"/>
    <n v="0"/>
    <n v="28"/>
    <n v="-2.7219980000000001"/>
    <n v="26.266666666666666"/>
    <n v="0"/>
    <x v="0"/>
  </r>
  <r>
    <x v="13"/>
    <s v="Myles Turner"/>
    <n v="0"/>
    <n v="0"/>
    <x v="0"/>
    <n v="9"/>
    <n v="19"/>
    <n v="28"/>
    <n v="-0.89778458999999999"/>
    <x v="144"/>
    <n v="5.15772685575"/>
    <n v="22"/>
    <n v="1.2747472099999997"/>
    <n v="26.266666666666666"/>
    <n v="0"/>
    <x v="0"/>
  </r>
  <r>
    <x v="13"/>
    <s v="Domantas Sabonis"/>
    <n v="0"/>
    <n v="0"/>
    <x v="0"/>
    <n v="12"/>
    <n v="12"/>
    <n v="24"/>
    <n v="-0.98141038000000003"/>
    <x v="145"/>
    <n v="2.3251236705"/>
    <n v="22"/>
    <n v="-0.27768617000000007"/>
    <n v="26.266666666666666"/>
    <n v="0"/>
    <x v="0"/>
  </r>
  <r>
    <x v="13"/>
    <s v="T.J. Leaf"/>
    <n v="0"/>
    <n v="0"/>
    <x v="3"/>
    <n v="6"/>
    <n v="0"/>
    <n v="11"/>
    <n v="-1.0534733999999999"/>
    <x v="146"/>
    <n v="-0.17913437437500013"/>
    <n v="21"/>
    <n v="-2.2895101000000002"/>
    <n v="26.266666666666666"/>
    <n v="0"/>
    <x v="0"/>
  </r>
  <r>
    <x v="13"/>
    <s v="Joe Young"/>
    <n v="0"/>
    <n v="0"/>
    <x v="0"/>
    <n v="0"/>
    <n v="0"/>
    <n v="0"/>
    <n v="-0.97034061000000005"/>
    <x v="147"/>
    <n v="0"/>
    <n v="26"/>
    <n v="-2.8768906100000002"/>
    <n v="26.266666666666666"/>
    <n v="0"/>
    <x v="0"/>
  </r>
  <r>
    <x v="13"/>
    <s v="Ike Anigbogu"/>
    <n v="0"/>
    <n v="0"/>
    <x v="0"/>
    <n v="5"/>
    <n v="0"/>
    <n v="5"/>
    <n v="-1.3183194948910422"/>
    <x v="148"/>
    <n v="0.11606435703116069"/>
    <n v="20"/>
    <n v="-1.5873267305558731"/>
    <n v="26.266666666666666"/>
    <n v="0"/>
    <x v="0"/>
  </r>
  <r>
    <x v="14"/>
    <s v="Zach Randolph"/>
    <n v="0"/>
    <n v="0"/>
    <x v="0"/>
    <n v="0"/>
    <n v="0"/>
    <n v="0"/>
    <n v="-1.4910076000000001"/>
    <x v="149"/>
    <n v="0"/>
    <n v="37"/>
    <n v="-2.9109509"/>
    <n v="27.266666666666666"/>
    <n v="0"/>
    <x v="0"/>
  </r>
  <r>
    <x v="14"/>
    <s v="Iman Shumpert"/>
    <n v="6"/>
    <n v="6"/>
    <x v="0"/>
    <n v="0"/>
    <n v="0"/>
    <n v="12"/>
    <n v="-1.3461856999999999"/>
    <x v="150"/>
    <n v="0.30528403200000009"/>
    <n v="28"/>
    <n v="-1.5477273599999999"/>
    <n v="27.266666666666666"/>
    <n v="0"/>
    <x v="0"/>
  </r>
  <r>
    <x v="14"/>
    <s v="Bogdan Bogdanovic"/>
    <n v="0"/>
    <n v="20"/>
    <x v="4"/>
    <n v="0"/>
    <n v="0"/>
    <n v="27"/>
    <n v="0.39133233300335274"/>
    <x v="151"/>
    <n v="1.1014858092476842"/>
    <n v="26"/>
    <n v="-1.2747418539932944"/>
    <n v="27.266666666666666"/>
    <n v="0"/>
    <x v="0"/>
  </r>
  <r>
    <x v="14"/>
    <s v="Kosta Koufos"/>
    <n v="0"/>
    <n v="0"/>
    <x v="0"/>
    <n v="1"/>
    <n v="9"/>
    <n v="10"/>
    <n v="-2.3491458999999999"/>
    <x v="152"/>
    <n v="0.65517345000000005"/>
    <n v="29"/>
    <n v="-0.83524719999999997"/>
    <n v="27.266666666666666"/>
    <n v="0"/>
    <x v="0"/>
  </r>
  <r>
    <x v="14"/>
    <s v="Garrett Temple"/>
    <m/>
    <n v="19"/>
    <x v="12"/>
    <n v="0"/>
    <n v="0"/>
    <n v="23"/>
    <n v="-1.7963410953105095"/>
    <x v="153"/>
    <n v="-0.45685673742844279"/>
    <n v="32"/>
    <n v="-2.3531259806210185"/>
    <n v="27.266666666666666"/>
    <n v="0"/>
    <x v="0"/>
  </r>
  <r>
    <x v="14"/>
    <s v="De'Aaron Fox"/>
    <n v="21"/>
    <n v="0"/>
    <x v="0"/>
    <n v="0"/>
    <n v="0"/>
    <n v="21"/>
    <n v="-0.58694303000000003"/>
    <x v="154"/>
    <n v="-0.64363457418750014"/>
    <n v="21"/>
    <n v="-2.5448758300000001"/>
    <n v="27.266666666666666"/>
    <n v="0"/>
    <x v="0"/>
  </r>
  <r>
    <x v="14"/>
    <s v="Willie Cauley-Stein"/>
    <n v="0"/>
    <n v="0"/>
    <x v="0"/>
    <n v="4"/>
    <n v="22"/>
    <n v="26"/>
    <n v="-1.5030692961933516"/>
    <x v="155"/>
    <n v="3.0700405236344466"/>
    <n v="25"/>
    <n v="9.9173007613296837E-2"/>
    <n v="27.266666666666666"/>
    <n v="0"/>
    <x v="0"/>
  </r>
  <r>
    <x v="14"/>
    <s v="Buddy Hield"/>
    <n v="0"/>
    <n v="0"/>
    <x v="0"/>
    <n v="0"/>
    <n v="0"/>
    <n v="0"/>
    <n v="0.86127222000000003"/>
    <x v="156"/>
    <n v="0"/>
    <n v="25"/>
    <n v="-0.54914068000000005"/>
    <n v="27.266666666666666"/>
    <n v="0"/>
    <x v="0"/>
  </r>
  <r>
    <x v="14"/>
    <s v="Justin Jackson"/>
    <n v="0"/>
    <n v="0"/>
    <x v="3"/>
    <n v="17"/>
    <n v="0"/>
    <n v="22"/>
    <n v="-1.4315340586233654"/>
    <x v="157"/>
    <n v="-0.53408194196782877"/>
    <n v="23"/>
    <n v="-2.4315813672467304"/>
    <n v="27.266666666666666"/>
    <n v="0"/>
    <x v="0"/>
  </r>
  <r>
    <x v="14"/>
    <s v="Harry Giles"/>
    <n v="0"/>
    <n v="0"/>
    <x v="4"/>
    <n v="6"/>
    <n v="0"/>
    <n v="13"/>
    <n v="-0.91430222473239453"/>
    <x v="158"/>
    <n v="0.62373871660152913"/>
    <n v="20"/>
    <n v="-1.1470239772970541"/>
    <n v="27.266666666666666"/>
    <n v="0"/>
    <x v="0"/>
  </r>
  <r>
    <x v="14"/>
    <s v="Skal Labissiere"/>
    <n v="0"/>
    <n v="0"/>
    <x v="17"/>
    <n v="10"/>
    <n v="7"/>
    <n v="20"/>
    <n v="-1.7513746655485565"/>
    <x v="159"/>
    <n v="0.28181890789074798"/>
    <n v="22"/>
    <n v="-1.7494943040971129"/>
    <n v="27.266666666666666"/>
    <n v="0"/>
    <x v="0"/>
  </r>
  <r>
    <x v="14"/>
    <s v="Frank Mason"/>
    <n v="19"/>
    <n v="0"/>
    <x v="0"/>
    <n v="0"/>
    <n v="0"/>
    <n v="19"/>
    <n v="-0.26053492795094002"/>
    <x v="160"/>
    <n v="-0.32896216474513412"/>
    <n v="24"/>
    <n v="-2.3078008559018799"/>
    <n v="27.266666666666666"/>
    <n v="0"/>
    <x v="0"/>
  </r>
  <r>
    <x v="14"/>
    <s v="Georgios Papagiannis"/>
    <n v="0"/>
    <n v="0"/>
    <x v="0"/>
    <n v="0"/>
    <n v="10"/>
    <n v="10"/>
    <n v="-1.3637937242329616"/>
    <x v="161"/>
    <n v="0.45536745561725989"/>
    <n v="21"/>
    <n v="-1.1904578566804269"/>
    <n v="27.266666666666666"/>
    <n v="0"/>
    <x v="0"/>
  </r>
  <r>
    <x v="14"/>
    <s v="Matt Barnes"/>
    <n v="0"/>
    <n v="0"/>
    <x v="0"/>
    <n v="0"/>
    <n v="0"/>
    <n v="0"/>
    <n v="-1.5184914"/>
    <x v="162"/>
    <n v="0"/>
    <n v="38"/>
    <n v="-1.98569475"/>
    <n v="27.266666666666666"/>
    <n v="0"/>
    <x v="0"/>
  </r>
  <r>
    <x v="15"/>
    <s v="Jrue Holiday"/>
    <n v="0"/>
    <n v="36"/>
    <x v="0"/>
    <n v="0"/>
    <n v="0"/>
    <n v="36"/>
    <n v="4.0999999999999996"/>
    <x v="163"/>
    <n v="10.3"/>
    <n v="28"/>
    <n v="1.9441845099999999"/>
    <n v="26.90909090909091"/>
    <n v="0"/>
    <x v="0"/>
  </r>
  <r>
    <x v="15"/>
    <s v="Anthony Davis"/>
    <n v="0"/>
    <n v="0"/>
    <x v="0"/>
    <n v="30"/>
    <n v="2"/>
    <n v="32"/>
    <n v="1.6508373999999999"/>
    <x v="164"/>
    <n v="12.406210560000002"/>
    <n v="25"/>
    <n v="4.8923392000000003"/>
    <n v="26.90909090909091"/>
    <n v="0"/>
    <x v="0"/>
  </r>
  <r>
    <x v="15"/>
    <s v="DeMarcus Cousins"/>
    <n v="0"/>
    <n v="0"/>
    <x v="0"/>
    <m/>
    <n v="28"/>
    <n v="28"/>
    <n v="2.3510297350421085"/>
    <x v="165"/>
    <n v="10.261525317882644"/>
    <n v="28"/>
    <n v="4.5152541700842175"/>
    <n v="26.90909090909091"/>
    <n v="0"/>
    <x v="0"/>
  </r>
  <r>
    <x v="15"/>
    <s v="Nikola Mirotic"/>
    <n v="0"/>
    <n v="0"/>
    <x v="0"/>
    <n v="0"/>
    <n v="0"/>
    <n v="0"/>
    <n v="0.69512635"/>
    <x v="166"/>
    <n v="0"/>
    <n v="27"/>
    <n v="1.50109136"/>
    <n v="26.90909090909091"/>
    <n v="0"/>
    <x v="0"/>
  </r>
  <r>
    <x v="15"/>
    <s v="E'Twaun Moore"/>
    <n v="10"/>
    <n v="14"/>
    <x v="0"/>
    <n v="0"/>
    <n v="0"/>
    <n v="24"/>
    <n v="-0.29631758000000002"/>
    <x v="167"/>
    <n v="0.48320593200000023"/>
    <n v="29"/>
    <n v="-1.6420696799999999"/>
    <n v="26.90909090909091"/>
    <n v="0"/>
    <x v="0"/>
  </r>
  <r>
    <x v="15"/>
    <s v="Alexis Ajinca"/>
    <n v="0"/>
    <n v="0"/>
    <x v="0"/>
    <n v="0"/>
    <n v="7"/>
    <n v="7"/>
    <n v="-3.1751450999999999"/>
    <x v="168"/>
    <n v="0.13014866812500006"/>
    <n v="30"/>
    <n v="-1.6694636999999999"/>
    <n v="26.90909090909091"/>
    <n v="0"/>
    <x v="0"/>
  </r>
  <r>
    <x v="15"/>
    <s v="Rajon Rondo"/>
    <n v="19"/>
    <n v="0"/>
    <x v="0"/>
    <n v="0"/>
    <n v="0"/>
    <n v="19"/>
    <n v="-1.0552046325587412"/>
    <x v="169"/>
    <n v="0.55841041253069068"/>
    <n v="32"/>
    <n v="-1.4775107251174824"/>
    <n v="26.90909090909091"/>
    <n v="0"/>
    <x v="0"/>
  </r>
  <r>
    <x v="15"/>
    <s v="Darius Miller"/>
    <n v="0"/>
    <n v="0"/>
    <x v="11"/>
    <n v="9"/>
    <n v="0"/>
    <n v="18"/>
    <n v="0.56432389999999999"/>
    <x v="170"/>
    <n v="0.94443063750000011"/>
    <n v="28"/>
    <n v="-1.067229"/>
    <n v="26.90909090909091"/>
    <n v="0"/>
    <x v="0"/>
  </r>
  <r>
    <x v="15"/>
    <s v="Cheick Diallo"/>
    <n v="0"/>
    <n v="0"/>
    <x v="0"/>
    <n v="3"/>
    <n v="9"/>
    <n v="12"/>
    <n v="-1.4860131000000001"/>
    <x v="171"/>
    <n v="0.36410390122499992"/>
    <n v="22"/>
    <n v="-1.4605868130000002"/>
    <n v="26.90909090909091"/>
    <n v="0"/>
    <x v="0"/>
  </r>
  <r>
    <x v="16"/>
    <s v="Russell Westbrook"/>
    <n v="27"/>
    <n v="5"/>
    <x v="0"/>
    <n v="0"/>
    <n v="0"/>
    <n v="32"/>
    <n v="6.3298755"/>
    <x v="172"/>
    <n v="16.793231832"/>
    <n v="30"/>
    <n v="7.3295732400000002"/>
    <n v="27.1"/>
    <n v="0"/>
    <x v="1"/>
  </r>
  <r>
    <x v="16"/>
    <s v="Steven Adams"/>
    <n v="0"/>
    <n v="0"/>
    <x v="0"/>
    <n v="0"/>
    <n v="25"/>
    <n v="25"/>
    <n v="9.9802136E-2"/>
    <x v="173"/>
    <n v="0"/>
    <n v="25"/>
    <n v="1.8294967360000001"/>
    <n v="27.1"/>
    <n v="0"/>
    <x v="1"/>
  </r>
  <r>
    <x v="16"/>
    <s v="Paul George"/>
    <n v="0"/>
    <n v="1"/>
    <x v="18"/>
    <n v="0"/>
    <n v="0"/>
    <n v="36"/>
    <n v="2.0118058107636791"/>
    <x v="174"/>
    <n v="9.1894603103429002"/>
    <n v="28"/>
    <n v="2.5380050915273582"/>
    <n v="27.1"/>
    <n v="1"/>
    <x v="1"/>
  </r>
  <r>
    <x v="16"/>
    <s v="Alex Abrines"/>
    <n v="0"/>
    <n v="18"/>
    <x v="0"/>
    <n v="0"/>
    <n v="0"/>
    <n v="18"/>
    <n v="-0.23064454284125691"/>
    <x v="175"/>
    <n v="0.28355606649645487"/>
    <n v="25"/>
    <n v="-1.7199446256825137"/>
    <n v="27.1"/>
    <n v="0"/>
    <x v="1"/>
  </r>
  <r>
    <x v="16"/>
    <s v="Kyle Singler"/>
    <n v="0"/>
    <n v="0"/>
    <x v="5"/>
    <n v="0"/>
    <n v="0"/>
    <n v="6"/>
    <n v="-2.3749189308111029"/>
    <x v="176"/>
    <n v="-0.31606855142249457"/>
    <n v="30"/>
    <n v="-2.9364994116222061"/>
    <n v="27.1"/>
    <n v="0"/>
    <x v="1"/>
  </r>
  <r>
    <x v="16"/>
    <s v="Dakari Johnson"/>
    <n v="0"/>
    <n v="0"/>
    <x v="0"/>
    <n v="0"/>
    <n v="12"/>
    <n v="12"/>
    <n v="-1.26655605449231"/>
    <x v="177"/>
    <n v="0.94180811401486952"/>
    <n v="23"/>
    <n v="-0.60472871997797117"/>
    <n v="27.1"/>
    <n v="0"/>
    <x v="1"/>
  </r>
  <r>
    <x v="17"/>
    <s v="Rudy Gobert"/>
    <n v="0"/>
    <n v="0"/>
    <x v="0"/>
    <n v="0"/>
    <n v="29"/>
    <n v="29"/>
    <n v="-0.70482398164471949"/>
    <x v="178"/>
    <n v="9.7824968530091052"/>
    <n v="26"/>
    <n v="3.9969329367105617"/>
    <n v="27.636363636363637"/>
    <n v="0"/>
    <x v="0"/>
  </r>
  <r>
    <x v="17"/>
    <s v="Ricky Rubio"/>
    <n v="0"/>
    <n v="0"/>
    <x v="0"/>
    <n v="0"/>
    <n v="0"/>
    <n v="0"/>
    <n v="1.2984846000000001"/>
    <x v="179"/>
    <n v="0"/>
    <n v="28"/>
    <n v="2.2421679299999999"/>
    <n v="27.636363636363637"/>
    <n v="0"/>
    <x v="0"/>
  </r>
  <r>
    <x v="17"/>
    <s v="Joe Ingles"/>
    <n v="0"/>
    <n v="0"/>
    <x v="9"/>
    <n v="14"/>
    <n v="0"/>
    <n v="28"/>
    <n v="0.85441316109623533"/>
    <x v="180"/>
    <n v="5.8555908214531414"/>
    <n v="31"/>
    <n v="1.7178354421924706"/>
    <n v="27.636363636363637"/>
    <n v="0"/>
    <x v="0"/>
  </r>
  <r>
    <x v="17"/>
    <s v="Alec Burks"/>
    <n v="0"/>
    <n v="14"/>
    <x v="0"/>
    <n v="0"/>
    <n v="0"/>
    <n v="14"/>
    <n v="-1.0880743733315437"/>
    <x v="181"/>
    <n v="-0.11717625674718109"/>
    <n v="27"/>
    <n v="-2.1487952466630871"/>
    <n v="27.636363636363637"/>
    <n v="0"/>
    <x v="0"/>
  </r>
  <r>
    <x v="17"/>
    <s v="Jae Crowder"/>
    <n v="0"/>
    <n v="0"/>
    <x v="0"/>
    <n v="0"/>
    <n v="0"/>
    <n v="0"/>
    <n v="-8.8588238E-2"/>
    <x v="182"/>
    <n v="0"/>
    <n v="28"/>
    <n v="-0.44875582799999997"/>
    <n v="27.636363636363637"/>
    <n v="0"/>
    <x v="0"/>
  </r>
  <r>
    <x v="17"/>
    <s v="Thabo Sefolosha"/>
    <n v="0"/>
    <n v="0"/>
    <x v="1"/>
    <n v="3"/>
    <n v="0"/>
    <n v="13"/>
    <n v="-1.8462164000000001"/>
    <x v="183"/>
    <n v="1.397118133125"/>
    <n v="34"/>
    <n v="-8.9411100000000188E-2"/>
    <n v="27.636363636363637"/>
    <n v="0"/>
    <x v="0"/>
  </r>
  <r>
    <x v="17"/>
    <s v="Ekpe Udoh"/>
    <n v="0"/>
    <n v="0"/>
    <x v="0"/>
    <n v="2"/>
    <n v="8"/>
    <n v="10"/>
    <n v="-1.7037794647322304"/>
    <x v="184"/>
    <n v="2.1906125271762411"/>
    <n v="31"/>
    <n v="1.8944222705355394"/>
    <n v="27.636363636363637"/>
    <n v="0"/>
    <x v="0"/>
  </r>
  <r>
    <x v="17"/>
    <s v="Donovan Mitchell"/>
    <n v="18"/>
    <n v="17"/>
    <x v="0"/>
    <n v="0"/>
    <n v="0"/>
    <n v="35"/>
    <n v="2.1940780963682713"/>
    <x v="185"/>
    <n v="8.0566508703250683"/>
    <n v="22"/>
    <n v="2.0922671087365425"/>
    <n v="27.636363636363637"/>
    <n v="0"/>
    <x v="0"/>
  </r>
  <r>
    <x v="17"/>
    <s v="Tony Bradley"/>
    <n v="0"/>
    <n v="0"/>
    <x v="0"/>
    <n v="1"/>
    <n v="11"/>
    <n v="12"/>
    <n v="-1.4407222301247555"/>
    <x v="186"/>
    <n v="0.17181779587434554"/>
    <n v="21"/>
    <n v="-1.7454551172231918"/>
    <n v="27.636363636363637"/>
    <n v="0"/>
    <x v="0"/>
  </r>
  <r>
    <x v="17"/>
    <s v="Royce O'Neale"/>
    <n v="0"/>
    <n v="14"/>
    <x v="12"/>
    <n v="0"/>
    <n v="0"/>
    <n v="18"/>
    <n v="-1.0771856879624142"/>
    <x v="187"/>
    <n v="1.9605944943761113"/>
    <n v="25"/>
    <n v="-6.3610375924828544E-2"/>
    <n v="27.636363636363637"/>
    <n v="0"/>
    <x v="0"/>
  </r>
  <r>
    <x v="18"/>
    <s v="Jimmy Butler"/>
    <n v="0"/>
    <n v="26"/>
    <x v="12"/>
    <n v="0"/>
    <n v="0"/>
    <n v="30"/>
    <n v="3.3370280000000001"/>
    <x v="188"/>
    <n v="11.333511731250001"/>
    <n v="29"/>
    <n v="4.7161550999999999"/>
    <n v="27.363636363636363"/>
    <n v="0"/>
    <x v="0"/>
  </r>
  <r>
    <x v="18"/>
    <s v="Jeff Teague"/>
    <n v="29"/>
    <n v="0"/>
    <x v="0"/>
    <n v="0"/>
    <n v="0"/>
    <n v="29"/>
    <n v="1.2586233949688383"/>
    <x v="189"/>
    <n v="3.8494670432733353"/>
    <n v="30"/>
    <n v="0.35982653993767666"/>
    <n v="27.363636363636363"/>
    <n v="0"/>
    <x v="0"/>
  </r>
  <r>
    <x v="18"/>
    <s v="Gorgui Dieng"/>
    <n v="0"/>
    <n v="0"/>
    <x v="0"/>
    <n v="6"/>
    <n v="14"/>
    <n v="20"/>
    <n v="-1.6964655"/>
    <x v="190"/>
    <n v="1.9582890750000004"/>
    <n v="29"/>
    <n v="-0.25929859999999993"/>
    <n v="27.363636363636363"/>
    <n v="0"/>
    <x v="0"/>
  </r>
  <r>
    <x v="18"/>
    <s v="Taj Gibson"/>
    <n v="0"/>
    <n v="0"/>
    <x v="12"/>
    <n v="20"/>
    <n v="0"/>
    <n v="24"/>
    <n v="-1.3468245999999999"/>
    <x v="191"/>
    <n v="1.7368758585000001"/>
    <n v="33"/>
    <n v="-0.71342528999999988"/>
    <n v="27.363636363636363"/>
    <n v="0"/>
    <x v="0"/>
  </r>
  <r>
    <x v="18"/>
    <s v="Andrew Wiggins"/>
    <n v="0"/>
    <n v="0"/>
    <x v="6"/>
    <n v="0"/>
    <n v="0"/>
    <n v="20"/>
    <n v="0.82654607000000002"/>
    <x v="192"/>
    <n v="0"/>
    <n v="23"/>
    <n v="-0.76235413000000007"/>
    <n v="27.363636363636363"/>
    <n v="0"/>
    <x v="0"/>
  </r>
  <r>
    <x v="18"/>
    <s v="Karl-Anthony Towns"/>
    <n v="0"/>
    <n v="0"/>
    <x v="0"/>
    <n v="0"/>
    <n v="34"/>
    <n v="34"/>
    <n v="4.0109624999999998"/>
    <x v="193"/>
    <n v="13.003588804500003"/>
    <n v="23"/>
    <n v="4.7992621199999999"/>
    <n v="27.363636363636363"/>
    <n v="0"/>
    <x v="0"/>
  </r>
  <r>
    <x v="18"/>
    <s v="Justin Patton"/>
    <n v="0"/>
    <n v="0"/>
    <x v="0"/>
    <n v="17"/>
    <n v="0"/>
    <n v="17"/>
    <n v="-1.3121965131964164"/>
    <x v="194"/>
    <n v="0.42830938383243289"/>
    <n v="21"/>
    <n v="-1.5520947620052989"/>
    <n v="27.363636363636363"/>
    <n v="0"/>
    <x v="0"/>
  </r>
  <r>
    <x v="18"/>
    <s v="Tyus Jones"/>
    <n v="19"/>
    <n v="5"/>
    <x v="0"/>
    <n v="0"/>
    <n v="0"/>
    <n v="24"/>
    <n v="1.6637265999999999"/>
    <x v="195"/>
    <n v="5.1535015964999999"/>
    <n v="22"/>
    <n v="1.8174085899999999"/>
    <n v="27.363636363636363"/>
    <n v="0"/>
    <x v="0"/>
  </r>
  <r>
    <x v="19"/>
    <s v="Mason Plumlee"/>
    <n v="0"/>
    <n v="0"/>
    <x v="0"/>
    <n v="0"/>
    <n v="19"/>
    <n v="19"/>
    <n v="-0.82314925999999999"/>
    <x v="196"/>
    <n v="3.1767479471250004"/>
    <n v="28"/>
    <n v="0.97239573999999995"/>
    <n v="26.307692307692307"/>
    <n v="0"/>
    <x v="1"/>
  </r>
  <r>
    <x v="19"/>
    <s v="Kenneth Faried"/>
    <n v="0"/>
    <n v="0"/>
    <x v="4"/>
    <n v="5"/>
    <n v="0"/>
    <n v="12"/>
    <n v="-0.99010944000000001"/>
    <x v="197"/>
    <n v="0.46729223999999997"/>
    <n v="29"/>
    <n v="-1.3077152000000001"/>
    <n v="26.307692307692307"/>
    <n v="0"/>
    <x v="1"/>
  </r>
  <r>
    <x v="19"/>
    <s v="Wilson Chandler"/>
    <n v="0"/>
    <n v="0"/>
    <x v="6"/>
    <n v="0"/>
    <n v="0"/>
    <n v="20"/>
    <n v="-0.97718567000000001"/>
    <x v="198"/>
    <n v="0.42314582249999999"/>
    <n v="31"/>
    <n v="-1.6238703800000001"/>
    <n v="26.307692307692307"/>
    <n v="1"/>
    <x v="1"/>
  </r>
  <r>
    <x v="19"/>
    <s v="Darrell Arthur"/>
    <n v="0"/>
    <n v="0"/>
    <x v="0"/>
    <n v="6"/>
    <n v="0"/>
    <n v="6"/>
    <n v="-1.7184181999999999"/>
    <x v="199"/>
    <n v="0.20032563262500006"/>
    <n v="30"/>
    <n v="-1.4064425699999998"/>
    <n v="26.307692307692307"/>
    <n v="0"/>
    <x v="1"/>
  </r>
  <r>
    <x v="19"/>
    <s v="Jamal Murray"/>
    <n v="0"/>
    <n v="0"/>
    <x v="0"/>
    <n v="0"/>
    <n v="0"/>
    <n v="0"/>
    <n v="2.3562596"/>
    <x v="200"/>
    <n v="0"/>
    <n v="21"/>
    <n v="0.37284849999999992"/>
    <n v="26.307692307692307"/>
    <n v="0"/>
    <x v="1"/>
  </r>
  <r>
    <x v="19"/>
    <s v="Gary Harris"/>
    <n v="0"/>
    <n v="0"/>
    <x v="0"/>
    <n v="0"/>
    <n v="0"/>
    <n v="0"/>
    <n v="1.9561739"/>
    <x v="201"/>
    <n v="0"/>
    <n v="24"/>
    <n v="0.91162040000000011"/>
    <n v="26.307692307692307"/>
    <n v="0"/>
    <x v="1"/>
  </r>
  <r>
    <x v="19"/>
    <s v="Trey Lyles"/>
    <n v="0"/>
    <n v="0"/>
    <x v="0"/>
    <n v="12"/>
    <n v="7"/>
    <n v="19"/>
    <n v="-0.11027855"/>
    <x v="202"/>
    <n v="1.7934563362500002"/>
    <n v="23"/>
    <n v="-0.32191219999999998"/>
    <n v="26.307692307692307"/>
    <n v="0"/>
    <x v="1"/>
  </r>
  <r>
    <x v="19"/>
    <s v="Juan Hernangomez"/>
    <n v="0"/>
    <n v="0"/>
    <x v="15"/>
    <n v="0"/>
    <n v="0"/>
    <n v="12"/>
    <n v="-0.48435897"/>
    <x v="203"/>
    <n v="0.58154405625000005"/>
    <n v="23"/>
    <n v="-1.13845325"/>
    <n v="26.307692307692307"/>
    <n v="0"/>
    <x v="1"/>
  </r>
  <r>
    <x v="19"/>
    <s v="Malik Beasley"/>
    <n v="5"/>
    <n v="10"/>
    <x v="0"/>
    <n v="0"/>
    <n v="0"/>
    <n v="15"/>
    <n v="-1.0983459746512774"/>
    <x v="204"/>
    <n v="-0.50100630409903091"/>
    <n v="22"/>
    <n v="-2.5937852493025551"/>
    <n v="26.307692307692307"/>
    <n v="0"/>
    <x v="1"/>
  </r>
  <r>
    <x v="19"/>
    <s v="Tyler Lydon"/>
    <n v="0"/>
    <n v="0"/>
    <x v="0"/>
    <n v="15"/>
    <n v="2"/>
    <n v="17"/>
    <n v="-1.3308488120499833"/>
    <x v="205"/>
    <n v="0.36657508640288439"/>
    <n v="22"/>
    <n v="-1.6166535044152843"/>
    <n v="26.307692307692307"/>
    <n v="0"/>
    <x v="1"/>
  </r>
  <r>
    <x v="19"/>
    <s v="Nikola Jokic"/>
    <n v="0"/>
    <n v="0"/>
    <x v="0"/>
    <n v="10"/>
    <n v="20"/>
    <n v="30"/>
    <n v="3.9728039476040098"/>
    <x v="206"/>
    <n v="13.595652216913534"/>
    <n v="23"/>
    <n v="6.0566827952080198"/>
    <n v="26.307692307692307"/>
    <n v="0"/>
    <x v="1"/>
  </r>
  <r>
    <x v="19"/>
    <s v="J.R. Smith"/>
    <n v="0"/>
    <n v="18"/>
    <x v="0"/>
    <n v="0"/>
    <n v="0"/>
    <n v="18"/>
    <n v="-0.66067313999999999"/>
    <x v="207"/>
    <n v="-0.10957552424999999"/>
    <n v="33"/>
    <n v="-2.10822274"/>
    <n v="26.307692307692307"/>
    <n v="0"/>
    <x v="1"/>
  </r>
  <r>
    <x v="20"/>
    <s v="Giannis Antetokounmpo"/>
    <n v="7"/>
    <n v="0"/>
    <x v="5"/>
    <n v="20"/>
    <n v="1"/>
    <n v="34"/>
    <n v="3.0955369181617818"/>
    <x v="208"/>
    <n v="14.219014141968819"/>
    <n v="24"/>
    <n v="5.4347786363235642"/>
    <n v="26.466666666666665"/>
    <n v="0"/>
    <x v="0"/>
  </r>
  <r>
    <x v="20"/>
    <s v="Eric Bledsoe"/>
    <n v="0"/>
    <n v="0"/>
    <x v="0"/>
    <n v="0"/>
    <n v="0"/>
    <n v="0"/>
    <n v="2.1369170999999998"/>
    <x v="209"/>
    <n v="0"/>
    <n v="29"/>
    <n v="1.6656458199999997"/>
    <n v="26.466666666666665"/>
    <n v="0"/>
    <x v="0"/>
  </r>
  <r>
    <x v="20"/>
    <s v="Khris Middleton"/>
    <n v="0"/>
    <n v="12"/>
    <x v="19"/>
    <n v="0"/>
    <n v="0"/>
    <n v="36"/>
    <n v="1.2881794"/>
    <x v="210"/>
    <n v="0"/>
    <n v="27"/>
    <n v="0.80505341999999991"/>
    <n v="26.466666666666665"/>
    <n v="0"/>
    <x v="0"/>
  </r>
  <r>
    <x v="20"/>
    <s v="Tony Snell"/>
    <n v="0"/>
    <n v="20"/>
    <x v="17"/>
    <n v="0"/>
    <n v="0"/>
    <n v="23"/>
    <n v="-0.42699134"/>
    <x v="211"/>
    <n v="0.46933609387500014"/>
    <n v="27"/>
    <n v="-1.6372281399999999"/>
    <n v="26.466666666666665"/>
    <n v="0"/>
    <x v="0"/>
  </r>
  <r>
    <x v="20"/>
    <s v="Matthew Dellavedova"/>
    <n v="11"/>
    <n v="3"/>
    <x v="0"/>
    <n v="0"/>
    <n v="0"/>
    <n v="14"/>
    <n v="-0.98247527999999995"/>
    <x v="212"/>
    <n v="-0.63338891175000001"/>
    <n v="28"/>
    <n v="-2.8043033799999999"/>
    <n v="26.466666666666665"/>
    <n v="0"/>
    <x v="0"/>
  </r>
  <r>
    <x v="20"/>
    <s v="Jabari Parker"/>
    <n v="0"/>
    <n v="0"/>
    <x v="11"/>
    <n v="10"/>
    <n v="0"/>
    <n v="19"/>
    <n v="0.37903720000000002"/>
    <x v="213"/>
    <n v="1.47879008775"/>
    <n v="23"/>
    <n v="-0.61633676000000004"/>
    <n v="26.466666666666665"/>
    <n v="0"/>
    <x v="0"/>
  </r>
  <r>
    <x v="20"/>
    <s v="D.J. Wilson"/>
    <n v="0"/>
    <n v="0"/>
    <x v="0"/>
    <n v="7"/>
    <n v="3"/>
    <n v="10"/>
    <n v="-1.3877146446118691"/>
    <x v="214"/>
    <n v="0.21973338269807433"/>
    <n v="22"/>
    <n v="-1.6093628752034235"/>
    <n v="26.466666666666665"/>
    <n v="0"/>
    <x v="0"/>
  </r>
  <r>
    <x v="20"/>
    <s v="Tyler Zeller"/>
    <n v="0"/>
    <n v="0"/>
    <x v="0"/>
    <n v="0"/>
    <n v="12"/>
    <n v="12"/>
    <n v="-2.2672159999999999"/>
    <x v="215"/>
    <n v="0.20280463425000012"/>
    <n v="29"/>
    <n v="-1.6995486899999999"/>
    <n v="26.466666666666665"/>
    <n v="0"/>
    <x v="0"/>
  </r>
  <r>
    <x v="20"/>
    <s v="Malcolm Brogdon"/>
    <n v="0"/>
    <n v="0"/>
    <x v="0"/>
    <n v="0"/>
    <n v="0"/>
    <n v="0"/>
    <n v="0.69796395"/>
    <x v="216"/>
    <n v="0"/>
    <n v="26"/>
    <n v="-0.42317685000000005"/>
    <n v="26.466666666666665"/>
    <n v="0"/>
    <x v="0"/>
  </r>
  <r>
    <x v="20"/>
    <s v="Sterling Brown"/>
    <n v="0"/>
    <n v="10"/>
    <x v="17"/>
    <n v="0"/>
    <n v="0"/>
    <n v="13"/>
    <n v="-1.9071465000000001"/>
    <x v="217"/>
    <n v="-7.9519386375000028E-2"/>
    <n v="23"/>
    <n v="-2.10874446"/>
    <n v="26.466666666666665"/>
    <n v="0"/>
    <x v="0"/>
  </r>
  <r>
    <x v="20"/>
    <s v="Tarik Black"/>
    <n v="0"/>
    <n v="0"/>
    <x v="0"/>
    <n v="0"/>
    <n v="11"/>
    <n v="11"/>
    <n v="-2.6383766999999998"/>
    <x v="218"/>
    <n v="0.2714722931250001"/>
    <n v="27"/>
    <n v="-1.5612568999999998"/>
    <n v="26.466666666666665"/>
    <n v="0"/>
    <x v="0"/>
  </r>
  <r>
    <x v="21"/>
    <s v="Otto Porter"/>
    <n v="0"/>
    <n v="8"/>
    <x v="20"/>
    <n v="0"/>
    <n v="0"/>
    <n v="31"/>
    <n v="2.5519886000000001"/>
    <x v="219"/>
    <n v="10.037549694375002"/>
    <n v="25"/>
    <n v="3.7563009000000003"/>
    <n v="28.90909090909091"/>
    <n v="1"/>
    <x v="1"/>
  </r>
  <r>
    <x v="21"/>
    <s v="Bradley Beal"/>
    <n v="25"/>
    <n v="0"/>
    <x v="0"/>
    <n v="0"/>
    <n v="0"/>
    <n v="25"/>
    <n v="2.8398726000000001"/>
    <x v="220"/>
    <n v="4.0999999999999996"/>
    <n v="25"/>
    <n v="1.6490957000000002"/>
    <n v="28.90909090909091"/>
    <n v="0"/>
    <x v="1"/>
  </r>
  <r>
    <x v="21"/>
    <s v="John Wall"/>
    <n v="30"/>
    <n v="0"/>
    <x v="0"/>
    <n v="0"/>
    <n v="0"/>
    <n v="30"/>
    <n v="2.3837390898028143"/>
    <x v="221"/>
    <n v="7.0824978105844991"/>
    <n v="28"/>
    <n v="2.1970357396056288"/>
    <n v="28.90909090909091"/>
    <n v="0"/>
    <x v="1"/>
  </r>
  <r>
    <x v="21"/>
    <s v="Ian Mahinmi"/>
    <n v="0"/>
    <n v="0"/>
    <x v="0"/>
    <n v="1"/>
    <n v="12"/>
    <n v="13"/>
    <n v="-2.6800870177754672"/>
    <x v="222"/>
    <n v="1.0010426140033792"/>
    <n v="32"/>
    <n v="-0.63105283555093461"/>
    <n v="28.90909090909091"/>
    <n v="0"/>
    <x v="1"/>
  </r>
  <r>
    <x v="21"/>
    <s v="Marcin Gortat"/>
    <n v="0"/>
    <n v="0"/>
    <x v="0"/>
    <n v="0"/>
    <n v="20"/>
    <n v="20"/>
    <n v="-2.2116463"/>
    <x v="223"/>
    <n v="1.5134772375000003"/>
    <n v="34"/>
    <n v="-0.65468689999999996"/>
    <n v="28.90909090909091"/>
    <n v="0"/>
    <x v="1"/>
  </r>
  <r>
    <x v="21"/>
    <s v="Markieff Morris"/>
    <n v="0"/>
    <n v="0"/>
    <x v="0"/>
    <n v="20"/>
    <n v="4"/>
    <n v="24"/>
    <n v="-1.3934882007529772"/>
    <x v="224"/>
    <n v="1.6252323954669619"/>
    <n v="29"/>
    <n v="-0.79612415150595439"/>
    <n v="28.90909090909091"/>
    <n v="0"/>
    <x v="1"/>
  </r>
  <r>
    <x v="21"/>
    <s v="Jason Smith"/>
    <n v="0"/>
    <n v="0"/>
    <x v="0"/>
    <n v="0"/>
    <n v="6"/>
    <n v="6"/>
    <n v="-3.0063664999999999"/>
    <x v="225"/>
    <n v="-0.19390690574999994"/>
    <n v="32"/>
    <n v="-2.5745389799999998"/>
    <n v="28.90909090909091"/>
    <n v="0"/>
    <x v="1"/>
  </r>
  <r>
    <x v="21"/>
    <s v="Jodie Meeks"/>
    <n v="4"/>
    <n v="7"/>
    <x v="0"/>
    <n v="0"/>
    <n v="0"/>
    <n v="11"/>
    <n v="-0.92953933210103534"/>
    <x v="226"/>
    <n v="-0.60694594797503121"/>
    <n v="31"/>
    <n v="-2.9809227442020707"/>
    <n v="28.90909090909091"/>
    <n v="0"/>
    <x v="1"/>
  </r>
  <r>
    <x v="21"/>
    <s v="Kelly Oubre"/>
    <n v="0"/>
    <n v="0"/>
    <x v="0"/>
    <n v="0"/>
    <n v="0"/>
    <n v="0"/>
    <n v="-0.26271485999999999"/>
    <x v="227"/>
    <n v="0"/>
    <n v="23"/>
    <n v="-0.75480663000000003"/>
    <n v="28.90909090909091"/>
    <n v="0"/>
    <x v="1"/>
  </r>
  <r>
    <x v="22"/>
    <s v="Blake Griffin"/>
    <n v="0"/>
    <n v="0"/>
    <x v="0"/>
    <n v="24"/>
    <n v="4"/>
    <n v="28"/>
    <n v="1.927275485269812"/>
    <x v="228"/>
    <n v="6.8503601258499094"/>
    <n v="29"/>
    <n v="2.3494350005396241"/>
    <n v="26.923076923076923"/>
    <n v="0"/>
    <x v="1"/>
  </r>
  <r>
    <x v="22"/>
    <s v="Andre Drummond"/>
    <n v="0"/>
    <n v="0"/>
    <x v="0"/>
    <n v="0"/>
    <n v="0"/>
    <n v="0"/>
    <n v="-0.45160127"/>
    <x v="229"/>
    <n v="0"/>
    <n v="25"/>
    <n v="2.4508226300000002"/>
    <n v="26.923076923076923"/>
    <n v="0"/>
    <x v="1"/>
  </r>
  <r>
    <x v="22"/>
    <s v="Reggie Jackson"/>
    <n v="20"/>
    <n v="0"/>
    <x v="0"/>
    <n v="0"/>
    <n v="0"/>
    <n v="20"/>
    <n v="0.68096553361662016"/>
    <x v="230"/>
    <n v="0.68015118063739588"/>
    <n v="28"/>
    <n v="-1.3954211727667594"/>
    <n v="26.923076923076923"/>
    <n v="0"/>
    <x v="1"/>
  </r>
  <r>
    <x v="22"/>
    <s v="Jon Leuer"/>
    <n v="0"/>
    <n v="0"/>
    <x v="0"/>
    <n v="8"/>
    <n v="4"/>
    <n v="12"/>
    <n v="-1.8378186999999999"/>
    <x v="231"/>
    <n v="0.35695683450000004"/>
    <n v="29"/>
    <n v="-1.47117506"/>
    <n v="26.923076923076923"/>
    <n v="0"/>
    <x v="1"/>
  </r>
  <r>
    <x v="22"/>
    <s v="Langston Galloway"/>
    <n v="2"/>
    <n v="12"/>
    <x v="7"/>
    <n v="0"/>
    <n v="0"/>
    <n v="16"/>
    <n v="-8.2256913000000001E-2"/>
    <x v="232"/>
    <n v="0.78955414830000015"/>
    <n v="27"/>
    <n v="-1.1227176129999998"/>
    <n v="26.923076923076923"/>
    <n v="0"/>
    <x v="1"/>
  </r>
  <r>
    <x v="22"/>
    <s v="Ish Smith"/>
    <n v="23"/>
    <n v="0"/>
    <x v="0"/>
    <n v="0"/>
    <n v="0"/>
    <n v="23"/>
    <n v="-0.19775309160892865"/>
    <x v="233"/>
    <n v="1.233247143149397"/>
    <n v="30"/>
    <n v="-1.0467654932178574"/>
    <n v="26.923076923076923"/>
    <n v="0"/>
    <x v="1"/>
  </r>
  <r>
    <x v="22"/>
    <s v="Stanley Johnson"/>
    <n v="0"/>
    <n v="0"/>
    <x v="8"/>
    <n v="0"/>
    <n v="0"/>
    <n v="25"/>
    <n v="-1.3340764000000001"/>
    <x v="234"/>
    <n v="1.9171497234375003"/>
    <n v="22"/>
    <n v="-0.63669353000000006"/>
    <n v="26.923076923076923"/>
    <n v="1"/>
    <x v="1"/>
  </r>
  <r>
    <x v="22"/>
    <s v="Luke Kennard"/>
    <n v="0"/>
    <n v="0"/>
    <x v="0"/>
    <n v="0"/>
    <n v="0"/>
    <n v="0"/>
    <n v="0.24662569000000001"/>
    <x v="235"/>
    <n v="0"/>
    <n v="22"/>
    <n v="-0.47131791999999995"/>
    <n v="26.923076923076923"/>
    <n v="0"/>
    <x v="1"/>
  </r>
  <r>
    <x v="22"/>
    <s v="Reggie Bullock"/>
    <n v="0"/>
    <n v="0"/>
    <x v="0"/>
    <n v="0"/>
    <n v="0"/>
    <n v="0"/>
    <n v="0.10359781999999999"/>
    <x v="236"/>
    <n v="0"/>
    <n v="27"/>
    <n v="-0.45127391999999994"/>
    <n v="26.923076923076923"/>
    <n v="0"/>
    <x v="1"/>
  </r>
  <r>
    <x v="22"/>
    <s v="Henry Ellenson"/>
    <n v="0"/>
    <n v="0"/>
    <x v="0"/>
    <n v="1"/>
    <n v="8"/>
    <n v="9"/>
    <n v="-1.4560283000000001"/>
    <x v="237"/>
    <n v="0.24680064200625002"/>
    <n v="22"/>
    <n v="-1.512492559"/>
    <n v="26.923076923076923"/>
    <n v="0"/>
    <x v="1"/>
  </r>
  <r>
    <x v="22"/>
    <s v="Dwight Buycks"/>
    <n v="3"/>
    <n v="3"/>
    <x v="0"/>
    <n v="0"/>
    <n v="0"/>
    <n v="6"/>
    <n v="-1.3966266000000001"/>
    <x v="238"/>
    <n v="-0.14962326749999996"/>
    <n v="29"/>
    <n v="-2.4433281999999998"/>
    <n v="26.923076923076923"/>
    <n v="0"/>
    <x v="1"/>
  </r>
  <r>
    <x v="23"/>
    <s v="Dwight Howard"/>
    <n v="0"/>
    <n v="0"/>
    <x v="0"/>
    <n v="0"/>
    <n v="0"/>
    <n v="0"/>
    <n v="-1.7338614000000001"/>
    <x v="239"/>
    <n v="0"/>
    <n v="33"/>
    <n v="0.48981579999999991"/>
    <n v="27.214285714285715"/>
    <n v="0"/>
    <x v="0"/>
  </r>
  <r>
    <x v="23"/>
    <s v="Nicolas Batum"/>
    <n v="0"/>
    <n v="20"/>
    <x v="4"/>
    <n v="0"/>
    <n v="0"/>
    <n v="27"/>
    <n v="0.45481442999999999"/>
    <x v="240"/>
    <n v="3.4089865081875002"/>
    <n v="30"/>
    <n v="0.24460017000000001"/>
    <n v="27.214285714285715"/>
    <n v="0"/>
    <x v="0"/>
  </r>
  <r>
    <x v="23"/>
    <s v="Michael Kidd-Gilchrist"/>
    <n v="0"/>
    <n v="5"/>
    <x v="9"/>
    <n v="5"/>
    <n v="0"/>
    <n v="24"/>
    <n v="-1.2694503175480039"/>
    <x v="241"/>
    <n v="1.9710339996203896"/>
    <n v="25"/>
    <n v="-0.53997481509600775"/>
    <n v="27.214285714285715"/>
    <n v="0"/>
    <x v="0"/>
  </r>
  <r>
    <x v="23"/>
    <s v="Cody Zeller"/>
    <n v="0"/>
    <n v="0"/>
    <x v="0"/>
    <n v="0"/>
    <n v="0"/>
    <n v="0"/>
    <n v="-0.67117249999999995"/>
    <x v="242"/>
    <n v="0"/>
    <n v="26"/>
    <n v="1.4550925000000001"/>
    <n v="27.214285714285715"/>
    <n v="0"/>
    <x v="0"/>
  </r>
  <r>
    <x v="23"/>
    <s v="Kemba Walker"/>
    <n v="34"/>
    <n v="0"/>
    <x v="0"/>
    <n v="0"/>
    <n v="0"/>
    <n v="34"/>
    <n v="4.1188979000000003"/>
    <x v="243"/>
    <n v="8.7915138750000015"/>
    <n v="28"/>
    <n v="2.59687"/>
    <n v="27.214285714285715"/>
    <n v="0"/>
    <x v="0"/>
  </r>
  <r>
    <x v="23"/>
    <s v="Jeremy Lamb"/>
    <n v="0"/>
    <n v="16"/>
    <x v="4"/>
    <n v="0"/>
    <n v="0"/>
    <n v="23"/>
    <n v="1.0548930999999999"/>
    <x v="244"/>
    <n v="3.10833099225"/>
    <n v="26"/>
    <n v="0.40257467999999996"/>
    <n v="27.214285714285715"/>
    <n v="0"/>
    <x v="0"/>
  </r>
  <r>
    <x v="23"/>
    <s v="Malik Monk"/>
    <n v="9"/>
    <n v="7"/>
    <x v="0"/>
    <n v="0"/>
    <n v="0"/>
    <n v="16"/>
    <n v="-0.40864444"/>
    <x v="245"/>
    <n v="-1.2202057260000001"/>
    <n v="20"/>
    <n v="-3.3557841399999999"/>
    <n v="27.214285714285715"/>
    <n v="0"/>
    <x v="0"/>
  </r>
  <r>
    <x v="23"/>
    <s v="Frank Kaminsky"/>
    <n v="0"/>
    <n v="0"/>
    <x v="0"/>
    <n v="0"/>
    <n v="0"/>
    <n v="0"/>
    <n v="0.38888191999999999"/>
    <x v="246"/>
    <n v="0"/>
    <n v="25"/>
    <n v="-9.4160950000000021E-2"/>
    <n v="27.214285714285715"/>
    <n v="0"/>
    <x v="0"/>
  </r>
  <r>
    <x v="23"/>
    <s v="Michael Carter-Williams"/>
    <n v="0"/>
    <n v="0"/>
    <x v="0"/>
    <n v="0"/>
    <n v="0"/>
    <n v="0"/>
    <n v="-1.4667614"/>
    <x v="247"/>
    <n v="0"/>
    <n v="27"/>
    <n v="-0.52287834"/>
    <n v="27.214285714285715"/>
    <n v="0"/>
    <x v="0"/>
  </r>
  <r>
    <x v="23"/>
    <s v="Julyan Stone"/>
    <n v="2"/>
    <n v="0"/>
    <x v="11"/>
    <n v="0"/>
    <n v="0"/>
    <n v="11"/>
    <n v="-1.5737010090138452"/>
    <x v="248"/>
    <n v="0.34632425164832653"/>
    <n v="30"/>
    <n v="-1.4402840377400783"/>
    <n v="27.214285714285715"/>
    <n v="0"/>
    <x v="0"/>
  </r>
  <r>
    <x v="23"/>
    <s v="Willy Hernangomez"/>
    <n v="0"/>
    <n v="0"/>
    <x v="0"/>
    <n v="0"/>
    <n v="0"/>
    <n v="0"/>
    <n v="-0.80014074000000002"/>
    <x v="249"/>
    <n v="0"/>
    <n v="24"/>
    <n v="0.46185066000000008"/>
    <n v="27.214285714285715"/>
    <n v="0"/>
    <x v="0"/>
  </r>
  <r>
    <x v="23"/>
    <s v="Dwayne Bacon"/>
    <n v="0"/>
    <n v="0"/>
    <x v="0"/>
    <n v="11"/>
    <n v="0"/>
    <n v="11"/>
    <n v="-2.6375858999999999"/>
    <x v="250"/>
    <n v="-0.62284592700000008"/>
    <n v="23"/>
    <n v="-3.00661968"/>
    <n v="27.214285714285715"/>
    <n v="0"/>
    <x v="0"/>
  </r>
  <r>
    <x v="23"/>
    <s v="Timofey Mozgov"/>
    <n v="0"/>
    <n v="0"/>
    <x v="0"/>
    <n v="0"/>
    <n v="8"/>
    <n v="8"/>
    <n v="-3.6876196999999999"/>
    <x v="251"/>
    <n v="-0.37770996600000001"/>
    <n v="32"/>
    <n v="-2.83935548"/>
    <n v="27.214285714285715"/>
    <n v="0"/>
    <x v="0"/>
  </r>
  <r>
    <x v="24"/>
    <s v="Allen Crabbe"/>
    <n v="4"/>
    <n v="18"/>
    <x v="12"/>
    <n v="0"/>
    <n v="0"/>
    <n v="26"/>
    <n v="0.38374196999999999"/>
    <x v="252"/>
    <n v="1.141245889875"/>
    <n v="26"/>
    <n v="-1.2196609300000001"/>
    <n v="27.083333333333332"/>
    <n v="0"/>
    <x v="0"/>
  </r>
  <r>
    <x v="24"/>
    <s v="Timofey Mozgov"/>
    <n v="0"/>
    <n v="0"/>
    <x v="0"/>
    <n v="0"/>
    <n v="0"/>
    <n v="0"/>
    <n v="-3.6876196999999999"/>
    <x v="251"/>
    <n v="0"/>
    <n v="32"/>
    <n v="-2.83935548"/>
    <n v="27.083333333333332"/>
    <n v="0"/>
    <x v="0"/>
  </r>
  <r>
    <x v="24"/>
    <s v="Jeremy Lin"/>
    <n v="14"/>
    <n v="0"/>
    <x v="0"/>
    <n v="0"/>
    <n v="0"/>
    <n v="14"/>
    <n v="-0.32466573889129191"/>
    <x v="253"/>
    <n v="0.45893358174621524"/>
    <n v="30"/>
    <n v="-1.4172271977825839"/>
    <n v="27.083333333333332"/>
    <n v="0"/>
    <x v="0"/>
  </r>
  <r>
    <x v="24"/>
    <s v="D'Angelo Russell"/>
    <n v="15"/>
    <n v="9"/>
    <x v="0"/>
    <n v="0"/>
    <n v="0"/>
    <n v="24"/>
    <n v="1.4764341999999999"/>
    <x v="254"/>
    <n v="2.434951935"/>
    <n v="22"/>
    <n v="-0.19633190000000011"/>
    <n v="27.083333333333332"/>
    <n v="0"/>
    <x v="0"/>
  </r>
  <r>
    <x v="24"/>
    <s v="Jarrett Allen"/>
    <n v="0"/>
    <n v="0"/>
    <x v="0"/>
    <n v="2"/>
    <n v="20"/>
    <n v="22"/>
    <n v="-1.5539801"/>
    <x v="255"/>
    <n v="2.5330085549999999"/>
    <n v="20"/>
    <n v="4.6875600000000128E-2"/>
    <n v="27.083333333333332"/>
    <n v="0"/>
    <x v="0"/>
  </r>
  <r>
    <x v="24"/>
    <s v="Caris LeVert"/>
    <n v="0"/>
    <n v="4"/>
    <x v="21"/>
    <n v="0"/>
    <n v="0"/>
    <n v="23"/>
    <n v="-5.6082368E-2"/>
    <x v="256"/>
    <n v="1.7728760450249998"/>
    <n v="24"/>
    <n v="-0.62966102800000001"/>
    <n v="27.083333333333332"/>
    <n v="0"/>
    <x v="0"/>
  </r>
  <r>
    <x v="24"/>
    <s v="Spencer Dinwiddie"/>
    <n v="15"/>
    <n v="12"/>
    <x v="0"/>
    <n v="0"/>
    <n v="0"/>
    <n v="27"/>
    <n v="1.6371817012826859"/>
    <x v="257"/>
    <n v="4.4805620345211592"/>
    <n v="25"/>
    <n v="0.95016430256537177"/>
    <n v="27.083333333333332"/>
    <n v="0"/>
    <x v="0"/>
  </r>
  <r>
    <x v="24"/>
    <s v="Isaiah Whitehead"/>
    <n v="0"/>
    <n v="5"/>
    <x v="0"/>
    <n v="0"/>
    <n v="0"/>
    <n v="5"/>
    <n v="-1.4342322000000001"/>
    <x v="258"/>
    <n v="-5.0811339375000042E-2"/>
    <n v="23"/>
    <n v="-2.1806625400000001"/>
    <n v="27.083333333333332"/>
    <n v="0"/>
    <x v="0"/>
  </r>
  <r>
    <x v="24"/>
    <s v="Deron Williams"/>
    <n v="0"/>
    <n v="0"/>
    <x v="0"/>
    <n v="0"/>
    <n v="0"/>
    <n v="0"/>
    <n v="-4.8577904999999998E-2"/>
    <x v="259"/>
    <n v="0"/>
    <n v="34"/>
    <n v="-1.3405466049999999"/>
    <n v="27.083333333333332"/>
    <n v="0"/>
    <x v="0"/>
  </r>
  <r>
    <x v="24"/>
    <s v="Dwight Howard"/>
    <n v="0"/>
    <n v="0"/>
    <x v="0"/>
    <n v="0"/>
    <n v="0"/>
    <n v="0"/>
    <n v="-1.7338614000000001"/>
    <x v="239"/>
    <n v="0"/>
    <n v="33"/>
    <n v="0.48981579999999991"/>
    <n v="27.083333333333332"/>
    <n v="0"/>
    <x v="0"/>
  </r>
  <r>
    <x v="25"/>
    <s v="Robin Lopez"/>
    <n v="0"/>
    <n v="0"/>
    <x v="0"/>
    <n v="0"/>
    <n v="0"/>
    <n v="0"/>
    <n v="-2.8066201"/>
    <x v="260"/>
    <n v="0"/>
    <n v="30"/>
    <n v="-2.0513177899999997"/>
    <n v="25.4375"/>
    <n v="0"/>
    <x v="0"/>
  </r>
  <r>
    <x v="25"/>
    <s v="Omer Asik"/>
    <n v="0"/>
    <n v="0"/>
    <x v="0"/>
    <n v="0"/>
    <n v="5"/>
    <n v="5"/>
    <n v="-3.4690793000000002"/>
    <x v="261"/>
    <n v="-0.13755106687500007"/>
    <n v="32"/>
    <n v="-2.4890704600000002"/>
    <n v="25.4375"/>
    <n v="0"/>
    <x v="0"/>
  </r>
  <r>
    <x v="25"/>
    <s v="Cristiano Felicio"/>
    <n v="0"/>
    <n v="0"/>
    <x v="0"/>
    <n v="0"/>
    <n v="13"/>
    <n v="13"/>
    <n v="-2.3133726000000001"/>
    <x v="262"/>
    <n v="-0.508486051125"/>
    <n v="26"/>
    <n v="-2.6953655400000001"/>
    <n v="25.4375"/>
    <n v="0"/>
    <x v="0"/>
  </r>
  <r>
    <x v="25"/>
    <s v="Kris Dunn"/>
    <n v="22"/>
    <n v="2"/>
    <x v="0"/>
    <n v="0"/>
    <n v="0"/>
    <n v="24"/>
    <n v="-0.57436470110653537"/>
    <x v="263"/>
    <n v="2.4079269705123547"/>
    <n v="24"/>
    <n v="-0.21635039221307062"/>
    <n v="25.4375"/>
    <n v="0"/>
    <x v="0"/>
  </r>
  <r>
    <x v="25"/>
    <s v="Lauri Markkanen"/>
    <n v="0"/>
    <n v="0"/>
    <x v="0"/>
    <n v="0"/>
    <n v="0"/>
    <n v="0"/>
    <n v="0.13256103"/>
    <x v="264"/>
    <n v="0"/>
    <n v="21"/>
    <n v="-0.29940197000000002"/>
    <n v="25.4375"/>
    <n v="0"/>
    <x v="0"/>
  </r>
  <r>
    <x v="25"/>
    <s v="Noah Vonleh"/>
    <n v="0"/>
    <n v="0"/>
    <x v="0"/>
    <n v="0"/>
    <n v="0"/>
    <n v="0"/>
    <n v="-2.2924541999999999"/>
    <x v="265"/>
    <n v="0"/>
    <n v="23"/>
    <n v="-1.55854114"/>
    <n v="25.4375"/>
    <n v="0"/>
    <x v="0"/>
  </r>
  <r>
    <x v="25"/>
    <s v="Zach LaVine"/>
    <n v="0"/>
    <n v="0"/>
    <x v="0"/>
    <n v="0"/>
    <n v="0"/>
    <n v="0"/>
    <n v="0.49914442999999997"/>
    <x v="266"/>
    <n v="0"/>
    <n v="23"/>
    <n v="-1.3870892700000002"/>
    <n v="25.4375"/>
    <n v="0"/>
    <x v="0"/>
  </r>
  <r>
    <x v="25"/>
    <s v="Cameron Payne"/>
    <n v="0"/>
    <n v="0"/>
    <x v="0"/>
    <n v="0"/>
    <n v="0"/>
    <n v="0"/>
    <n v="-0.41971129000000001"/>
    <x v="267"/>
    <n v="0"/>
    <n v="24"/>
    <n v="-1.3215874400000001"/>
    <n v="25.4375"/>
    <n v="0"/>
    <x v="0"/>
  </r>
  <r>
    <x v="25"/>
    <s v="Denzel Valentine"/>
    <n v="0"/>
    <n v="9"/>
    <x v="9"/>
    <n v="0"/>
    <n v="0"/>
    <n v="23"/>
    <n v="-0.25990129000000001"/>
    <x v="268"/>
    <n v="1.7645103056250002"/>
    <n v="25"/>
    <n v="-0.63612730000000006"/>
    <n v="25.4375"/>
    <n v="0"/>
    <x v="0"/>
  </r>
  <r>
    <x v="25"/>
    <s v="Jerian Grant"/>
    <n v="14"/>
    <n v="4"/>
    <x v="7"/>
    <n v="0"/>
    <n v="0"/>
    <n v="20"/>
    <n v="0.53867142999999995"/>
    <x v="269"/>
    <n v="1.7171732587500002"/>
    <n v="26"/>
    <n v="-0.47362377000000011"/>
    <n v="25.4375"/>
    <n v="0"/>
    <x v="0"/>
  </r>
  <r>
    <x v="25"/>
    <s v="Bobby Portis"/>
    <n v="0"/>
    <n v="0"/>
    <x v="0"/>
    <n v="12"/>
    <n v="8"/>
    <n v="20"/>
    <n v="0.22740245000000001"/>
    <x v="270"/>
    <n v="1.6582221450000005"/>
    <n v="23"/>
    <n v="-0.52602475999999998"/>
    <n v="25.4375"/>
    <n v="0"/>
    <x v="0"/>
  </r>
  <r>
    <x v="25"/>
    <s v="Paul Zipser"/>
    <n v="0"/>
    <n v="0"/>
    <x v="3"/>
    <n v="5"/>
    <n v="0"/>
    <n v="10"/>
    <n v="-3.0894083999999999"/>
    <x v="271"/>
    <n v="-0.9181254093750002"/>
    <n v="24"/>
    <n v="-3.6322229500000001"/>
    <n v="25.4375"/>
    <n v="0"/>
    <x v="0"/>
  </r>
  <r>
    <x v="25"/>
    <s v="Paul George"/>
    <n v="0"/>
    <n v="26"/>
    <x v="2"/>
    <n v="0"/>
    <n v="0"/>
    <n v="34"/>
    <n v="2.0862563000000001"/>
    <x v="136"/>
    <n v="8.9637078588750008"/>
    <n v="28"/>
    <n v="2.68690607"/>
    <n v="25.4375"/>
    <n v="0"/>
    <x v="0"/>
  </r>
  <r>
    <x v="26"/>
    <s v="Evan Fournier"/>
    <n v="0"/>
    <n v="16"/>
    <x v="1"/>
    <n v="0"/>
    <n v="0"/>
    <n v="26"/>
    <n v="0.97068262000000005"/>
    <x v="272"/>
    <n v="2.2048957417500001"/>
    <n v="26"/>
    <n v="-0.49237898000000002"/>
    <n v="27.333333333333332"/>
    <n v="0"/>
    <x v="0"/>
  </r>
  <r>
    <x v="26"/>
    <s v="Bismack Biyombo"/>
    <n v="0"/>
    <n v="0"/>
    <x v="0"/>
    <n v="2"/>
    <n v="15"/>
    <n v="17"/>
    <n v="-3.2061019000000002"/>
    <x v="273"/>
    <n v="-0.1887669056250004"/>
    <n v="26"/>
    <n v="-2.1974033000000004"/>
    <n v="27.333333333333332"/>
    <n v="0"/>
    <x v="0"/>
  </r>
  <r>
    <x v="26"/>
    <s v="Nikola Vucevic"/>
    <n v="0"/>
    <n v="0"/>
    <x v="0"/>
    <n v="0"/>
    <n v="28"/>
    <n v="28"/>
    <n v="-0.74429690999999998"/>
    <x v="274"/>
    <n v="0"/>
    <n v="28"/>
    <n v="1.5926950899999999"/>
    <n v="27.333333333333332"/>
    <n v="0"/>
    <x v="0"/>
  </r>
  <r>
    <x v="26"/>
    <s v="D.J. Augustin"/>
    <n v="18"/>
    <n v="0"/>
    <x v="0"/>
    <n v="0"/>
    <n v="0"/>
    <n v="18"/>
    <n v="0.23922879235537514"/>
    <x v="275"/>
    <n v="8.5618847519634403E-2"/>
    <n v="31"/>
    <n v="-1.91543817528925"/>
    <n v="27.333333333333332"/>
    <n v="0"/>
    <x v="0"/>
  </r>
  <r>
    <x v="26"/>
    <s v="Jonathon Simmons"/>
    <n v="0"/>
    <n v="15"/>
    <x v="12"/>
    <n v="0"/>
    <n v="0"/>
    <n v="19"/>
    <n v="-1.3212942999999999"/>
    <x v="276"/>
    <n v="-0.54610698937500002"/>
    <n v="29"/>
    <n v="-2.5109773"/>
    <n v="27.333333333333332"/>
    <n v="0"/>
    <x v="0"/>
  </r>
  <r>
    <x v="26"/>
    <s v="Aaron Gordon"/>
    <n v="0"/>
    <n v="0"/>
    <x v="17"/>
    <n v="24"/>
    <n v="3"/>
    <n v="30"/>
    <n v="1.0009197999999999"/>
    <x v="277"/>
    <n v="5.6400569831249996"/>
    <n v="23"/>
    <n v="1.34225599"/>
    <n v="27.333333333333332"/>
    <n v="0"/>
    <x v="0"/>
  </r>
  <r>
    <x v="26"/>
    <s v="Wesley Iwundu"/>
    <n v="0"/>
    <n v="6"/>
    <x v="2"/>
    <n v="0"/>
    <n v="0"/>
    <n v="14"/>
    <n v="-2.6594104999999999"/>
    <x v="278"/>
    <n v="-0.61574454900000009"/>
    <n v="24"/>
    <n v="-2.7818978400000001"/>
    <n v="27.333333333333332"/>
    <n v="0"/>
    <x v="0"/>
  </r>
  <r>
    <x v="26"/>
    <s v="Khem Birch"/>
    <n v="0"/>
    <n v="0"/>
    <x v="0"/>
    <n v="0"/>
    <n v="0"/>
    <n v="0"/>
    <n v="-1.3674040999999999"/>
    <x v="279"/>
    <n v="0"/>
    <n v="26"/>
    <n v="-0.46388368999999985"/>
    <n v="27.333333333333332"/>
    <n v="0"/>
    <x v="0"/>
  </r>
  <r>
    <x v="27"/>
    <s v="Harrison Barnes"/>
    <n v="0"/>
    <n v="6"/>
    <x v="12"/>
    <n v="18"/>
    <n v="0"/>
    <n v="28"/>
    <n v="-0.24825013000000001"/>
    <x v="280"/>
    <n v="1.1850347565000003"/>
    <n v="26"/>
    <n v="-1.24759698"/>
    <n v="28.272727272727273"/>
    <n v="0"/>
    <x v="0"/>
  </r>
  <r>
    <x v="27"/>
    <s v="Wesley Matthews"/>
    <n v="0"/>
    <n v="15"/>
    <x v="2"/>
    <n v="0"/>
    <n v="0"/>
    <n v="23"/>
    <n v="-0.72196114"/>
    <x v="281"/>
    <n v="0.18562603387500029"/>
    <n v="32"/>
    <n v="-1.8565209399999998"/>
    <n v="28.272727272727273"/>
    <n v="0"/>
    <x v="0"/>
  </r>
  <r>
    <x v="27"/>
    <s v="Dwight Powell"/>
    <n v="0"/>
    <n v="0"/>
    <x v="0"/>
    <n v="0"/>
    <n v="0"/>
    <n v="0"/>
    <n v="-0.57491291"/>
    <x v="282"/>
    <n v="0"/>
    <n v="27"/>
    <n v="0.94474348999999991"/>
    <n v="28.272727272727273"/>
    <n v="0"/>
    <x v="0"/>
  </r>
  <r>
    <x v="27"/>
    <s v="Dirk Nowitzki"/>
    <n v="0"/>
    <n v="0"/>
    <x v="0"/>
    <n v="11"/>
    <n v="6"/>
    <n v="17"/>
    <n v="-1.6584565679550427"/>
    <x v="283"/>
    <n v="0.77410889716098086"/>
    <n v="40"/>
    <n v="-1.1904743559100854"/>
    <n v="28.272727272727273"/>
    <n v="0"/>
    <x v="0"/>
  </r>
  <r>
    <x v="27"/>
    <s v="Nerlens Noel"/>
    <n v="0"/>
    <n v="0"/>
    <x v="0"/>
    <n v="6"/>
    <n v="11"/>
    <n v="17"/>
    <n v="-2.0824120000000002"/>
    <x v="284"/>
    <n v="2.8656920081250008"/>
    <n v="24"/>
    <n v="0.99680210000000002"/>
    <n v="28.272727272727273"/>
    <n v="0"/>
    <x v="0"/>
  </r>
  <r>
    <x v="27"/>
    <s v="J.J. Barea"/>
    <n v="16"/>
    <n v="0"/>
    <x v="0"/>
    <n v="0"/>
    <n v="0"/>
    <n v="16"/>
    <n v="0.88332235999999997"/>
    <x v="285"/>
    <n v="0.48985538400000006"/>
    <n v="34"/>
    <n v="-1.4557162399999999"/>
    <n v="28.272727272727273"/>
    <n v="0"/>
    <x v="0"/>
  </r>
  <r>
    <x v="27"/>
    <s v="Doug McDermott"/>
    <n v="0"/>
    <n v="0"/>
    <x v="0"/>
    <n v="0"/>
    <n v="0"/>
    <n v="0"/>
    <n v="-0.55341578000000002"/>
    <x v="286"/>
    <n v="0"/>
    <n v="27"/>
    <n v="-2.59707928"/>
    <n v="28.272727272727273"/>
    <n v="0"/>
    <x v="0"/>
  </r>
  <r>
    <x v="27"/>
    <s v="Dennis Smith"/>
    <n v="22"/>
    <n v="8"/>
    <x v="0"/>
    <n v="0"/>
    <n v="0"/>
    <n v="30"/>
    <n v="6.514565678589268E-2"/>
    <x v="287"/>
    <n v="0.93358609858988739"/>
    <n v="21"/>
    <n v="-1.4467637934282149"/>
    <n v="28.272727272727273"/>
    <n v="0"/>
    <x v="0"/>
  </r>
  <r>
    <x v="27"/>
    <s v="Dorian Finney-Smith"/>
    <n v="0"/>
    <n v="0"/>
    <x v="4"/>
    <n v="7"/>
    <n v="0"/>
    <n v="14"/>
    <n v="-2.04888179922068"/>
    <x v="288"/>
    <n v="-5.3677995850710432E-3"/>
    <n v="25"/>
    <n v="-2.0068162534413601"/>
    <n v="28.272727272727273"/>
    <n v="0"/>
    <x v="0"/>
  </r>
  <r>
    <x v="27"/>
    <s v="Maxi Kleber"/>
    <n v="0"/>
    <n v="0"/>
    <x v="0"/>
    <n v="0"/>
    <n v="0"/>
    <n v="0"/>
    <n v="-1.9295743000000001"/>
    <x v="289"/>
    <n v="0"/>
    <n v="27"/>
    <n v="-1.4692405700000002"/>
    <n v="28.272727272727273"/>
    <n v="0"/>
    <x v="0"/>
  </r>
  <r>
    <x v="28"/>
    <s v="Mike Conley"/>
    <n v="22"/>
    <n v="0"/>
    <x v="0"/>
    <n v="0"/>
    <n v="0"/>
    <n v="22"/>
    <n v="2.0801635447094529"/>
    <x v="290"/>
    <n v="3.694844698155896"/>
    <n v="31"/>
    <n v="0.98573308941890558"/>
    <n v="26.428571428571427"/>
    <n v="0"/>
    <x v="0"/>
  </r>
  <r>
    <x v="28"/>
    <s v="Chandler Parsons"/>
    <n v="0"/>
    <n v="0"/>
    <x v="5"/>
    <n v="7"/>
    <n v="0"/>
    <n v="13"/>
    <n v="-1.1282166456540514"/>
    <x v="291"/>
    <n v="0.13889770441844976"/>
    <n v="30"/>
    <n v="-1.8100544213081029"/>
    <n v="26.428571428571427"/>
    <n v="0"/>
    <x v="0"/>
  </r>
  <r>
    <x v="28"/>
    <s v="Marc Gasol"/>
    <n v="0"/>
    <n v="0"/>
    <x v="0"/>
    <n v="0"/>
    <n v="0"/>
    <n v="0"/>
    <n v="-0.66748130000000006"/>
    <x v="292"/>
    <n v="0"/>
    <n v="34"/>
    <n v="1.1536130999999998"/>
    <n v="26.428571428571427"/>
    <n v="0"/>
    <x v="0"/>
  </r>
  <r>
    <x v="28"/>
    <s v="JaMychal Green"/>
    <n v="0"/>
    <n v="0"/>
    <x v="2"/>
    <n v="12"/>
    <n v="0"/>
    <n v="20"/>
    <n v="-1.3676127"/>
    <x v="293"/>
    <n v="0.36140180625000012"/>
    <n v="28"/>
    <n v="-1.6787539499999999"/>
    <n v="26.428571428571427"/>
    <n v="0"/>
    <x v="0"/>
  </r>
  <r>
    <x v="28"/>
    <s v="Ben McLemore"/>
    <n v="0"/>
    <n v="9"/>
    <x v="3"/>
    <n v="0"/>
    <n v="0"/>
    <n v="14"/>
    <n v="-1.5934771999999999"/>
    <x v="294"/>
    <n v="-0.7909597237499999"/>
    <n v="25"/>
    <n v="-3.0043932999999998"/>
    <n v="26.428571428571427"/>
    <n v="0"/>
    <x v="0"/>
  </r>
  <r>
    <x v="28"/>
    <s v="Mario Chalmers"/>
    <n v="0"/>
    <n v="0"/>
    <x v="0"/>
    <n v="0"/>
    <n v="0"/>
    <n v="0"/>
    <n v="-1.1448693999999999"/>
    <x v="295"/>
    <n v="0"/>
    <n v="32"/>
    <n v="-1.2717604899999999"/>
    <n v="26.428571428571427"/>
    <n v="0"/>
    <x v="0"/>
  </r>
  <r>
    <x v="28"/>
    <s v="Jarell Martin"/>
    <n v="0"/>
    <n v="0"/>
    <x v="22"/>
    <n v="15"/>
    <n v="1"/>
    <n v="17"/>
    <n v="-2.5073116"/>
    <x v="296"/>
    <n v="-0.34996816462500002"/>
    <n v="24"/>
    <n v="-2.36597978"/>
    <n v="26.428571428571427"/>
    <n v="0"/>
    <x v="0"/>
  </r>
  <r>
    <x v="28"/>
    <s v="Wayne Selden"/>
    <n v="0"/>
    <n v="8"/>
    <x v="12"/>
    <n v="0"/>
    <n v="0"/>
    <n v="12"/>
    <n v="-0.78426932999999999"/>
    <x v="297"/>
    <n v="-0.24706716525000008"/>
    <n v="24"/>
    <n v="-2.3660254300000001"/>
    <n v="26.428571428571427"/>
    <n v="0"/>
    <x v="0"/>
  </r>
  <r>
    <x v="28"/>
    <s v="Deyonta Davis"/>
    <n v="0"/>
    <n v="0"/>
    <x v="0"/>
    <n v="0"/>
    <n v="0"/>
    <n v="0"/>
    <n v="-1.7200536"/>
    <x v="298"/>
    <n v="0"/>
    <n v="22"/>
    <n v="-1.40276607"/>
    <n v="26.428571428571427"/>
    <n v="0"/>
    <x v="0"/>
  </r>
  <r>
    <x v="28"/>
    <s v="Dillon Brooks"/>
    <n v="0"/>
    <n v="0"/>
    <x v="0"/>
    <n v="0"/>
    <n v="0"/>
    <n v="0"/>
    <n v="-0.68950557999999995"/>
    <x v="299"/>
    <n v="0"/>
    <n v="23"/>
    <n v="-1.24513436"/>
    <n v="26.428571428571427"/>
    <n v="0"/>
    <x v="0"/>
  </r>
  <r>
    <x v="29"/>
    <s v="Brandon Knight"/>
    <n v="8"/>
    <n v="2"/>
    <x v="0"/>
    <n v="0"/>
    <n v="0"/>
    <n v="10"/>
    <n v="-0.44104694999999999"/>
    <x v="300"/>
    <n v="-0.37204225312500011"/>
    <n v="27"/>
    <n v="-2.6614084500000001"/>
    <n v="25.285714285714285"/>
    <n v="0"/>
    <x v="0"/>
  </r>
  <r>
    <x v="29"/>
    <s v="Tyson Chandler"/>
    <n v="0"/>
    <n v="0"/>
    <x v="0"/>
    <n v="0"/>
    <n v="0"/>
    <n v="0"/>
    <n v="-2.2470992000000001"/>
    <x v="301"/>
    <n v="0"/>
    <n v="36"/>
    <n v="-0.33337870000000014"/>
    <n v="25.285714285714285"/>
    <n v="0"/>
    <x v="0"/>
  </r>
  <r>
    <x v="29"/>
    <s v="Jared Dudley"/>
    <n v="0"/>
    <n v="0"/>
    <x v="17"/>
    <n v="8"/>
    <n v="0"/>
    <n v="11"/>
    <n v="-1.3028928"/>
    <x v="302"/>
    <n v="0.64637629650000017"/>
    <n v="33"/>
    <n v="-0.95535143999999994"/>
    <n v="25.285714285714285"/>
    <n v="0"/>
    <x v="0"/>
  </r>
  <r>
    <x v="29"/>
    <s v="Alan Williams"/>
    <n v="0"/>
    <n v="0"/>
    <x v="0"/>
    <n v="0"/>
    <n v="7"/>
    <n v="7"/>
    <n v="-1.8316758"/>
    <x v="303"/>
    <n v="0.54931369500000005"/>
    <n v="26"/>
    <n v="-0.60491760000000006"/>
    <n v="25.285714285714285"/>
    <n v="0"/>
    <x v="0"/>
  </r>
  <r>
    <x v="29"/>
    <s v="Josh Jackson"/>
    <n v="0"/>
    <n v="14"/>
    <x v="1"/>
    <n v="0"/>
    <n v="0"/>
    <n v="24"/>
    <n v="-1.1966732"/>
    <x v="304"/>
    <n v="2.6313457499999804E-2"/>
    <n v="21"/>
    <n v="-1.9805085500000001"/>
    <n v="25.285714285714285"/>
    <n v="0"/>
    <x v="0"/>
  </r>
  <r>
    <x v="29"/>
    <s v="Dragan Bender"/>
    <n v="0"/>
    <n v="0"/>
    <x v="0"/>
    <n v="8"/>
    <n v="18"/>
    <n v="26"/>
    <n v="-1.8645910999999999"/>
    <x v="305"/>
    <n v="0.22151273478749992"/>
    <n v="21"/>
    <n v="-1.8485383010000001"/>
    <n v="25.285714285714285"/>
    <n v="0"/>
    <x v="0"/>
  </r>
  <r>
    <x v="29"/>
    <s v="Alex Len"/>
    <n v="0"/>
    <n v="0"/>
    <x v="0"/>
    <n v="0"/>
    <n v="0"/>
    <n v="0"/>
    <n v="-1.6728263000000001"/>
    <x v="306"/>
    <n v="0"/>
    <n v="25"/>
    <n v="-0.24785950000000012"/>
    <n v="25.285714285714285"/>
    <n v="0"/>
    <x v="0"/>
  </r>
  <r>
    <x v="29"/>
    <s v="Troy Daniels"/>
    <n v="4"/>
    <n v="11"/>
    <x v="0"/>
    <n v="0"/>
    <n v="0"/>
    <n v="15"/>
    <n v="0.12312031"/>
    <x v="307"/>
    <n v="-1.0398995915625"/>
    <n v="27"/>
    <n v="-3.2324735900000001"/>
    <n v="25.285714285714285"/>
    <n v="0"/>
    <x v="0"/>
  </r>
  <r>
    <x v="29"/>
    <s v="T.J. Warren"/>
    <n v="0"/>
    <n v="0"/>
    <x v="23"/>
    <n v="9"/>
    <n v="0"/>
    <n v="25"/>
    <n v="-0.11448348"/>
    <x v="308"/>
    <n v="0.69891344999999983"/>
    <n v="25"/>
    <n v="-1.5029948800000001"/>
    <n v="25.285714285714285"/>
    <n v="0"/>
    <x v="0"/>
  </r>
  <r>
    <x v="29"/>
    <s v="Marquese Chriss"/>
    <n v="0"/>
    <n v="0"/>
    <x v="0"/>
    <n v="7"/>
    <n v="16"/>
    <n v="23"/>
    <n v="-1.4193925999999999"/>
    <x v="309"/>
    <n v="1.6131170390625003"/>
    <n v="21"/>
    <n v="-0.75314624999999991"/>
    <n v="25.285714285714285"/>
    <n v="0"/>
    <x v="0"/>
  </r>
  <r>
    <x v="29"/>
    <s v="Devin Booker"/>
    <n v="0"/>
    <n v="21"/>
    <x v="4"/>
    <n v="0"/>
    <n v="0"/>
    <n v="28"/>
    <n v="2.0298892999999998"/>
    <x v="310"/>
    <n v="2.5493526449999999"/>
    <n v="22"/>
    <n v="-0.38136340000000013"/>
    <n v="25.285714285714285"/>
    <n v="0"/>
    <x v="0"/>
  </r>
  <r>
    <x v="30"/>
    <m/>
    <m/>
    <m/>
    <x v="24"/>
    <m/>
    <m/>
    <m/>
    <m/>
    <x v="311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6EBA0-260D-AF45-856E-D917FA195AAC}" name="PivotTable8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J26" firstHeaderRow="0" firstDataRow="1" firstDataCol="1" rowPageCount="1" colPageCount="1"/>
  <pivotFields count="16">
    <pivotField axis="axisRow" showAll="0">
      <items count="32">
        <item x="12"/>
        <item x="8"/>
        <item x="24"/>
        <item x="23"/>
        <item x="25"/>
        <item x="4"/>
        <item x="27"/>
        <item x="19"/>
        <item x="22"/>
        <item x="7"/>
        <item x="0"/>
        <item x="13"/>
        <item x="10"/>
        <item x="2"/>
        <item x="28"/>
        <item x="5"/>
        <item x="20"/>
        <item x="18"/>
        <item x="15"/>
        <item x="11"/>
        <item x="16"/>
        <item x="26"/>
        <item x="3"/>
        <item x="29"/>
        <item x="9"/>
        <item x="14"/>
        <item x="6"/>
        <item x="1"/>
        <item x="17"/>
        <item x="21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</pivotFields>
  <rowFields count="1">
    <field x="0"/>
  </rowFields>
  <rowItems count="23">
    <i>
      <x/>
    </i>
    <i>
      <x v="2"/>
    </i>
    <i>
      <x v="3"/>
    </i>
    <i>
      <x v="4"/>
    </i>
    <i>
      <x v="6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27"/>
    </i>
    <i>
      <x v="28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5" hier="-1"/>
  </pageFields>
  <dataFields count="3">
    <dataField name="Average of WORP" fld="10" subtotal="average" baseField="0" baseItem="0"/>
    <dataField name="Max of Off +/-" fld="8" subtotal="max" baseField="0" baseItem="0"/>
    <dataField name="Max of Def +/-" fld="9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3E6BB2-3B11-D144-9E97-CBBD62496B02}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5" firstHeaderRow="0" firstDataRow="1" firstDataCol="1" rowPageCount="1" colPageCount="1"/>
  <pivotFields count="16">
    <pivotField axis="axisRow" showAll="0">
      <items count="32">
        <item x="12"/>
        <item x="8"/>
        <item x="24"/>
        <item x="23"/>
        <item x="25"/>
        <item x="4"/>
        <item x="27"/>
        <item x="19"/>
        <item x="22"/>
        <item x="7"/>
        <item x="0"/>
        <item x="13"/>
        <item x="10"/>
        <item x="2"/>
        <item x="28"/>
        <item x="5"/>
        <item x="20"/>
        <item x="18"/>
        <item x="15"/>
        <item x="11"/>
        <item x="16"/>
        <item x="26"/>
        <item x="3"/>
        <item x="29"/>
        <item x="9"/>
        <item x="14"/>
        <item x="6"/>
        <item x="1"/>
        <item x="17"/>
        <item x="21"/>
        <item x="30"/>
        <item t="default"/>
      </items>
    </pivotField>
    <pivotField showAll="0"/>
    <pivotField showAll="0"/>
    <pivotField showAll="0"/>
    <pivotField axis="axisPage" multipleItemSelectionAllowed="1" showAll="0">
      <items count="26">
        <item h="1" x="0"/>
        <item x="22"/>
        <item x="7"/>
        <item x="17"/>
        <item x="12"/>
        <item x="3"/>
        <item x="5"/>
        <item x="4"/>
        <item x="2"/>
        <item x="11"/>
        <item x="1"/>
        <item x="15"/>
        <item x="14"/>
        <item x="9"/>
        <item x="23"/>
        <item x="16"/>
        <item x="21"/>
        <item x="6"/>
        <item x="10"/>
        <item x="20"/>
        <item x="19"/>
        <item x="8"/>
        <item x="13"/>
        <item x="18"/>
        <item x="24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Average of WORP" fld="10" subtotal="average" baseField="0" baseItem="0"/>
    <dataField name="Sum of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5B265-EFDD-FD45-89C3-B5A241271244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C27" firstHeaderRow="0" firstDataRow="1" firstDataCol="1" rowPageCount="2" colPageCount="1"/>
  <pivotFields count="16">
    <pivotField axis="axisRow" showAll="0">
      <items count="32">
        <item x="12"/>
        <item x="8"/>
        <item x="24"/>
        <item x="23"/>
        <item x="25"/>
        <item x="4"/>
        <item x="27"/>
        <item x="19"/>
        <item x="22"/>
        <item x="7"/>
        <item x="0"/>
        <item x="13"/>
        <item x="10"/>
        <item x="2"/>
        <item x="28"/>
        <item x="5"/>
        <item x="20"/>
        <item x="18"/>
        <item x="15"/>
        <item x="11"/>
        <item x="16"/>
        <item x="26"/>
        <item x="3"/>
        <item x="29"/>
        <item x="9"/>
        <item x="14"/>
        <item x="6"/>
        <item x="1"/>
        <item x="17"/>
        <item x="21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313">
        <item x="135"/>
        <item x="307"/>
        <item x="106"/>
        <item x="245"/>
        <item x="125"/>
        <item x="48"/>
        <item x="134"/>
        <item x="127"/>
        <item x="310"/>
        <item x="285"/>
        <item x="300"/>
        <item x="275"/>
        <item x="43"/>
        <item x="123"/>
        <item x="230"/>
        <item x="226"/>
        <item x="160"/>
        <item x="286"/>
        <item x="62"/>
        <item x="200"/>
        <item x="104"/>
        <item x="140"/>
        <item x="154"/>
        <item x="91"/>
        <item x="147"/>
        <item x="266"/>
        <item x="42"/>
        <item x="63"/>
        <item x="212"/>
        <item x="143"/>
        <item x="254"/>
        <item x="151"/>
        <item x="50"/>
        <item x="170"/>
        <item x="9"/>
        <item x="12"/>
        <item x="252"/>
        <item x="133"/>
        <item x="192"/>
        <item x="297"/>
        <item x="107"/>
        <item x="243"/>
        <item x="287"/>
        <item x="118"/>
        <item x="204"/>
        <item x="175"/>
        <item x="90"/>
        <item x="272"/>
        <item x="1"/>
        <item x="207"/>
        <item x="52"/>
        <item x="149"/>
        <item x="294"/>
        <item x="156"/>
        <item x="308"/>
        <item x="44"/>
        <item x="57"/>
        <item x="167"/>
        <item x="2"/>
        <item x="259"/>
        <item x="146"/>
        <item x="211"/>
        <item x="220"/>
        <item x="276"/>
        <item x="73"/>
        <item x="281"/>
        <item x="216"/>
        <item x="119"/>
        <item x="290"/>
        <item x="253"/>
        <item x="117"/>
        <item x="181"/>
        <item x="124"/>
        <item x="238"/>
        <item x="201"/>
        <item x="232"/>
        <item x="15"/>
        <item x="142"/>
        <item x="16"/>
        <item x="269"/>
        <item x="157"/>
        <item x="280"/>
        <item x="213"/>
        <item x="23"/>
        <item x="40"/>
        <item x="37"/>
        <item x="80"/>
        <item x="87"/>
        <item x="267"/>
        <item x="189"/>
        <item x="88"/>
        <item x="233"/>
        <item x="30"/>
        <item x="304"/>
        <item x="66"/>
        <item x="270"/>
        <item x="24"/>
        <item x="258"/>
        <item x="45"/>
        <item x="235"/>
        <item x="22"/>
        <item x="257"/>
        <item x="291"/>
        <item x="111"/>
        <item x="203"/>
        <item x="244"/>
        <item x="198"/>
        <item x="28"/>
        <item x="256"/>
        <item x="176"/>
        <item x="36"/>
        <item x="153"/>
        <item x="54"/>
        <item x="299"/>
        <item x="236"/>
        <item x="271"/>
        <item x="102"/>
        <item x="121"/>
        <item x="227"/>
        <item x="86"/>
        <item x="210"/>
        <item x="246"/>
        <item x="209"/>
        <item x="162"/>
        <item x="103"/>
        <item x="114"/>
        <item x="92"/>
        <item x="20"/>
        <item x="264"/>
        <item x="113"/>
        <item x="169"/>
        <item x="71"/>
        <item x="38"/>
        <item x="262"/>
        <item x="268"/>
        <item x="250"/>
        <item x="126"/>
        <item x="182"/>
        <item x="98"/>
        <item x="197"/>
        <item x="115"/>
        <item x="293"/>
        <item x="122"/>
        <item x="76"/>
        <item x="186"/>
        <item x="33"/>
        <item x="110"/>
        <item x="205"/>
        <item x="148"/>
        <item x="194"/>
        <item x="8"/>
        <item x="132"/>
        <item x="158"/>
        <item x="109"/>
        <item x="214"/>
        <item x="202"/>
        <item x="240"/>
        <item x="217"/>
        <item x="150"/>
        <item x="41"/>
        <item x="221"/>
        <item x="77"/>
        <item x="130"/>
        <item x="70"/>
        <item x="295"/>
        <item x="278"/>
        <item x="5"/>
        <item x="185"/>
        <item x="137"/>
        <item x="26"/>
        <item x="21"/>
        <item x="34"/>
        <item x="237"/>
        <item x="159"/>
        <item x="305"/>
        <item x="171"/>
        <item x="288"/>
        <item x="68"/>
        <item x="141"/>
        <item x="248"/>
        <item x="296"/>
        <item x="195"/>
        <item x="161"/>
        <item x="6"/>
        <item x="84"/>
        <item x="94"/>
        <item x="85"/>
        <item x="199"/>
        <item x="298"/>
        <item x="277"/>
        <item x="302"/>
        <item x="263"/>
        <item x="231"/>
        <item x="46"/>
        <item x="228"/>
        <item x="225"/>
        <item x="97"/>
        <item x="27"/>
        <item x="72"/>
        <item x="289"/>
        <item x="283"/>
        <item x="79"/>
        <item x="96"/>
        <item x="128"/>
        <item x="174"/>
        <item x="14"/>
        <item x="129"/>
        <item x="19"/>
        <item x="215"/>
        <item x="56"/>
        <item x="112"/>
        <item x="10"/>
        <item x="93"/>
        <item x="224"/>
        <item x="82"/>
        <item x="136"/>
        <item x="39"/>
        <item x="191"/>
        <item x="177"/>
        <item x="309"/>
        <item x="65"/>
        <item x="234"/>
        <item x="145"/>
        <item x="241"/>
        <item x="265"/>
        <item x="260"/>
        <item x="3"/>
        <item x="193"/>
        <item x="35"/>
        <item x="166"/>
        <item x="251"/>
        <item x="0"/>
        <item x="180"/>
        <item x="279"/>
        <item x="58"/>
        <item x="179"/>
        <item x="247"/>
        <item x="261"/>
        <item x="172"/>
        <item x="273"/>
        <item x="187"/>
        <item x="59"/>
        <item x="11"/>
        <item x="75"/>
        <item x="218"/>
        <item x="51"/>
        <item x="219"/>
        <item x="100"/>
        <item x="131"/>
        <item x="17"/>
        <item x="303"/>
        <item x="99"/>
        <item x="249"/>
        <item x="53"/>
        <item x="25"/>
        <item x="64"/>
        <item x="188"/>
        <item x="105"/>
        <item x="138"/>
        <item x="306"/>
        <item x="190"/>
        <item x="139"/>
        <item x="55"/>
        <item x="108"/>
        <item x="163"/>
        <item x="168"/>
        <item x="152"/>
        <item x="282"/>
        <item x="223"/>
        <item x="255"/>
        <item x="155"/>
        <item x="83"/>
        <item x="173"/>
        <item x="81"/>
        <item x="183"/>
        <item x="116"/>
        <item x="196"/>
        <item x="95"/>
        <item x="292"/>
        <item x="89"/>
        <item x="301"/>
        <item x="60"/>
        <item x="69"/>
        <item x="222"/>
        <item x="101"/>
        <item x="13"/>
        <item x="18"/>
        <item x="206"/>
        <item x="242"/>
        <item x="120"/>
        <item x="61"/>
        <item x="165"/>
        <item x="144"/>
        <item x="239"/>
        <item x="31"/>
        <item x="4"/>
        <item x="274"/>
        <item x="208"/>
        <item x="47"/>
        <item x="7"/>
        <item x="49"/>
        <item x="78"/>
        <item x="229"/>
        <item x="29"/>
        <item x="67"/>
        <item x="284"/>
        <item x="32"/>
        <item x="164"/>
        <item x="184"/>
        <item x="74"/>
        <item x="178"/>
        <item x="311"/>
        <item t="default"/>
      </items>
    </pivotField>
    <pivotField dataField="1" showAll="0"/>
    <pivotField showAll="0"/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</pivotFields>
  <rowFields count="1">
    <field x="0"/>
  </rowFields>
  <rowItems count="23">
    <i>
      <x/>
    </i>
    <i>
      <x v="2"/>
    </i>
    <i>
      <x v="3"/>
    </i>
    <i>
      <x v="4"/>
    </i>
    <i>
      <x v="6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27"/>
    </i>
    <i>
      <x v="28"/>
    </i>
    <i>
      <x v="30"/>
    </i>
    <i t="grand">
      <x/>
    </i>
  </rowItems>
  <colFields count="1">
    <field x="-2"/>
  </colFields>
  <colItems count="2">
    <i>
      <x/>
    </i>
    <i i="1">
      <x v="1"/>
    </i>
  </colItems>
  <pageFields count="2">
    <pageField fld="15" hier="-1"/>
    <pageField fld="9" hier="-1"/>
  </pageFields>
  <dataFields count="2">
    <dataField name="Average of WORP" fld="10" subtotal="average" baseField="0" baseItem="0"/>
    <dataField name="Sum of Def +/-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D6A1B5F-7655-DE40-B27E-7651B5591788}" name="Table8" displayName="Table8" ref="A1:P316" totalsRowShown="0">
  <autoFilter ref="A1:P316" xr:uid="{CD6A1B5F-7655-DE40-B27E-7651B5591788}"/>
  <tableColumns count="16">
    <tableColumn id="1" xr3:uid="{444042F4-480E-5946-8C8C-171F2E798EC1}" name="Team"/>
    <tableColumn id="2" xr3:uid="{1CDD471B-1DBD-6A44-8D50-E9804F490077}" name="Player"/>
    <tableColumn id="3" xr3:uid="{20F9EDEC-F15E-3F44-8B0E-AB0689BF16A3}" name="PG"/>
    <tableColumn id="4" xr3:uid="{05710000-74DF-A447-93A5-2E2E597888FB}" name="SG"/>
    <tableColumn id="5" xr3:uid="{084315FD-49C8-7749-9C02-C0E506F4121B}" name="SF"/>
    <tableColumn id="6" xr3:uid="{B071F3FC-142F-144A-AE5C-B5319C8866DD}" name="PF"/>
    <tableColumn id="7" xr3:uid="{03E6F3BE-F8B1-4F43-8B2D-117F25B528C8}" name="C"/>
    <tableColumn id="8" xr3:uid="{96DC3100-CCCC-5B4D-B7FC-74353148CD04}" name="Total"/>
    <tableColumn id="9" xr3:uid="{2D1507CF-9D05-FF4A-9C19-E5909A6014FD}" name="Off +/-"/>
    <tableColumn id="10" xr3:uid="{5822FFD8-4429-2B47-A476-7573D6E7D27A}" name="Def +/-"/>
    <tableColumn id="11" xr3:uid="{A6DBA257-97A5-FF40-BDC0-A730EFA009BA}" name="WORP"/>
    <tableColumn id="12" xr3:uid="{317794DC-F976-B64D-92E7-4A165FD13746}" name="Age"/>
    <tableColumn id="13" xr3:uid="{6A9E70D6-CFE5-6B45-891E-AEB82D632D3B}" name="Off+Def"/>
    <tableColumn id="14" xr3:uid="{BA75EE8A-215E-1648-9967-973DB03FBC45}" name="Avg_age"/>
    <tableColumn id="15" xr3:uid="{B982AF02-7584-E546-90AF-0550439CAB03}" name="Good_Starting_SF"/>
    <tableColumn id="16" xr3:uid="{990895D1-16DE-144F-A965-BCDA8CB3F4C3}" name="Team_has_good_SF" dataDxfId="0">
      <calculatedColumnFormula>_xlfn.MAXIFS(O:O,A:A,Table8[[#This Row],[Team]])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42E421-ABB8-F34B-A1C6-D898E5A6643A}" name="Table3" displayName="Table3" ref="B2:F32" totalsRowShown="0" headerRowDxfId="7" headerRowBorderDxfId="8">
  <autoFilter ref="B2:F32" xr:uid="{9D42E421-ABB8-F34B-A1C6-D898E5A6643A}"/>
  <sortState xmlns:xlrd2="http://schemas.microsoft.com/office/spreadsheetml/2017/richdata2" ref="B3:E32">
    <sortCondition descending="1" ref="C3:C32"/>
    <sortCondition descending="1" ref="E3:E32"/>
  </sortState>
  <tableColumns count="5">
    <tableColumn id="1" xr3:uid="{7E361073-84AE-0A41-BDB5-23417FD60337}" name="Team" dataDxfId="6"/>
    <tableColumn id="2" xr3:uid="{47FC3FA6-1B03-9545-93DE-648F16AB9F5E}" name="Team_AVG_WORP" dataDxfId="5"/>
    <tableColumn id="3" xr3:uid="{56F8427A-B64D-844F-9C46-61B7C28DAB08}" name="Max_Off" dataDxfId="4"/>
    <tableColumn id="4" xr3:uid="{EBD42DEC-92E1-F945-B628-7E5314C9355D}" name="Max_Def" dataDxfId="3"/>
    <tableColumn id="5" xr3:uid="{FBD5E1A7-672D-F84C-B482-ED654E9FD14D}" name="Rank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A8DF12-D297-F44F-B30D-E800A7FF69E7}" name="Table4" displayName="Table4" ref="I2:L14" totalsRowShown="0">
  <autoFilter ref="I2:L14" xr:uid="{DDA8DF12-D297-F44F-B30D-E800A7FF69E7}"/>
  <sortState xmlns:xlrd2="http://schemas.microsoft.com/office/spreadsheetml/2017/richdata2" ref="I3:K14">
    <sortCondition ref="J2:J14"/>
  </sortState>
  <tableColumns count="4">
    <tableColumn id="1" xr3:uid="{49029BDE-E1A4-0642-AB69-94FA8FB2BA12}" name="Team"/>
    <tableColumn id="2" xr3:uid="{59881B35-8425-5843-8924-94901FC84C1A}" name="SF_WORP"/>
    <tableColumn id="3" xr3:uid="{017D7780-D4B2-DB43-BA07-DABA761176A5}" name="SF_Mins"/>
    <tableColumn id="4" xr3:uid="{A0E9FE07-B33A-1143-91E6-956EEDF50BED}" name="Rank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18013A-3BB8-7C4F-9062-69FC1023DA4E}" name="Table5" displayName="Table5" ref="N2:P14" totalsRowShown="0">
  <autoFilter ref="N2:P14" xr:uid="{1518013A-3BB8-7C4F-9062-69FC1023DA4E}"/>
  <sortState xmlns:xlrd2="http://schemas.microsoft.com/office/spreadsheetml/2017/richdata2" ref="N3:P14">
    <sortCondition ref="O2:O14"/>
  </sortState>
  <tableColumns count="3">
    <tableColumn id="1" xr3:uid="{A80CDCA6-47EE-3142-B2DB-3E57A271267F}" name="Team"/>
    <tableColumn id="2" xr3:uid="{6B53A984-4430-2B43-A08F-67DC2BCE9984}" name="Product">
      <calculatedColumnFormula>VLOOKUP(N3,$B$3:$F$14,5,FALSE)*VLOOKUP(N3,Table4[],4,FALSE)</calculatedColumnFormula>
    </tableColumn>
    <tableColumn id="3" xr3:uid="{F039D489-68EC-F940-AA59-0BDBD5C57EC8}" name="Final_Ra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D82E54-42D4-0548-918C-A4D7AA8BE0EC}" name="Table57" displayName="Table57" ref="N18:P30" totalsRowShown="0">
  <autoFilter ref="N18:P30" xr:uid="{CFD82E54-42D4-0548-918C-A4D7AA8BE0EC}"/>
  <sortState xmlns:xlrd2="http://schemas.microsoft.com/office/spreadsheetml/2017/richdata2" ref="N19:P30">
    <sortCondition ref="O18:O30"/>
  </sortState>
  <tableColumns count="3">
    <tableColumn id="1" xr3:uid="{21F33553-479D-914C-8C51-44D3F9F71220}" name="Team"/>
    <tableColumn id="2" xr3:uid="{F59CA179-6B60-A545-8AD8-5105D50EF505}" name="Product" dataDxfId="1">
      <calculatedColumnFormula>VLOOKUP(N19,$B$3:$F$14,5,FALSE)+VLOOKUP(N19,Table4[],4,FALSE)</calculatedColumnFormula>
    </tableColumn>
    <tableColumn id="3" xr3:uid="{C1EBC378-E41A-9843-94D9-2BBD8053724B}" name="Final_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4205-9233-794C-82E8-0DF4B19F2E5F}">
  <dimension ref="A1:O418"/>
  <sheetViews>
    <sheetView topLeftCell="A203" workbookViewId="0">
      <selection activeCell="T218" sqref="T218"/>
    </sheetView>
  </sheetViews>
  <sheetFormatPr baseColWidth="10" defaultRowHeight="16" x14ac:dyDescent="0.2"/>
  <cols>
    <col min="1" max="1" width="22.1640625" bestFit="1" customWidth="1"/>
    <col min="2" max="2" width="23" bestFit="1" customWidth="1"/>
    <col min="15" max="15" width="17.6640625" bestFit="1" customWidth="1"/>
  </cols>
  <sheetData>
    <row r="1" spans="1:15" x14ac:dyDescent="0.2">
      <c r="A1" t="s">
        <v>22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75</v>
      </c>
      <c r="L1" s="2" t="s">
        <v>116</v>
      </c>
      <c r="M1" s="2" t="s">
        <v>443</v>
      </c>
      <c r="N1" s="2" t="s">
        <v>444</v>
      </c>
      <c r="O1" s="2" t="s">
        <v>445</v>
      </c>
    </row>
    <row r="2" spans="1:15" x14ac:dyDescent="0.2">
      <c r="A2" t="s">
        <v>23</v>
      </c>
      <c r="B2" s="3" t="s">
        <v>9</v>
      </c>
      <c r="C2" s="11">
        <v>30</v>
      </c>
      <c r="D2" s="11">
        <v>0</v>
      </c>
      <c r="E2" s="11">
        <v>0</v>
      </c>
      <c r="F2" s="11">
        <v>0</v>
      </c>
      <c r="G2" s="11">
        <v>0</v>
      </c>
      <c r="H2" s="4">
        <v>30</v>
      </c>
      <c r="I2" s="5">
        <v>4.9686380564501018</v>
      </c>
      <c r="J2" s="5">
        <v>0.85599925645010155</v>
      </c>
      <c r="K2" s="9">
        <v>13.2</v>
      </c>
      <c r="L2">
        <v>33</v>
      </c>
      <c r="M2" s="29">
        <f>SUM(I2:J2)</f>
        <v>5.8246373129002036</v>
      </c>
      <c r="N2" s="26">
        <f>SUMIFS(L:L,A:A,A2)/COUNTIF(A:A,A2)</f>
        <v>28.46153846153846</v>
      </c>
      <c r="O2">
        <f>IF(IF(E2&gt;25,1,0)*K2&gt;0,1,0)</f>
        <v>0</v>
      </c>
    </row>
    <row r="3" spans="1:15" x14ac:dyDescent="0.2">
      <c r="A3" t="s">
        <v>23</v>
      </c>
      <c r="B3" s="3" t="s">
        <v>10</v>
      </c>
      <c r="C3" s="11">
        <v>10</v>
      </c>
      <c r="D3" s="11">
        <v>20</v>
      </c>
      <c r="E3" s="11">
        <v>5</v>
      </c>
      <c r="F3" s="11">
        <v>0</v>
      </c>
      <c r="G3" s="11">
        <v>0</v>
      </c>
      <c r="H3" s="4">
        <v>35</v>
      </c>
      <c r="I3" s="5">
        <v>6.5358611101573194</v>
      </c>
      <c r="J3" s="5">
        <v>-3.9965829842680434E-2</v>
      </c>
      <c r="K3" s="9">
        <v>16.7</v>
      </c>
      <c r="L3">
        <v>29</v>
      </c>
      <c r="M3" s="29">
        <f t="shared" ref="M3:M66" si="0">SUM(I3:J3)</f>
        <v>6.495895280314639</v>
      </c>
      <c r="N3" s="26">
        <f>SUMIFS(L:L,A:A,A3)/COUNTIF(A:A,A3)</f>
        <v>28.46153846153846</v>
      </c>
      <c r="O3">
        <f t="shared" ref="O3:O66" si="1">IF(IF(E3&gt;25,1,0)*K3&gt;0,1,0)</f>
        <v>0</v>
      </c>
    </row>
    <row r="4" spans="1:15" x14ac:dyDescent="0.2">
      <c r="A4" t="s">
        <v>23</v>
      </c>
      <c r="B4" s="3" t="s">
        <v>11</v>
      </c>
      <c r="C4" s="11">
        <v>0</v>
      </c>
      <c r="D4" s="11">
        <v>0</v>
      </c>
      <c r="E4" s="11">
        <v>25</v>
      </c>
      <c r="F4" s="11">
        <v>10</v>
      </c>
      <c r="G4" s="11">
        <v>0</v>
      </c>
      <c r="H4" s="4">
        <v>35</v>
      </c>
      <c r="I4" s="5">
        <v>5.3955121000000004</v>
      </c>
      <c r="J4" s="5">
        <v>0.79519874000000002</v>
      </c>
      <c r="K4" s="9">
        <v>16.100000000000001</v>
      </c>
      <c r="L4">
        <v>34</v>
      </c>
      <c r="M4" s="29">
        <f t="shared" si="0"/>
        <v>6.1907108400000004</v>
      </c>
      <c r="N4" s="26">
        <f>SUMIFS(L:L,A:A,A4)/COUNTIF(A:A,A4)</f>
        <v>28.46153846153846</v>
      </c>
      <c r="O4">
        <f t="shared" si="1"/>
        <v>0</v>
      </c>
    </row>
    <row r="5" spans="1:15" x14ac:dyDescent="0.2">
      <c r="A5" t="s">
        <v>23</v>
      </c>
      <c r="B5" s="3" t="s">
        <v>12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4">
        <v>0</v>
      </c>
      <c r="I5" s="5">
        <v>1.5333346999999999</v>
      </c>
      <c r="J5" s="5">
        <v>-1.4480617</v>
      </c>
      <c r="K5" s="9">
        <v>0</v>
      </c>
      <c r="L5">
        <v>30</v>
      </c>
      <c r="M5" s="29">
        <f t="shared" si="0"/>
        <v>8.5272999999999932E-2</v>
      </c>
      <c r="N5" s="26">
        <f>SUMIFS(L:L,A:A,A5)/COUNTIF(A:A,A5)</f>
        <v>28.46153846153846</v>
      </c>
      <c r="O5">
        <f t="shared" si="1"/>
        <v>0</v>
      </c>
    </row>
    <row r="6" spans="1:15" x14ac:dyDescent="0.2">
      <c r="A6" t="s">
        <v>23</v>
      </c>
      <c r="B6" s="3" t="s">
        <v>13</v>
      </c>
      <c r="C6" s="11">
        <v>0</v>
      </c>
      <c r="D6" s="11">
        <v>0</v>
      </c>
      <c r="E6" s="11">
        <v>10</v>
      </c>
      <c r="F6" s="11">
        <v>15</v>
      </c>
      <c r="G6" s="11">
        <v>0</v>
      </c>
      <c r="H6" s="4">
        <v>25</v>
      </c>
      <c r="I6" s="5">
        <v>0.23725528367480539</v>
      </c>
      <c r="J6" s="5">
        <v>-1.3263836563251947</v>
      </c>
      <c r="K6" s="9">
        <v>1.3</v>
      </c>
      <c r="L6">
        <v>30</v>
      </c>
      <c r="M6" s="29">
        <f t="shared" si="0"/>
        <v>-1.0891283726503893</v>
      </c>
      <c r="N6" s="26">
        <f>SUMIFS(L:L,A:A,A6)/COUNTIF(A:A,A6)</f>
        <v>28.46153846153846</v>
      </c>
      <c r="O6">
        <f t="shared" si="1"/>
        <v>0</v>
      </c>
    </row>
    <row r="7" spans="1:15" x14ac:dyDescent="0.2">
      <c r="A7" t="s">
        <v>23</v>
      </c>
      <c r="B7" s="3" t="s">
        <v>14</v>
      </c>
      <c r="C7" s="11">
        <v>0</v>
      </c>
      <c r="D7" s="11">
        <v>0</v>
      </c>
      <c r="E7" s="11">
        <v>0</v>
      </c>
      <c r="F7" s="11">
        <v>20</v>
      </c>
      <c r="G7" s="11">
        <v>0</v>
      </c>
      <c r="H7" s="4">
        <v>20</v>
      </c>
      <c r="I7" s="5">
        <v>-1.1114911000000001</v>
      </c>
      <c r="J7" s="5">
        <v>0.77293246999999998</v>
      </c>
      <c r="K7" s="9">
        <v>0</v>
      </c>
      <c r="L7">
        <v>33</v>
      </c>
      <c r="M7" s="29">
        <f t="shared" si="0"/>
        <v>-0.33855863000000008</v>
      </c>
      <c r="N7" s="26">
        <f>SUMIFS(L:L,A:A,A7)/COUNTIF(A:A,A7)</f>
        <v>28.46153846153846</v>
      </c>
      <c r="O7">
        <f t="shared" si="1"/>
        <v>0</v>
      </c>
    </row>
    <row r="8" spans="1:15" x14ac:dyDescent="0.2">
      <c r="A8" t="s">
        <v>23</v>
      </c>
      <c r="B8" s="3" t="s">
        <v>15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4">
        <v>0</v>
      </c>
      <c r="I8" s="5">
        <v>-1.8435611999999999</v>
      </c>
      <c r="J8" s="5">
        <v>2.3196881</v>
      </c>
      <c r="K8" s="9">
        <v>0</v>
      </c>
      <c r="L8">
        <v>36</v>
      </c>
      <c r="M8" s="29">
        <f t="shared" si="0"/>
        <v>0.47612690000000013</v>
      </c>
      <c r="N8" s="26">
        <f>SUMIFS(L:L,A:A,A8)/COUNTIF(A:A,A8)</f>
        <v>28.46153846153846</v>
      </c>
      <c r="O8">
        <f t="shared" si="1"/>
        <v>0</v>
      </c>
    </row>
    <row r="9" spans="1:15" x14ac:dyDescent="0.2">
      <c r="A9" t="s">
        <v>23</v>
      </c>
      <c r="B9" s="3" t="s">
        <v>16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4">
        <v>0</v>
      </c>
      <c r="I9" s="5">
        <v>-1.4838669248032159</v>
      </c>
      <c r="J9" s="5">
        <v>-0.1097168312436603</v>
      </c>
      <c r="K9" s="9">
        <v>0</v>
      </c>
      <c r="L9">
        <v>22</v>
      </c>
      <c r="M9" s="29">
        <f t="shared" si="0"/>
        <v>-1.5935837560468762</v>
      </c>
      <c r="N9" s="26">
        <f>SUMIFS(L:L,A:A,A9)/COUNTIF(A:A,A9)</f>
        <v>28.46153846153846</v>
      </c>
      <c r="O9">
        <f t="shared" si="1"/>
        <v>0</v>
      </c>
    </row>
    <row r="10" spans="1:15" x14ac:dyDescent="0.2">
      <c r="A10" t="s">
        <v>23</v>
      </c>
      <c r="B10" s="3" t="s">
        <v>17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4">
        <v>0</v>
      </c>
      <c r="I10" s="5">
        <v>-2.4739215560750094</v>
      </c>
      <c r="J10" s="5">
        <v>0.17869037126085532</v>
      </c>
      <c r="K10" s="9">
        <v>0</v>
      </c>
      <c r="L10">
        <v>23</v>
      </c>
      <c r="M10" s="29">
        <f t="shared" si="0"/>
        <v>-2.295231184814154</v>
      </c>
      <c r="N10" s="26">
        <f>SUMIFS(L:L,A:A,A10)/COUNTIF(A:A,A10)</f>
        <v>28.46153846153846</v>
      </c>
      <c r="O10">
        <f t="shared" si="1"/>
        <v>0</v>
      </c>
    </row>
    <row r="11" spans="1:15" x14ac:dyDescent="0.2">
      <c r="A11" t="s">
        <v>23</v>
      </c>
      <c r="B11" s="3" t="s">
        <v>18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4">
        <v>0</v>
      </c>
      <c r="I11" s="5">
        <v>-1.5976505000000001</v>
      </c>
      <c r="J11" s="5">
        <v>8.2921102999999996E-2</v>
      </c>
      <c r="K11" s="9">
        <v>0</v>
      </c>
      <c r="L11">
        <v>24</v>
      </c>
      <c r="M11" s="29">
        <f t="shared" si="0"/>
        <v>-1.514729397</v>
      </c>
      <c r="N11" s="26">
        <f>SUMIFS(L:L,A:A,A11)/COUNTIF(A:A,A11)</f>
        <v>28.46153846153846</v>
      </c>
      <c r="O11">
        <f t="shared" si="1"/>
        <v>0</v>
      </c>
    </row>
    <row r="12" spans="1:15" x14ac:dyDescent="0.2">
      <c r="A12" t="s">
        <v>23</v>
      </c>
      <c r="B12" s="3" t="s">
        <v>19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4">
        <v>0</v>
      </c>
      <c r="I12" s="5">
        <v>-1.5279266192905874</v>
      </c>
      <c r="J12" s="5">
        <v>-0.45355691642969304</v>
      </c>
      <c r="K12" s="9">
        <v>0</v>
      </c>
      <c r="L12">
        <v>32</v>
      </c>
      <c r="M12" s="29">
        <f t="shared" si="0"/>
        <v>-1.9814835357202805</v>
      </c>
      <c r="N12" s="26">
        <f>SUMIFS(L:L,A:A,A12)/COUNTIF(A:A,A12)</f>
        <v>28.46153846153846</v>
      </c>
      <c r="O12">
        <f t="shared" si="1"/>
        <v>0</v>
      </c>
    </row>
    <row r="13" spans="1:15" x14ac:dyDescent="0.2">
      <c r="A13" t="s">
        <v>23</v>
      </c>
      <c r="B13" s="6" t="s">
        <v>20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4">
        <v>0</v>
      </c>
      <c r="I13" s="7">
        <v>-2.3298425560927072</v>
      </c>
      <c r="J13" s="7">
        <v>-0.75729311648940723</v>
      </c>
      <c r="K13" s="9">
        <v>0</v>
      </c>
      <c r="L13">
        <v>20</v>
      </c>
      <c r="M13" s="29">
        <f t="shared" si="0"/>
        <v>-3.0871356725821144</v>
      </c>
      <c r="N13" s="26">
        <f>SUMIFS(L:L,A:A,A13)/COUNTIF(A:A,A13)</f>
        <v>28.46153846153846</v>
      </c>
      <c r="O13">
        <f t="shared" si="1"/>
        <v>0</v>
      </c>
    </row>
    <row r="14" spans="1:15" x14ac:dyDescent="0.2">
      <c r="A14" t="s">
        <v>23</v>
      </c>
      <c r="B14" s="3" t="s">
        <v>21</v>
      </c>
      <c r="C14" s="11">
        <v>0</v>
      </c>
      <c r="D14" s="11">
        <v>0</v>
      </c>
      <c r="E14" s="11">
        <v>0</v>
      </c>
      <c r="F14" s="11">
        <v>0</v>
      </c>
      <c r="G14" s="11">
        <v>28</v>
      </c>
      <c r="H14" s="4">
        <v>28</v>
      </c>
      <c r="I14" s="5">
        <v>-0.57400770872043239</v>
      </c>
      <c r="J14" s="5">
        <v>2.4014737112795674</v>
      </c>
      <c r="K14" s="9">
        <v>6</v>
      </c>
      <c r="L14">
        <v>24</v>
      </c>
      <c r="M14" s="29">
        <f t="shared" si="0"/>
        <v>1.8274660025591349</v>
      </c>
      <c r="N14" s="26">
        <f>SUMIFS(L:L,A:A,A14)/COUNTIF(A:A,A14)</f>
        <v>28.46153846153846</v>
      </c>
      <c r="O14">
        <f t="shared" si="1"/>
        <v>0</v>
      </c>
    </row>
    <row r="15" spans="1:15" x14ac:dyDescent="0.2">
      <c r="A15" t="s">
        <v>37</v>
      </c>
      <c r="B15" s="3" t="s">
        <v>24</v>
      </c>
      <c r="C15" s="11">
        <v>32</v>
      </c>
      <c r="D15" s="11">
        <v>0</v>
      </c>
      <c r="E15" s="11">
        <v>0</v>
      </c>
      <c r="F15" s="11">
        <v>0</v>
      </c>
      <c r="G15" s="11">
        <v>0</v>
      </c>
      <c r="H15" s="4">
        <v>32</v>
      </c>
      <c r="I15" s="5">
        <v>4.196392472631695</v>
      </c>
      <c r="J15" s="5">
        <v>-0.23821118736830502</v>
      </c>
      <c r="K15" s="8">
        <v>10.724726313474102</v>
      </c>
      <c r="L15">
        <v>32</v>
      </c>
      <c r="M15" s="29">
        <f t="shared" si="0"/>
        <v>3.95818128526339</v>
      </c>
      <c r="N15" s="26">
        <f>SUMIFS(L:L,A:A,A15)/COUNTIF(A:A,A15)</f>
        <v>26.928571428571427</v>
      </c>
      <c r="O15">
        <f t="shared" si="1"/>
        <v>0</v>
      </c>
    </row>
    <row r="16" spans="1:15" x14ac:dyDescent="0.2">
      <c r="A16" t="s">
        <v>37</v>
      </c>
      <c r="B16" s="3" t="s">
        <v>25</v>
      </c>
      <c r="C16" s="11">
        <v>0</v>
      </c>
      <c r="D16" s="11">
        <v>34</v>
      </c>
      <c r="E16" s="11">
        <v>0</v>
      </c>
      <c r="F16" s="11">
        <v>0</v>
      </c>
      <c r="G16" s="11">
        <v>0</v>
      </c>
      <c r="H16" s="4">
        <v>34</v>
      </c>
      <c r="I16" s="5">
        <v>2.2104044235472786</v>
      </c>
      <c r="J16" s="5">
        <v>-1.6312648764527216</v>
      </c>
      <c r="K16" s="8">
        <v>4.9326043838183402</v>
      </c>
      <c r="L16">
        <v>29</v>
      </c>
      <c r="M16" s="29">
        <f t="shared" si="0"/>
        <v>0.57913954709455706</v>
      </c>
      <c r="N16" s="26">
        <f>SUMIFS(L:L,A:A,A16)/COUNTIF(A:A,A16)</f>
        <v>26.928571428571427</v>
      </c>
      <c r="O16">
        <f t="shared" si="1"/>
        <v>0</v>
      </c>
    </row>
    <row r="17" spans="1:15" x14ac:dyDescent="0.2">
      <c r="A17" t="s">
        <v>37</v>
      </c>
      <c r="B17" s="3" t="s">
        <v>26</v>
      </c>
      <c r="C17" s="11">
        <v>0</v>
      </c>
      <c r="D17" s="11">
        <v>0</v>
      </c>
      <c r="E17" s="11">
        <v>0</v>
      </c>
      <c r="F17" s="11">
        <v>28</v>
      </c>
      <c r="G17" s="11">
        <v>0</v>
      </c>
      <c r="H17" s="4">
        <v>28</v>
      </c>
      <c r="I17" s="5">
        <v>-1.1985788375506097</v>
      </c>
      <c r="J17" s="5">
        <v>0.58548065244939018</v>
      </c>
      <c r="K17" s="8">
        <v>2.1843703584655794</v>
      </c>
      <c r="L17">
        <v>29</v>
      </c>
      <c r="M17" s="29">
        <f t="shared" si="0"/>
        <v>-0.61309818510121949</v>
      </c>
      <c r="N17" s="26">
        <f>SUMIFS(L:L,A:A,A17)/COUNTIF(A:A,A17)</f>
        <v>26.928571428571427</v>
      </c>
      <c r="O17">
        <f t="shared" si="1"/>
        <v>0</v>
      </c>
    </row>
    <row r="18" spans="1:15" x14ac:dyDescent="0.2">
      <c r="A18" t="s">
        <v>37</v>
      </c>
      <c r="B18" s="3" t="s">
        <v>27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4">
        <v>0</v>
      </c>
      <c r="I18" s="5">
        <v>-0.36077123999999999</v>
      </c>
      <c r="J18" s="5">
        <v>1.0220149000000001</v>
      </c>
      <c r="K18" s="8">
        <v>0</v>
      </c>
      <c r="L18">
        <v>26</v>
      </c>
      <c r="M18" s="29">
        <f t="shared" si="0"/>
        <v>0.66124366000000001</v>
      </c>
      <c r="N18" s="26">
        <f>SUMIFS(L:L,A:A,A18)/COUNTIF(A:A,A18)</f>
        <v>26.928571428571427</v>
      </c>
      <c r="O18">
        <f t="shared" si="1"/>
        <v>0</v>
      </c>
    </row>
    <row r="19" spans="1:15" x14ac:dyDescent="0.2">
      <c r="A19" t="s">
        <v>37</v>
      </c>
      <c r="B19" s="3" t="s">
        <v>28</v>
      </c>
      <c r="C19" s="11">
        <v>0</v>
      </c>
      <c r="D19" s="11">
        <v>12</v>
      </c>
      <c r="E19" s="11">
        <v>8</v>
      </c>
      <c r="F19" s="11">
        <v>0</v>
      </c>
      <c r="G19" s="11">
        <v>0</v>
      </c>
      <c r="H19" s="4">
        <v>20</v>
      </c>
      <c r="I19" s="5">
        <v>3.186808174572564E-3</v>
      </c>
      <c r="J19" s="5">
        <v>-1.6296129518254274</v>
      </c>
      <c r="K19" s="8">
        <v>0.42027058839278825</v>
      </c>
      <c r="L19">
        <v>31</v>
      </c>
      <c r="M19" s="29">
        <f t="shared" si="0"/>
        <v>-1.6264261436508549</v>
      </c>
      <c r="N19" s="26">
        <f>SUMIFS(L:L,A:A,A19)/COUNTIF(A:A,A19)</f>
        <v>26.928571428571427</v>
      </c>
      <c r="O19">
        <f t="shared" si="1"/>
        <v>0</v>
      </c>
    </row>
    <row r="20" spans="1:15" x14ac:dyDescent="0.2">
      <c r="A20" t="s">
        <v>37</v>
      </c>
      <c r="B20" s="3" t="s">
        <v>29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4">
        <v>0</v>
      </c>
      <c r="I20" s="5">
        <v>-0.79578006000000001</v>
      </c>
      <c r="J20" s="5">
        <v>2.0584319</v>
      </c>
      <c r="K20" s="8">
        <v>0</v>
      </c>
      <c r="L20">
        <v>23</v>
      </c>
      <c r="M20" s="29">
        <f t="shared" si="0"/>
        <v>1.26265184</v>
      </c>
      <c r="N20" s="26">
        <f>SUMIFS(L:L,A:A,A20)/COUNTIF(A:A,A20)</f>
        <v>26.928571428571427</v>
      </c>
      <c r="O20">
        <f t="shared" si="1"/>
        <v>0</v>
      </c>
    </row>
    <row r="21" spans="1:15" x14ac:dyDescent="0.2">
      <c r="A21" t="s">
        <v>37</v>
      </c>
      <c r="B21" s="3" t="s">
        <v>30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4">
        <v>0</v>
      </c>
      <c r="I21" s="5">
        <v>0.74698997</v>
      </c>
      <c r="J21" s="5">
        <v>0.53101348999999998</v>
      </c>
      <c r="K21" s="8">
        <v>0</v>
      </c>
      <c r="L21">
        <v>26</v>
      </c>
      <c r="M21" s="29">
        <f t="shared" si="0"/>
        <v>1.2780034599999999</v>
      </c>
      <c r="N21" s="26">
        <f>SUMIFS(L:L,A:A,A21)/COUNTIF(A:A,A21)</f>
        <v>26.928571428571427</v>
      </c>
      <c r="O21">
        <f t="shared" si="1"/>
        <v>0</v>
      </c>
    </row>
    <row r="22" spans="1:15" x14ac:dyDescent="0.2">
      <c r="A22" t="s">
        <v>37</v>
      </c>
      <c r="B22" s="3" t="s">
        <v>31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4">
        <v>0</v>
      </c>
      <c r="I22" s="5">
        <v>0.39084321</v>
      </c>
      <c r="J22" s="5">
        <v>0.54806929999999998</v>
      </c>
      <c r="K22" s="8">
        <v>0</v>
      </c>
      <c r="L22">
        <v>21</v>
      </c>
      <c r="M22" s="29">
        <f t="shared" si="0"/>
        <v>0.93891250999999998</v>
      </c>
      <c r="N22" s="26">
        <f>SUMIFS(L:L,A:A,A22)/COUNTIF(A:A,A22)</f>
        <v>26.928571428571427</v>
      </c>
      <c r="O22">
        <f t="shared" si="1"/>
        <v>0</v>
      </c>
    </row>
    <row r="23" spans="1:15" x14ac:dyDescent="0.2">
      <c r="A23" t="s">
        <v>37</v>
      </c>
      <c r="B23" s="3" t="s">
        <v>32</v>
      </c>
      <c r="C23" s="11">
        <v>0</v>
      </c>
      <c r="D23" s="11">
        <v>0</v>
      </c>
      <c r="E23" s="11">
        <v>5</v>
      </c>
      <c r="F23" s="11">
        <v>5</v>
      </c>
      <c r="G23" s="11">
        <v>0</v>
      </c>
      <c r="H23" s="4">
        <v>10</v>
      </c>
      <c r="I23" s="5">
        <v>-1.1376029999999999</v>
      </c>
      <c r="J23" s="5">
        <v>-1.0298704999999999</v>
      </c>
      <c r="K23" s="8">
        <v>-9.4203843749999905E-2</v>
      </c>
      <c r="L23">
        <v>23</v>
      </c>
      <c r="M23" s="29">
        <f t="shared" si="0"/>
        <v>-2.1674734999999998</v>
      </c>
      <c r="N23" s="26">
        <f>SUMIFS(L:L,A:A,A23)/COUNTIF(A:A,A23)</f>
        <v>26.928571428571427</v>
      </c>
      <c r="O23">
        <f t="shared" si="1"/>
        <v>0</v>
      </c>
    </row>
    <row r="24" spans="1:15" x14ac:dyDescent="0.2">
      <c r="A24" t="s">
        <v>37</v>
      </c>
      <c r="B24" s="3" t="s">
        <v>33</v>
      </c>
      <c r="C24" s="11">
        <v>5</v>
      </c>
      <c r="D24" s="11">
        <v>2</v>
      </c>
      <c r="E24" s="11">
        <v>5</v>
      </c>
      <c r="F24" s="11">
        <v>0</v>
      </c>
      <c r="G24" s="11">
        <v>0</v>
      </c>
      <c r="H24" s="4">
        <v>12</v>
      </c>
      <c r="I24" s="5">
        <v>-1.1712914000000001</v>
      </c>
      <c r="J24" s="5">
        <v>-1.0168029999999999</v>
      </c>
      <c r="K24" s="8">
        <v>-0.12696371999999986</v>
      </c>
      <c r="L24">
        <v>25</v>
      </c>
      <c r="M24" s="29">
        <f t="shared" si="0"/>
        <v>-2.1880943999999998</v>
      </c>
      <c r="N24" s="26">
        <f>SUMIFS(L:L,A:A,A24)/COUNTIF(A:A,A24)</f>
        <v>26.928571428571427</v>
      </c>
      <c r="O24">
        <f t="shared" si="1"/>
        <v>0</v>
      </c>
    </row>
    <row r="25" spans="1:15" x14ac:dyDescent="0.2">
      <c r="A25" t="s">
        <v>37</v>
      </c>
      <c r="B25" s="3" t="s">
        <v>34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4">
        <v>0</v>
      </c>
      <c r="I25" s="5">
        <v>-0.75968276999999995</v>
      </c>
      <c r="J25" s="5">
        <v>1.2227132000000001</v>
      </c>
      <c r="K25" s="8">
        <v>0</v>
      </c>
      <c r="L25">
        <v>24</v>
      </c>
      <c r="M25" s="29">
        <f t="shared" si="0"/>
        <v>0.4630304300000001</v>
      </c>
      <c r="N25" s="26">
        <f>SUMIFS(L:L,A:A,A25)/COUNTIF(A:A,A25)</f>
        <v>26.928571428571427</v>
      </c>
      <c r="O25">
        <f t="shared" si="1"/>
        <v>0</v>
      </c>
    </row>
    <row r="26" spans="1:15" x14ac:dyDescent="0.2">
      <c r="A26" t="s">
        <v>37</v>
      </c>
      <c r="B26" s="3" t="s">
        <v>35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4">
        <v>0</v>
      </c>
      <c r="I26" s="5">
        <v>-1.3582508634869557</v>
      </c>
      <c r="J26" s="5">
        <v>-0.36651777102308464</v>
      </c>
      <c r="K26" s="8">
        <v>0</v>
      </c>
      <c r="L26">
        <v>26</v>
      </c>
      <c r="M26" s="29">
        <f t="shared" si="0"/>
        <v>-1.7247686345100404</v>
      </c>
      <c r="N26" s="26">
        <f>SUMIFS(L:L,A:A,A26)/COUNTIF(A:A,A26)</f>
        <v>26.928571428571427</v>
      </c>
      <c r="O26">
        <f t="shared" si="1"/>
        <v>0</v>
      </c>
    </row>
    <row r="27" spans="1:15" x14ac:dyDescent="0.2">
      <c r="A27" t="s">
        <v>37</v>
      </c>
      <c r="B27" s="3" t="s">
        <v>36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4">
        <v>0</v>
      </c>
      <c r="I27" s="5">
        <v>-1.8523662000000001</v>
      </c>
      <c r="J27" s="5">
        <v>0.63326377</v>
      </c>
      <c r="K27" s="8">
        <v>0</v>
      </c>
      <c r="L27">
        <v>28</v>
      </c>
      <c r="M27" s="29">
        <f t="shared" si="0"/>
        <v>-1.21910243</v>
      </c>
      <c r="N27" s="26">
        <f>SUMIFS(L:L,A:A,A27)/COUNTIF(A:A,A27)</f>
        <v>26.928571428571427</v>
      </c>
      <c r="O27">
        <f t="shared" si="1"/>
        <v>0</v>
      </c>
    </row>
    <row r="28" spans="1:15" x14ac:dyDescent="0.2">
      <c r="A28" t="s">
        <v>37</v>
      </c>
      <c r="B28" s="3" t="s">
        <v>11</v>
      </c>
      <c r="C28" s="11">
        <v>5</v>
      </c>
      <c r="D28" s="11">
        <v>0</v>
      </c>
      <c r="E28" s="11">
        <v>30</v>
      </c>
      <c r="F28" s="11">
        <v>0</v>
      </c>
      <c r="G28" s="11">
        <v>0</v>
      </c>
      <c r="H28" s="4">
        <v>35</v>
      </c>
      <c r="I28" s="5">
        <v>5.3955121000000004</v>
      </c>
      <c r="J28" s="5">
        <v>0.79519874000000002</v>
      </c>
      <c r="K28" s="8">
        <v>16.125461966250001</v>
      </c>
      <c r="L28">
        <v>34</v>
      </c>
      <c r="M28" s="29">
        <f t="shared" si="0"/>
        <v>6.1907108400000004</v>
      </c>
      <c r="N28" s="26">
        <f>SUMIFS(L:L,A:A,A28)/COUNTIF(A:A,A28)</f>
        <v>26.928571428571427</v>
      </c>
      <c r="O28">
        <f>IF(IF(E28&gt;25,1,0)*K28&gt;0,1,0)</f>
        <v>1</v>
      </c>
    </row>
    <row r="29" spans="1:15" x14ac:dyDescent="0.2">
      <c r="A29" t="s">
        <v>49</v>
      </c>
      <c r="B29" s="3" t="s">
        <v>38</v>
      </c>
      <c r="C29" s="11">
        <v>32</v>
      </c>
      <c r="D29" s="11">
        <v>0</v>
      </c>
      <c r="E29" s="11">
        <v>0</v>
      </c>
      <c r="F29" s="11">
        <v>0</v>
      </c>
      <c r="G29" s="11">
        <v>0</v>
      </c>
      <c r="H29" s="4">
        <v>32</v>
      </c>
      <c r="I29" s="5">
        <v>0.41201425000000003</v>
      </c>
      <c r="J29" s="5">
        <v>2.0735698</v>
      </c>
      <c r="K29" s="8">
        <v>8.0740512899999999</v>
      </c>
      <c r="L29">
        <v>21</v>
      </c>
      <c r="M29" s="29">
        <f t="shared" si="0"/>
        <v>2.4855840499999999</v>
      </c>
      <c r="N29" s="26">
        <f>SUMIFS(L:L,A:A,A29)/COUNTIF(A:A,A29)</f>
        <v>24.416666666666668</v>
      </c>
      <c r="O29">
        <f t="shared" si="1"/>
        <v>0</v>
      </c>
    </row>
    <row r="30" spans="1:15" x14ac:dyDescent="0.2">
      <c r="A30" t="s">
        <v>49</v>
      </c>
      <c r="B30" s="3" t="s">
        <v>39</v>
      </c>
      <c r="C30" s="11">
        <v>0</v>
      </c>
      <c r="D30" s="11">
        <v>30</v>
      </c>
      <c r="E30" s="11">
        <v>5</v>
      </c>
      <c r="F30" s="11">
        <v>0</v>
      </c>
      <c r="G30" s="11">
        <v>0</v>
      </c>
      <c r="H30" s="4">
        <v>35</v>
      </c>
      <c r="I30" s="5">
        <v>2.0530889905760286</v>
      </c>
      <c r="J30" s="5">
        <v>0.56748246057602847</v>
      </c>
      <c r="K30" s="8">
        <v>9.0967500444556126</v>
      </c>
      <c r="L30">
        <v>28</v>
      </c>
      <c r="M30" s="29">
        <f t="shared" si="0"/>
        <v>2.620571451152057</v>
      </c>
      <c r="N30" s="26">
        <f>SUMIFS(L:L,A:A,A30)/COUNTIF(A:A,A30)</f>
        <v>24.416666666666668</v>
      </c>
      <c r="O30">
        <f t="shared" si="1"/>
        <v>0</v>
      </c>
    </row>
    <row r="31" spans="1:15" x14ac:dyDescent="0.2">
      <c r="A31" t="s">
        <v>49</v>
      </c>
      <c r="B31" s="3" t="s">
        <v>11</v>
      </c>
      <c r="C31" s="11">
        <v>0</v>
      </c>
      <c r="D31" s="11">
        <v>0</v>
      </c>
      <c r="E31" s="11">
        <v>25</v>
      </c>
      <c r="F31" s="11">
        <v>0</v>
      </c>
      <c r="G31" s="11">
        <v>0</v>
      </c>
      <c r="H31" s="4">
        <v>35</v>
      </c>
      <c r="I31" s="5">
        <v>5.3955121000000004</v>
      </c>
      <c r="J31" s="5">
        <v>0.79519874000000002</v>
      </c>
      <c r="K31" s="8">
        <v>16.125461966250001</v>
      </c>
      <c r="L31">
        <v>34</v>
      </c>
      <c r="M31" s="29">
        <f t="shared" si="0"/>
        <v>6.1907108400000004</v>
      </c>
      <c r="N31" s="26">
        <f>SUMIFS(L:L,A:A,A31)/COUNTIF(A:A,A31)</f>
        <v>24.416666666666668</v>
      </c>
      <c r="O31">
        <f t="shared" si="1"/>
        <v>0</v>
      </c>
    </row>
    <row r="32" spans="1:15" x14ac:dyDescent="0.2">
      <c r="A32" t="s">
        <v>49</v>
      </c>
      <c r="B32" s="3" t="s">
        <v>40</v>
      </c>
      <c r="C32" s="11">
        <v>0</v>
      </c>
      <c r="D32" s="11">
        <v>0</v>
      </c>
      <c r="E32" s="11">
        <v>5</v>
      </c>
      <c r="F32" s="11">
        <v>21</v>
      </c>
      <c r="G32" s="11">
        <v>5</v>
      </c>
      <c r="H32" s="4">
        <v>31</v>
      </c>
      <c r="I32" s="5">
        <v>-0.38636802564708222</v>
      </c>
      <c r="J32" s="5">
        <v>-0.44693904564708226</v>
      </c>
      <c r="K32" s="8">
        <v>2.034420794430801</v>
      </c>
      <c r="L32">
        <v>21</v>
      </c>
      <c r="M32" s="29">
        <f t="shared" si="0"/>
        <v>-0.83330707129416448</v>
      </c>
      <c r="N32" s="26">
        <f>SUMIFS(L:L,A:A,A32)/COUNTIF(A:A,A32)</f>
        <v>24.416666666666668</v>
      </c>
      <c r="O32">
        <f t="shared" si="1"/>
        <v>0</v>
      </c>
    </row>
    <row r="33" spans="1:15" x14ac:dyDescent="0.2">
      <c r="A33" t="s">
        <v>49</v>
      </c>
      <c r="B33" s="3" t="s">
        <v>41</v>
      </c>
      <c r="C33" s="11">
        <v>0</v>
      </c>
      <c r="D33" s="11">
        <v>0</v>
      </c>
      <c r="E33" s="11">
        <v>0</v>
      </c>
      <c r="F33" s="11">
        <v>30</v>
      </c>
      <c r="G33" s="11">
        <v>0</v>
      </c>
      <c r="H33" s="4">
        <v>30</v>
      </c>
      <c r="I33" s="5">
        <v>0.39525616000000002</v>
      </c>
      <c r="J33" s="5">
        <v>-7.1302630000000006E-2</v>
      </c>
      <c r="K33" s="8">
        <v>0</v>
      </c>
      <c r="L33">
        <v>24</v>
      </c>
      <c r="M33" s="29">
        <f t="shared" si="0"/>
        <v>0.32395353000000005</v>
      </c>
      <c r="N33" s="26">
        <f>SUMIFS(L:L,A:A,A33)/COUNTIF(A:A,A33)</f>
        <v>24.416666666666668</v>
      </c>
      <c r="O33">
        <f t="shared" si="1"/>
        <v>0</v>
      </c>
    </row>
    <row r="34" spans="1:15" x14ac:dyDescent="0.2">
      <c r="A34" t="s">
        <v>49</v>
      </c>
      <c r="B34" s="3" t="s">
        <v>42</v>
      </c>
      <c r="C34" s="11">
        <v>5</v>
      </c>
      <c r="D34" s="11">
        <v>10</v>
      </c>
      <c r="E34" s="11">
        <v>0</v>
      </c>
      <c r="F34" s="11">
        <v>0</v>
      </c>
      <c r="G34" s="11">
        <v>0</v>
      </c>
      <c r="H34" s="4">
        <v>15</v>
      </c>
      <c r="I34" s="5">
        <v>-0.94299192429377854</v>
      </c>
      <c r="J34" s="5">
        <v>-0.68951017429377837</v>
      </c>
      <c r="K34" s="8">
        <v>0.3100763543167489</v>
      </c>
      <c r="L34">
        <v>24</v>
      </c>
      <c r="M34" s="29">
        <f t="shared" si="0"/>
        <v>-1.6325020985875569</v>
      </c>
      <c r="N34" s="26">
        <f>SUMIFS(L:L,A:A,A34)/COUNTIF(A:A,A34)</f>
        <v>24.416666666666668</v>
      </c>
      <c r="O34">
        <f t="shared" si="1"/>
        <v>0</v>
      </c>
    </row>
    <row r="35" spans="1:15" x14ac:dyDescent="0.2">
      <c r="A35" t="s">
        <v>49</v>
      </c>
      <c r="B35" s="3" t="s">
        <v>43</v>
      </c>
      <c r="C35" s="11"/>
      <c r="D35" s="11"/>
      <c r="E35" s="11">
        <v>7</v>
      </c>
      <c r="F35" s="11">
        <v>17</v>
      </c>
      <c r="G35" s="11">
        <v>5</v>
      </c>
      <c r="H35" s="4">
        <v>29</v>
      </c>
      <c r="I35" s="5">
        <v>0.30835539000000001</v>
      </c>
      <c r="J35" s="5">
        <v>-0.98168027000000002</v>
      </c>
      <c r="K35" s="8">
        <v>2.1641387894999999</v>
      </c>
      <c r="L35">
        <v>23</v>
      </c>
      <c r="M35" s="29">
        <f t="shared" si="0"/>
        <v>-0.67332488000000001</v>
      </c>
      <c r="N35" s="26">
        <f>SUMIFS(L:L,A:A,A35)/COUNTIF(A:A,A35)</f>
        <v>24.416666666666668</v>
      </c>
      <c r="O35">
        <f t="shared" si="1"/>
        <v>0</v>
      </c>
    </row>
    <row r="36" spans="1:15" x14ac:dyDescent="0.2">
      <c r="A36" t="s">
        <v>49</v>
      </c>
      <c r="B36" s="3" t="s">
        <v>44</v>
      </c>
      <c r="C36" s="11">
        <v>3</v>
      </c>
      <c r="D36" s="11">
        <v>8</v>
      </c>
      <c r="E36" s="11">
        <v>6</v>
      </c>
      <c r="F36" s="11">
        <v>0</v>
      </c>
      <c r="G36" s="11">
        <v>0</v>
      </c>
      <c r="H36" s="4">
        <v>17</v>
      </c>
      <c r="I36" s="5">
        <v>0.47943592000000002</v>
      </c>
      <c r="J36" s="5">
        <v>-0.74857885000000002</v>
      </c>
      <c r="K36" s="8">
        <v>1.6551320731875001</v>
      </c>
      <c r="L36">
        <v>23</v>
      </c>
      <c r="M36" s="29">
        <f t="shared" si="0"/>
        <v>-0.26914293</v>
      </c>
      <c r="N36" s="26">
        <f>SUMIFS(L:L,A:A,A36)/COUNTIF(A:A,A36)</f>
        <v>24.416666666666668</v>
      </c>
      <c r="O36">
        <f t="shared" si="1"/>
        <v>0</v>
      </c>
    </row>
    <row r="37" spans="1:15" x14ac:dyDescent="0.2">
      <c r="A37" t="s">
        <v>49</v>
      </c>
      <c r="B37" s="3" t="s">
        <v>45</v>
      </c>
      <c r="C37" s="11">
        <v>0</v>
      </c>
      <c r="D37" s="11">
        <v>0</v>
      </c>
      <c r="E37" s="11">
        <v>0</v>
      </c>
      <c r="F37" s="11">
        <v>0</v>
      </c>
      <c r="G37" s="11">
        <v>14</v>
      </c>
      <c r="H37" s="4">
        <v>14</v>
      </c>
      <c r="I37" s="5">
        <v>-1.9445247472862293</v>
      </c>
      <c r="J37" s="5">
        <v>1.3579363527137707</v>
      </c>
      <c r="K37" s="8">
        <v>1.113061639274189</v>
      </c>
      <c r="L37">
        <v>21</v>
      </c>
      <c r="M37" s="29">
        <f t="shared" si="0"/>
        <v>-0.58658839457245859</v>
      </c>
      <c r="N37" s="26">
        <f>SUMIFS(L:L,A:A,A37)/COUNTIF(A:A,A37)</f>
        <v>24.416666666666668</v>
      </c>
      <c r="O37">
        <f t="shared" si="1"/>
        <v>0</v>
      </c>
    </row>
    <row r="38" spans="1:15" x14ac:dyDescent="0.2">
      <c r="A38" t="s">
        <v>49</v>
      </c>
      <c r="B38" s="3" t="s">
        <v>46</v>
      </c>
      <c r="C38" s="11">
        <v>0</v>
      </c>
      <c r="D38" s="11">
        <v>0</v>
      </c>
      <c r="E38" s="11">
        <v>0</v>
      </c>
      <c r="F38" s="11">
        <v>0</v>
      </c>
      <c r="G38" s="11">
        <v>12</v>
      </c>
      <c r="H38" s="4">
        <v>12</v>
      </c>
      <c r="I38" s="5">
        <v>-1.3763570974119987</v>
      </c>
      <c r="J38" s="5">
        <v>-7.915385627115322E-2</v>
      </c>
      <c r="K38" s="8">
        <v>0.3675301062638725</v>
      </c>
      <c r="L38">
        <v>21</v>
      </c>
      <c r="M38" s="29">
        <f t="shared" si="0"/>
        <v>-1.4555109536831519</v>
      </c>
      <c r="N38" s="26">
        <f>SUMIFS(L:L,A:A,A38)/COUNTIF(A:A,A38)</f>
        <v>24.416666666666668</v>
      </c>
      <c r="O38">
        <f t="shared" si="1"/>
        <v>0</v>
      </c>
    </row>
    <row r="39" spans="1:15" x14ac:dyDescent="0.2">
      <c r="A39" t="s">
        <v>49</v>
      </c>
      <c r="B39" s="3" t="s">
        <v>47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4">
        <v>0</v>
      </c>
      <c r="I39" s="5">
        <v>-2.0534875000000001</v>
      </c>
      <c r="J39" s="5">
        <v>0.45528038999999998</v>
      </c>
      <c r="K39" s="8">
        <v>0</v>
      </c>
      <c r="L39">
        <v>33</v>
      </c>
      <c r="M39" s="29">
        <f t="shared" si="0"/>
        <v>-1.5982071100000002</v>
      </c>
      <c r="N39" s="26">
        <f>SUMIFS(L:L,A:A,A39)/COUNTIF(A:A,A39)</f>
        <v>24.416666666666668</v>
      </c>
      <c r="O39">
        <f t="shared" si="1"/>
        <v>0</v>
      </c>
    </row>
    <row r="40" spans="1:15" x14ac:dyDescent="0.2">
      <c r="A40" t="s">
        <v>49</v>
      </c>
      <c r="B40" s="6" t="s">
        <v>48</v>
      </c>
      <c r="C40" s="11">
        <v>5</v>
      </c>
      <c r="D40" s="11">
        <v>0</v>
      </c>
      <c r="E40" s="11">
        <v>0</v>
      </c>
      <c r="F40" s="11">
        <v>0</v>
      </c>
      <c r="G40" s="11">
        <v>5</v>
      </c>
      <c r="H40" s="4">
        <v>10</v>
      </c>
      <c r="I40" s="7">
        <v>-1.9066297610315384</v>
      </c>
      <c r="J40" s="7">
        <v>-0.60954338184534906</v>
      </c>
      <c r="K40" s="8">
        <v>-0.29034739286824923</v>
      </c>
      <c r="L40">
        <v>20</v>
      </c>
      <c r="M40" s="29">
        <f t="shared" si="0"/>
        <v>-2.5161731428768874</v>
      </c>
      <c r="N40" s="26">
        <f>SUMIFS(L:L,A:A,A40)/COUNTIF(A:A,A40)</f>
        <v>24.416666666666668</v>
      </c>
      <c r="O40">
        <f t="shared" si="1"/>
        <v>0</v>
      </c>
    </row>
    <row r="41" spans="1:15" x14ac:dyDescent="0.2">
      <c r="A41" t="s">
        <v>63</v>
      </c>
      <c r="B41" s="3" t="s">
        <v>50</v>
      </c>
      <c r="C41" s="11">
        <v>0</v>
      </c>
      <c r="D41" s="11">
        <v>5</v>
      </c>
      <c r="E41" s="11">
        <v>20</v>
      </c>
      <c r="F41" s="11">
        <v>5</v>
      </c>
      <c r="G41" s="11">
        <v>0</v>
      </c>
      <c r="H41" s="4">
        <v>30</v>
      </c>
      <c r="I41" s="5">
        <v>-0.23197794152051648</v>
      </c>
      <c r="J41" s="5">
        <v>2.9634887784794834</v>
      </c>
      <c r="K41" s="8">
        <v>7.9844245373682581</v>
      </c>
      <c r="L41">
        <v>28</v>
      </c>
      <c r="M41" s="29">
        <f t="shared" si="0"/>
        <v>2.7315108369589671</v>
      </c>
      <c r="N41" s="26">
        <f>SUMIFS(L:L,A:A,A41)/COUNTIF(A:A,A41)</f>
        <v>24.428571428571427</v>
      </c>
      <c r="O41">
        <f t="shared" si="1"/>
        <v>0</v>
      </c>
    </row>
    <row r="42" spans="1:15" x14ac:dyDescent="0.2">
      <c r="A42" t="s">
        <v>63</v>
      </c>
      <c r="B42" s="3" t="s">
        <v>51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4">
        <v>0</v>
      </c>
      <c r="I42" s="5">
        <v>-1.2162641000000001</v>
      </c>
      <c r="J42" s="5">
        <v>-1.6764804</v>
      </c>
      <c r="K42" s="8">
        <v>0</v>
      </c>
      <c r="L42">
        <v>30</v>
      </c>
      <c r="M42" s="29">
        <f t="shared" si="0"/>
        <v>-2.8927445000000001</v>
      </c>
      <c r="N42" s="26">
        <f>SUMIFS(L:L,A:A,A42)/COUNTIF(A:A,A42)</f>
        <v>24.428571428571427</v>
      </c>
      <c r="O42">
        <f t="shared" si="1"/>
        <v>0</v>
      </c>
    </row>
    <row r="43" spans="1:15" x14ac:dyDescent="0.2">
      <c r="A43" t="s">
        <v>63</v>
      </c>
      <c r="B43" s="3" t="s">
        <v>52</v>
      </c>
      <c r="C43" s="11">
        <v>20</v>
      </c>
      <c r="D43" s="11">
        <v>0</v>
      </c>
      <c r="E43" s="11">
        <v>0</v>
      </c>
      <c r="F43" s="11">
        <v>0</v>
      </c>
      <c r="G43" s="11">
        <v>0</v>
      </c>
      <c r="H43" s="4">
        <v>20</v>
      </c>
      <c r="I43" s="5">
        <v>-1.64496053196389</v>
      </c>
      <c r="J43" s="5">
        <v>-0.83027891196388981</v>
      </c>
      <c r="K43" s="8">
        <v>-0.53464437441875268</v>
      </c>
      <c r="L43">
        <v>20</v>
      </c>
      <c r="M43" s="29">
        <f t="shared" si="0"/>
        <v>-2.4752394439277801</v>
      </c>
      <c r="N43" s="26">
        <f>SUMIFS(L:L,A:A,A43)/COUNTIF(A:A,A43)</f>
        <v>24.428571428571427</v>
      </c>
      <c r="O43">
        <f t="shared" si="1"/>
        <v>0</v>
      </c>
    </row>
    <row r="44" spans="1:15" x14ac:dyDescent="0.2">
      <c r="A44" t="s">
        <v>63</v>
      </c>
      <c r="B44" s="3" t="s">
        <v>53</v>
      </c>
      <c r="C44" s="11">
        <v>20</v>
      </c>
      <c r="D44" s="11">
        <v>5</v>
      </c>
      <c r="E44" s="11">
        <v>10</v>
      </c>
      <c r="F44" s="11">
        <v>0</v>
      </c>
      <c r="G44" s="11">
        <v>0</v>
      </c>
      <c r="H44" s="4">
        <v>35</v>
      </c>
      <c r="I44" s="5">
        <v>2.3603996828869462</v>
      </c>
      <c r="J44" s="5">
        <v>2.2498201828869462</v>
      </c>
      <c r="K44" s="8">
        <v>13.013870360742352</v>
      </c>
      <c r="L44">
        <v>22</v>
      </c>
      <c r="M44" s="29">
        <f t="shared" si="0"/>
        <v>4.6102198657738924</v>
      </c>
      <c r="N44" s="26">
        <f>SUMIFS(L:L,A:A,A44)/COUNTIF(A:A,A44)</f>
        <v>24.428571428571427</v>
      </c>
      <c r="O44">
        <f t="shared" si="1"/>
        <v>0</v>
      </c>
    </row>
    <row r="45" spans="1:15" x14ac:dyDescent="0.2">
      <c r="A45" t="s">
        <v>63</v>
      </c>
      <c r="B45" s="3" t="s">
        <v>54</v>
      </c>
      <c r="C45" s="11">
        <v>0</v>
      </c>
      <c r="D45" s="11">
        <v>0</v>
      </c>
      <c r="E45" s="11">
        <v>0</v>
      </c>
      <c r="F45" s="11"/>
      <c r="G45" s="11">
        <v>30</v>
      </c>
      <c r="H45" s="4">
        <v>30</v>
      </c>
      <c r="I45" s="5">
        <v>0.61673077078701</v>
      </c>
      <c r="J45" s="5">
        <v>3.1123782107870097</v>
      </c>
      <c r="K45" s="8">
        <v>9.6678714064061584</v>
      </c>
      <c r="L45">
        <v>24</v>
      </c>
      <c r="M45" s="29">
        <f t="shared" si="0"/>
        <v>3.7291089815740195</v>
      </c>
      <c r="N45" s="26">
        <f>SUMIFS(L:L,A:A,A45)/COUNTIF(A:A,A45)</f>
        <v>24.428571428571427</v>
      </c>
      <c r="O45">
        <f t="shared" si="1"/>
        <v>0</v>
      </c>
    </row>
    <row r="46" spans="1:15" x14ac:dyDescent="0.2">
      <c r="A46" t="s">
        <v>63</v>
      </c>
      <c r="B46" s="3" t="s">
        <v>55</v>
      </c>
      <c r="C46" s="11">
        <v>0</v>
      </c>
      <c r="D46" s="11">
        <v>0</v>
      </c>
      <c r="E46" s="11">
        <v>0</v>
      </c>
      <c r="F46" s="11">
        <v>23</v>
      </c>
      <c r="G46" s="11">
        <v>5</v>
      </c>
      <c r="H46" s="4">
        <v>28</v>
      </c>
      <c r="I46" s="5">
        <v>0.71315145000000002</v>
      </c>
      <c r="J46" s="5">
        <v>-0.30319955999999998</v>
      </c>
      <c r="K46" s="8">
        <v>3.7956742267500005</v>
      </c>
      <c r="L46">
        <v>24</v>
      </c>
      <c r="M46" s="29">
        <f t="shared" si="0"/>
        <v>0.40995189000000004</v>
      </c>
      <c r="N46" s="26">
        <f>SUMIFS(L:L,A:A,A46)/COUNTIF(A:A,A46)</f>
        <v>24.428571428571427</v>
      </c>
      <c r="O46">
        <f t="shared" si="1"/>
        <v>0</v>
      </c>
    </row>
    <row r="47" spans="1:15" x14ac:dyDescent="0.2">
      <c r="A47" t="s">
        <v>63</v>
      </c>
      <c r="B47" s="3" t="s">
        <v>56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4">
        <v>0</v>
      </c>
      <c r="I47" s="5">
        <v>-0.85049408999999998</v>
      </c>
      <c r="J47" s="5">
        <v>-0.85204785999999999</v>
      </c>
      <c r="K47" s="8">
        <v>0</v>
      </c>
      <c r="L47">
        <v>25</v>
      </c>
      <c r="M47" s="29">
        <f t="shared" si="0"/>
        <v>-1.7025419500000001</v>
      </c>
      <c r="N47" s="26">
        <f>SUMIFS(L:L,A:A,A47)/COUNTIF(A:A,A47)</f>
        <v>24.428571428571427</v>
      </c>
      <c r="O47">
        <f t="shared" si="1"/>
        <v>0</v>
      </c>
    </row>
    <row r="48" spans="1:15" x14ac:dyDescent="0.2">
      <c r="A48" t="s">
        <v>63</v>
      </c>
      <c r="B48" s="3" t="s">
        <v>57</v>
      </c>
      <c r="C48" s="11">
        <v>8</v>
      </c>
      <c r="D48" s="11">
        <v>8</v>
      </c>
      <c r="E48" s="11">
        <v>0</v>
      </c>
      <c r="F48" s="11">
        <v>0</v>
      </c>
      <c r="G48" s="11">
        <v>0</v>
      </c>
      <c r="H48" s="4">
        <v>16</v>
      </c>
      <c r="I48" s="5">
        <v>-1.2690752000000001</v>
      </c>
      <c r="J48" s="5">
        <v>-6.7164183000000002E-2</v>
      </c>
      <c r="K48" s="8">
        <v>0.5973845552999999</v>
      </c>
      <c r="L48">
        <v>26</v>
      </c>
      <c r="M48" s="29">
        <f t="shared" si="0"/>
        <v>-1.3362393830000001</v>
      </c>
      <c r="N48" s="26">
        <f>SUMIFS(L:L,A:A,A48)/COUNTIF(A:A,A48)</f>
        <v>24.428571428571427</v>
      </c>
      <c r="O48">
        <f t="shared" si="1"/>
        <v>0</v>
      </c>
    </row>
    <row r="49" spans="1:15" x14ac:dyDescent="0.2">
      <c r="A49" t="s">
        <v>63</v>
      </c>
      <c r="B49" s="3" t="s">
        <v>58</v>
      </c>
      <c r="C49" s="11">
        <v>0</v>
      </c>
      <c r="D49" s="11">
        <v>0</v>
      </c>
      <c r="E49" s="11">
        <v>0</v>
      </c>
      <c r="F49" s="11">
        <v>0</v>
      </c>
      <c r="G49" s="11">
        <v>13</v>
      </c>
      <c r="H49" s="4">
        <v>13</v>
      </c>
      <c r="I49" s="5">
        <v>-0.82672106999999995</v>
      </c>
      <c r="J49" s="5">
        <v>0.78845613999999997</v>
      </c>
      <c r="K49" s="8">
        <v>1.4345187699374999</v>
      </c>
      <c r="L49">
        <v>25</v>
      </c>
      <c r="M49" s="29">
        <f t="shared" si="0"/>
        <v>-3.8264929999999975E-2</v>
      </c>
      <c r="N49" s="26">
        <f>SUMIFS(L:L,A:A,A49)/COUNTIF(A:A,A49)</f>
        <v>24.428571428571427</v>
      </c>
      <c r="O49">
        <f t="shared" si="1"/>
        <v>0</v>
      </c>
    </row>
    <row r="50" spans="1:15" x14ac:dyDescent="0.2">
      <c r="A50" t="s">
        <v>63</v>
      </c>
      <c r="B50" s="3" t="s">
        <v>59</v>
      </c>
      <c r="C50" s="11">
        <v>0</v>
      </c>
      <c r="D50" s="11">
        <v>12</v>
      </c>
      <c r="E50" s="11">
        <v>0</v>
      </c>
      <c r="F50" s="11">
        <v>0</v>
      </c>
      <c r="G50" s="11">
        <v>0</v>
      </c>
      <c r="H50" s="4">
        <v>12</v>
      </c>
      <c r="I50" s="5">
        <v>-1.4752662265837646</v>
      </c>
      <c r="J50" s="5">
        <v>-0.55932048127696854</v>
      </c>
      <c r="K50" s="8">
        <v>-2.3346027805994873E-2</v>
      </c>
      <c r="L50">
        <v>21</v>
      </c>
      <c r="M50" s="29">
        <f t="shared" si="0"/>
        <v>-2.0345867078607331</v>
      </c>
      <c r="N50" s="26">
        <f>SUMIFS(L:L,A:A,A50)/COUNTIF(A:A,A50)</f>
        <v>24.428571428571427</v>
      </c>
      <c r="O50">
        <f t="shared" si="1"/>
        <v>0</v>
      </c>
    </row>
    <row r="51" spans="1:15" x14ac:dyDescent="0.2">
      <c r="A51" t="s">
        <v>63</v>
      </c>
      <c r="B51" s="3" t="s">
        <v>60</v>
      </c>
      <c r="C51" s="11">
        <v>0</v>
      </c>
      <c r="D51" s="11">
        <v>10</v>
      </c>
      <c r="E51" s="11">
        <v>0</v>
      </c>
      <c r="F51" s="11">
        <v>0</v>
      </c>
      <c r="G51" s="11">
        <v>0</v>
      </c>
      <c r="H51" s="4">
        <v>10</v>
      </c>
      <c r="I51" s="5">
        <v>-1.1203346000000001</v>
      </c>
      <c r="J51" s="5">
        <v>-0.92621332000000001</v>
      </c>
      <c r="K51" s="8">
        <v>-2.6183205000000046E-2</v>
      </c>
      <c r="L51">
        <v>23</v>
      </c>
      <c r="M51" s="29">
        <f t="shared" si="0"/>
        <v>-2.0465479200000001</v>
      </c>
      <c r="N51" s="26">
        <f>SUMIFS(L:L,A:A,A51)/COUNTIF(A:A,A51)</f>
        <v>24.428571428571427</v>
      </c>
      <c r="O51">
        <f t="shared" si="1"/>
        <v>0</v>
      </c>
    </row>
    <row r="52" spans="1:15" x14ac:dyDescent="0.2">
      <c r="A52" t="s">
        <v>63</v>
      </c>
      <c r="B52" s="3" t="s">
        <v>11</v>
      </c>
      <c r="C52" s="11">
        <v>0</v>
      </c>
      <c r="D52" s="11">
        <v>0</v>
      </c>
      <c r="E52" s="11">
        <v>15</v>
      </c>
      <c r="F52" s="11">
        <v>20</v>
      </c>
      <c r="G52" s="11">
        <v>0</v>
      </c>
      <c r="H52" s="4">
        <v>35</v>
      </c>
      <c r="I52" s="5">
        <v>5.3955121000000004</v>
      </c>
      <c r="J52" s="5">
        <v>0.79519874000000002</v>
      </c>
      <c r="K52" s="8">
        <v>16.125461966250001</v>
      </c>
      <c r="L52">
        <v>34</v>
      </c>
      <c r="M52" s="29">
        <f t="shared" si="0"/>
        <v>6.1907108400000004</v>
      </c>
      <c r="N52" s="26">
        <f>SUMIFS(L:L,A:A,A52)/COUNTIF(A:A,A52)</f>
        <v>24.428571428571427</v>
      </c>
      <c r="O52">
        <f t="shared" si="1"/>
        <v>0</v>
      </c>
    </row>
    <row r="53" spans="1:15" x14ac:dyDescent="0.2">
      <c r="A53" t="s">
        <v>63</v>
      </c>
      <c r="B53" s="6" t="s">
        <v>61</v>
      </c>
      <c r="C53" s="11">
        <v>0</v>
      </c>
      <c r="D53" s="11">
        <v>5</v>
      </c>
      <c r="E53" s="11">
        <v>0</v>
      </c>
      <c r="F53" s="11">
        <v>0</v>
      </c>
      <c r="G53" s="11">
        <v>0</v>
      </c>
      <c r="H53" s="4">
        <v>5</v>
      </c>
      <c r="I53" s="7">
        <v>-1.2706706649902801</v>
      </c>
      <c r="J53" s="7">
        <v>-0.38752082302599655</v>
      </c>
      <c r="K53" s="8">
        <v>9.6133643995422194E-2</v>
      </c>
      <c r="L53">
        <v>20</v>
      </c>
      <c r="M53" s="29">
        <f t="shared" si="0"/>
        <v>-1.6581914880162767</v>
      </c>
      <c r="N53" s="26">
        <f>SUMIFS(L:L,A:A,A53)/COUNTIF(A:A,A53)</f>
        <v>24.428571428571427</v>
      </c>
      <c r="O53">
        <f t="shared" si="1"/>
        <v>0</v>
      </c>
    </row>
    <row r="54" spans="1:15" x14ac:dyDescent="0.2">
      <c r="A54" t="s">
        <v>63</v>
      </c>
      <c r="B54" s="6" t="s">
        <v>62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4">
        <v>0</v>
      </c>
      <c r="I54" s="7">
        <v>-1.9338512186054211</v>
      </c>
      <c r="J54" s="7">
        <v>-0.61904678812252556</v>
      </c>
      <c r="K54" s="8">
        <v>0</v>
      </c>
      <c r="L54">
        <v>20</v>
      </c>
      <c r="M54" s="29">
        <f t="shared" si="0"/>
        <v>-2.5528980067279465</v>
      </c>
      <c r="N54" s="26">
        <f>SUMIFS(L:L,A:A,A54)/COUNTIF(A:A,A54)</f>
        <v>24.428571428571427</v>
      </c>
      <c r="O54">
        <f t="shared" si="1"/>
        <v>0</v>
      </c>
    </row>
    <row r="55" spans="1:15" x14ac:dyDescent="0.2">
      <c r="A55" t="s">
        <v>74</v>
      </c>
      <c r="B55" s="3" t="s">
        <v>11</v>
      </c>
      <c r="C55" s="11">
        <v>0</v>
      </c>
      <c r="D55" s="11">
        <v>0</v>
      </c>
      <c r="E55" s="11">
        <v>15</v>
      </c>
      <c r="F55" s="11">
        <v>20</v>
      </c>
      <c r="G55" s="11">
        <v>0</v>
      </c>
      <c r="H55" s="4">
        <v>35</v>
      </c>
      <c r="I55" s="5">
        <v>5.3955121000000004</v>
      </c>
      <c r="J55" s="5">
        <v>0.79519874000000002</v>
      </c>
      <c r="K55" s="8">
        <v>16.125461966250001</v>
      </c>
      <c r="L55">
        <v>34</v>
      </c>
      <c r="M55" s="29">
        <f t="shared" si="0"/>
        <v>6.1907108400000004</v>
      </c>
      <c r="N55" s="26">
        <f>SUMIFS(L:L,A:A,A55)/COUNTIF(A:A,A55)</f>
        <v>28.181818181818183</v>
      </c>
      <c r="O55">
        <f t="shared" si="1"/>
        <v>0</v>
      </c>
    </row>
    <row r="56" spans="1:15" x14ac:dyDescent="0.2">
      <c r="A56" t="s">
        <v>74</v>
      </c>
      <c r="B56" s="3" t="s">
        <v>64</v>
      </c>
      <c r="C56" s="11">
        <v>0</v>
      </c>
      <c r="D56" s="11">
        <v>0</v>
      </c>
      <c r="E56" s="11">
        <v>0</v>
      </c>
      <c r="F56" s="11">
        <v>4</v>
      </c>
      <c r="G56" s="11">
        <v>25</v>
      </c>
      <c r="H56" s="4">
        <v>29</v>
      </c>
      <c r="I56" s="5">
        <v>1.4404982682945038</v>
      </c>
      <c r="J56" s="5">
        <v>0.60585920829450379</v>
      </c>
      <c r="K56" s="8">
        <v>6.6006206336858186</v>
      </c>
      <c r="L56">
        <v>30</v>
      </c>
      <c r="M56" s="29">
        <f t="shared" si="0"/>
        <v>2.0463574765890078</v>
      </c>
      <c r="N56" s="26">
        <f>SUMIFS(L:L,A:A,A56)/COUNTIF(A:A,A56)</f>
        <v>28.181818181818183</v>
      </c>
      <c r="O56">
        <f t="shared" si="1"/>
        <v>0</v>
      </c>
    </row>
    <row r="57" spans="1:15" x14ac:dyDescent="0.2">
      <c r="A57" t="s">
        <v>74</v>
      </c>
      <c r="B57" s="3" t="s">
        <v>65</v>
      </c>
      <c r="C57" s="11">
        <v>28</v>
      </c>
      <c r="D57" s="11">
        <v>0</v>
      </c>
      <c r="E57" s="11">
        <v>0</v>
      </c>
      <c r="F57" s="11">
        <v>0</v>
      </c>
      <c r="G57" s="11">
        <v>0</v>
      </c>
      <c r="H57" s="4">
        <v>28</v>
      </c>
      <c r="I57" s="5">
        <v>0.5040063429991779</v>
      </c>
      <c r="J57" s="5">
        <v>-0.93266020700082208</v>
      </c>
      <c r="K57" s="8">
        <v>2.4748701641974109</v>
      </c>
      <c r="L57">
        <v>32</v>
      </c>
      <c r="M57" s="29">
        <f t="shared" si="0"/>
        <v>-0.42865386400164418</v>
      </c>
      <c r="N57" s="26">
        <f>SUMIFS(L:L,A:A,A57)/COUNTIF(A:A,A57)</f>
        <v>28.181818181818183</v>
      </c>
      <c r="O57">
        <f t="shared" si="1"/>
        <v>0</v>
      </c>
    </row>
    <row r="58" spans="1:15" x14ac:dyDescent="0.2">
      <c r="A58" t="s">
        <v>74</v>
      </c>
      <c r="B58" s="3" t="s">
        <v>66</v>
      </c>
      <c r="C58" s="11">
        <v>0</v>
      </c>
      <c r="D58" s="11">
        <v>0</v>
      </c>
      <c r="E58" s="11">
        <v>0</v>
      </c>
      <c r="F58" s="11">
        <v>5</v>
      </c>
      <c r="G58" s="11">
        <v>18</v>
      </c>
      <c r="H58" s="4">
        <v>23</v>
      </c>
      <c r="I58" s="5">
        <v>-1.5940795293316983</v>
      </c>
      <c r="J58" s="5">
        <v>-0.20147731933169813</v>
      </c>
      <c r="K58" s="8">
        <v>0.26449832704173099</v>
      </c>
      <c r="L58">
        <v>27</v>
      </c>
      <c r="M58" s="29">
        <f t="shared" si="0"/>
        <v>-1.7955568486633964</v>
      </c>
      <c r="N58" s="26">
        <f>SUMIFS(L:L,A:A,A58)/COUNTIF(A:A,A58)</f>
        <v>28.181818181818183</v>
      </c>
      <c r="O58">
        <f t="shared" si="1"/>
        <v>0</v>
      </c>
    </row>
    <row r="59" spans="1:15" x14ac:dyDescent="0.2">
      <c r="A59" t="s">
        <v>74</v>
      </c>
      <c r="B59" s="3" t="s">
        <v>67</v>
      </c>
      <c r="C59" s="11">
        <v>0</v>
      </c>
      <c r="D59" s="11">
        <v>20</v>
      </c>
      <c r="E59" s="11">
        <v>8</v>
      </c>
      <c r="F59" s="11">
        <v>0</v>
      </c>
      <c r="G59" s="11">
        <v>0</v>
      </c>
      <c r="H59" s="4">
        <v>28</v>
      </c>
      <c r="I59" s="5">
        <v>-1.0886131921736899</v>
      </c>
      <c r="J59" s="5">
        <v>-1.8754896521736901</v>
      </c>
      <c r="K59" s="8">
        <v>-1.5184619798471237</v>
      </c>
      <c r="L59">
        <v>33</v>
      </c>
      <c r="M59" s="29">
        <f t="shared" si="0"/>
        <v>-2.96410284434738</v>
      </c>
      <c r="N59" s="26">
        <f>SUMIFS(L:L,A:A,A59)/COUNTIF(A:A,A59)</f>
        <v>28.181818181818183</v>
      </c>
      <c r="O59">
        <f t="shared" si="1"/>
        <v>0</v>
      </c>
    </row>
    <row r="60" spans="1:15" x14ac:dyDescent="0.2">
      <c r="A60" t="s">
        <v>74</v>
      </c>
      <c r="B60" s="3" t="s">
        <v>68</v>
      </c>
      <c r="C60" s="11">
        <v>15</v>
      </c>
      <c r="D60" s="11">
        <v>4</v>
      </c>
      <c r="E60" s="11">
        <v>0</v>
      </c>
      <c r="F60" s="11">
        <v>0</v>
      </c>
      <c r="G60" s="11">
        <v>0</v>
      </c>
      <c r="H60" s="4">
        <v>19</v>
      </c>
      <c r="I60" s="5">
        <v>0.15754461</v>
      </c>
      <c r="J60" s="5">
        <v>-2.1491601</v>
      </c>
      <c r="K60" s="8">
        <v>8.9609450624999528E-3</v>
      </c>
      <c r="L60">
        <v>26</v>
      </c>
      <c r="M60" s="29">
        <f t="shared" si="0"/>
        <v>-1.99161549</v>
      </c>
      <c r="N60" s="26">
        <f>SUMIFS(L:L,A:A,A60)/COUNTIF(A:A,A60)</f>
        <v>28.181818181818183</v>
      </c>
      <c r="O60">
        <f t="shared" si="1"/>
        <v>0</v>
      </c>
    </row>
    <row r="61" spans="1:15" x14ac:dyDescent="0.2">
      <c r="A61" t="s">
        <v>74</v>
      </c>
      <c r="B61" s="3" t="s">
        <v>69</v>
      </c>
      <c r="C61" s="11">
        <v>0</v>
      </c>
      <c r="D61" s="11">
        <v>3</v>
      </c>
      <c r="E61" s="11">
        <v>20</v>
      </c>
      <c r="F61" s="11">
        <v>0</v>
      </c>
      <c r="G61" s="11">
        <v>0</v>
      </c>
      <c r="H61" s="4">
        <v>23</v>
      </c>
      <c r="I61" s="5">
        <v>-0.61862242808213963</v>
      </c>
      <c r="J61" s="5">
        <v>-1.3763405180821398</v>
      </c>
      <c r="K61" s="8">
        <v>6.5166883999634058E-3</v>
      </c>
      <c r="L61">
        <v>37</v>
      </c>
      <c r="M61" s="29">
        <f t="shared" si="0"/>
        <v>-1.9949629461642795</v>
      </c>
      <c r="N61" s="26">
        <f>SUMIFS(L:L,A:A,A61)/COUNTIF(A:A,A61)</f>
        <v>28.181818181818183</v>
      </c>
      <c r="O61">
        <f t="shared" si="1"/>
        <v>0</v>
      </c>
    </row>
    <row r="62" spans="1:15" x14ac:dyDescent="0.2">
      <c r="A62" t="s">
        <v>74</v>
      </c>
      <c r="B62" s="3" t="s">
        <v>70</v>
      </c>
      <c r="C62" s="11">
        <v>0</v>
      </c>
      <c r="D62" s="11">
        <v>10</v>
      </c>
      <c r="E62" s="11">
        <v>5</v>
      </c>
      <c r="F62" s="11">
        <v>0</v>
      </c>
      <c r="G62" s="11">
        <v>0</v>
      </c>
      <c r="H62" s="4">
        <v>15</v>
      </c>
      <c r="I62" s="5">
        <v>-0.73514108027186675</v>
      </c>
      <c r="J62" s="5">
        <v>-0.73701874027186676</v>
      </c>
      <c r="K62" s="8">
        <v>0.44536515141622496</v>
      </c>
      <c r="L62">
        <v>23</v>
      </c>
      <c r="M62" s="29">
        <f t="shared" si="0"/>
        <v>-1.4721598205437334</v>
      </c>
      <c r="N62" s="26">
        <f>SUMIFS(L:L,A:A,A62)/COUNTIF(A:A,A62)</f>
        <v>28.181818181818183</v>
      </c>
      <c r="O62">
        <f t="shared" si="1"/>
        <v>0</v>
      </c>
    </row>
    <row r="63" spans="1:15" x14ac:dyDescent="0.2">
      <c r="A63" t="s">
        <v>74</v>
      </c>
      <c r="B63" s="3" t="s">
        <v>71</v>
      </c>
      <c r="C63" s="11">
        <v>0</v>
      </c>
      <c r="D63" s="11">
        <v>0</v>
      </c>
      <c r="E63" s="11">
        <v>0</v>
      </c>
      <c r="F63" s="11">
        <v>5</v>
      </c>
      <c r="G63" s="11">
        <v>0</v>
      </c>
      <c r="H63" s="4">
        <v>5</v>
      </c>
      <c r="I63" s="5">
        <v>-1.1635883</v>
      </c>
      <c r="J63" s="5">
        <v>0.39429983000000002</v>
      </c>
      <c r="K63" s="8">
        <v>0.34613761781250002</v>
      </c>
      <c r="L63">
        <v>22</v>
      </c>
      <c r="M63" s="29">
        <f t="shared" si="0"/>
        <v>-0.76928847</v>
      </c>
      <c r="N63" s="26">
        <f>SUMIFS(L:L,A:A,A63)/COUNTIF(A:A,A63)</f>
        <v>28.181818181818183</v>
      </c>
      <c r="O63">
        <f t="shared" si="1"/>
        <v>0</v>
      </c>
    </row>
    <row r="64" spans="1:15" x14ac:dyDescent="0.2">
      <c r="A64" t="s">
        <v>74</v>
      </c>
      <c r="B64" s="3" t="s">
        <v>72</v>
      </c>
      <c r="C64" s="11">
        <v>0</v>
      </c>
      <c r="D64" s="11">
        <v>0</v>
      </c>
      <c r="E64" s="11">
        <v>0</v>
      </c>
      <c r="F64" s="11">
        <v>14</v>
      </c>
      <c r="G64" s="11">
        <v>5</v>
      </c>
      <c r="H64" s="4">
        <v>19</v>
      </c>
      <c r="I64" s="5">
        <v>-0.72561215999999995</v>
      </c>
      <c r="J64" s="5">
        <v>2.3594346000000002</v>
      </c>
      <c r="K64" s="8">
        <v>3.8836477327500005</v>
      </c>
      <c r="L64">
        <v>26</v>
      </c>
      <c r="M64" s="29">
        <f t="shared" si="0"/>
        <v>1.6338224400000003</v>
      </c>
      <c r="N64" s="26">
        <f>SUMIFS(L:L,A:A,A64)/COUNTIF(A:A,A64)</f>
        <v>28.181818181818183</v>
      </c>
      <c r="O64">
        <f t="shared" si="1"/>
        <v>0</v>
      </c>
    </row>
    <row r="65" spans="1:15" x14ac:dyDescent="0.2">
      <c r="A65" t="s">
        <v>74</v>
      </c>
      <c r="B65" s="6" t="s">
        <v>73</v>
      </c>
      <c r="C65" s="11">
        <v>5</v>
      </c>
      <c r="D65" s="11">
        <v>11</v>
      </c>
      <c r="E65" s="11">
        <v>0</v>
      </c>
      <c r="F65" s="11">
        <v>0</v>
      </c>
      <c r="G65" s="11">
        <v>0</v>
      </c>
      <c r="H65" s="4">
        <v>16</v>
      </c>
      <c r="I65" s="7">
        <v>-0.59266375999999998</v>
      </c>
      <c r="J65" s="7">
        <v>-2.5127621000000002</v>
      </c>
      <c r="K65" s="8">
        <v>-0.99488327400000043</v>
      </c>
      <c r="L65">
        <v>20</v>
      </c>
      <c r="M65" s="29">
        <f t="shared" si="0"/>
        <v>-3.1054258600000004</v>
      </c>
      <c r="N65" s="26">
        <f>SUMIFS(L:L,A:A,A65)/COUNTIF(A:A,A65)</f>
        <v>28.181818181818183</v>
      </c>
      <c r="O65">
        <f t="shared" si="1"/>
        <v>0</v>
      </c>
    </row>
    <row r="66" spans="1:15" x14ac:dyDescent="0.2">
      <c r="A66" t="s">
        <v>88</v>
      </c>
      <c r="B66" s="3" t="s">
        <v>76</v>
      </c>
      <c r="C66" s="11">
        <v>0</v>
      </c>
      <c r="D66" s="11">
        <v>0</v>
      </c>
      <c r="E66" s="11">
        <v>0</v>
      </c>
      <c r="F66" s="11">
        <v>0</v>
      </c>
      <c r="G66" s="11">
        <v>28</v>
      </c>
      <c r="H66" s="4">
        <v>28</v>
      </c>
      <c r="I66" s="5">
        <v>-2.4227531316467386</v>
      </c>
      <c r="J66" s="5">
        <v>2.6695095683532615</v>
      </c>
      <c r="K66" s="8">
        <v>3.538641387812774</v>
      </c>
      <c r="L66" s="10">
        <v>29</v>
      </c>
      <c r="M66" s="29">
        <f t="shared" si="0"/>
        <v>0.24675643670652292</v>
      </c>
      <c r="N66" s="26">
        <f>SUMIFS(L:L,A:A,A66)/COUNTIF(A:A,A66)</f>
        <v>27.76923076923077</v>
      </c>
      <c r="O66">
        <f t="shared" si="1"/>
        <v>0</v>
      </c>
    </row>
    <row r="67" spans="1:15" x14ac:dyDescent="0.2">
      <c r="A67" t="s">
        <v>88</v>
      </c>
      <c r="B67" s="3" t="s">
        <v>77</v>
      </c>
      <c r="C67" s="11">
        <v>32</v>
      </c>
      <c r="D67" s="11">
        <v>0</v>
      </c>
      <c r="E67" s="11">
        <v>0</v>
      </c>
      <c r="F67" s="11">
        <v>0</v>
      </c>
      <c r="G67" s="11">
        <v>0</v>
      </c>
      <c r="H67" s="4">
        <v>32</v>
      </c>
      <c r="I67" s="5">
        <v>0.93049159926551728</v>
      </c>
      <c r="J67" s="5">
        <v>-1.6617062007344827</v>
      </c>
      <c r="K67" s="8">
        <v>2.2838137173558621</v>
      </c>
      <c r="L67" s="10">
        <v>32</v>
      </c>
      <c r="M67" s="29">
        <f t="shared" ref="M67:M130" si="2">SUM(I67:J67)</f>
        <v>-0.73121460146896544</v>
      </c>
      <c r="N67" s="26">
        <f>SUMIFS(L:L,A:A,A67)/COUNTIF(A:A,A67)</f>
        <v>27.76923076923077</v>
      </c>
      <c r="O67">
        <f t="shared" ref="O67:O130" si="3">IF(IF(E67&gt;25,1,0)*K67&gt;0,1,0)</f>
        <v>0</v>
      </c>
    </row>
    <row r="68" spans="1:15" x14ac:dyDescent="0.2">
      <c r="A68" t="s">
        <v>88</v>
      </c>
      <c r="B68" s="3" t="s">
        <v>78</v>
      </c>
      <c r="C68" s="11">
        <v>0</v>
      </c>
      <c r="D68" s="11">
        <v>0</v>
      </c>
      <c r="E68" s="11">
        <v>0</v>
      </c>
      <c r="F68" s="11">
        <v>23</v>
      </c>
      <c r="G68" s="11">
        <v>5</v>
      </c>
      <c r="H68" s="4">
        <v>28</v>
      </c>
      <c r="I68" s="5">
        <v>-0.77566764291882928</v>
      </c>
      <c r="J68" s="5">
        <v>1.1574659170811707</v>
      </c>
      <c r="K68" s="8">
        <v>3.7513322818056887</v>
      </c>
      <c r="L68" s="10">
        <v>31</v>
      </c>
      <c r="M68" s="29">
        <f t="shared" si="2"/>
        <v>0.38179827416234147</v>
      </c>
      <c r="N68" s="26">
        <f>SUMIFS(L:L,A:A,A68)/COUNTIF(A:A,A68)</f>
        <v>27.76923076923077</v>
      </c>
      <c r="O68">
        <f t="shared" si="3"/>
        <v>0</v>
      </c>
    </row>
    <row r="69" spans="1:15" x14ac:dyDescent="0.2">
      <c r="A69" t="s">
        <v>88</v>
      </c>
      <c r="B69" s="3" t="s">
        <v>79</v>
      </c>
      <c r="C69" s="11">
        <v>0</v>
      </c>
      <c r="D69" s="11">
        <v>22</v>
      </c>
      <c r="E69" s="11">
        <v>7</v>
      </c>
      <c r="F69" s="11">
        <v>0</v>
      </c>
      <c r="G69" s="11">
        <v>0</v>
      </c>
      <c r="H69" s="4">
        <v>29</v>
      </c>
      <c r="I69" s="5">
        <v>-0.9741550066117447</v>
      </c>
      <c r="J69" s="5">
        <v>-1.4322463566117447</v>
      </c>
      <c r="K69" s="8">
        <v>-0.66294222375831691</v>
      </c>
      <c r="L69" s="10">
        <v>27</v>
      </c>
      <c r="M69" s="29">
        <f t="shared" si="2"/>
        <v>-2.4064013632234893</v>
      </c>
      <c r="N69" s="26">
        <f>SUMIFS(L:L,A:A,A69)/COUNTIF(A:A,A69)</f>
        <v>27.76923076923077</v>
      </c>
      <c r="O69">
        <f t="shared" si="3"/>
        <v>0</v>
      </c>
    </row>
    <row r="70" spans="1:15" x14ac:dyDescent="0.2">
      <c r="A70" t="s">
        <v>88</v>
      </c>
      <c r="B70" s="3" t="s">
        <v>80</v>
      </c>
      <c r="C70" s="11">
        <v>0</v>
      </c>
      <c r="D70" s="11">
        <v>0</v>
      </c>
      <c r="E70" s="11">
        <v>0</v>
      </c>
      <c r="F70" s="11">
        <v>15</v>
      </c>
      <c r="G70" s="11">
        <v>0</v>
      </c>
      <c r="H70" s="4">
        <v>15</v>
      </c>
      <c r="I70" s="5">
        <v>0.78840732999999996</v>
      </c>
      <c r="J70" s="5">
        <v>1.2936567999999999</v>
      </c>
      <c r="K70" s="8">
        <v>0</v>
      </c>
      <c r="L70" s="10">
        <v>27</v>
      </c>
      <c r="M70" s="29">
        <f t="shared" si="2"/>
        <v>2.08206413</v>
      </c>
      <c r="N70" s="26">
        <f>SUMIFS(L:L,A:A,A70)/COUNTIF(A:A,A70)</f>
        <v>27.76923076923077</v>
      </c>
      <c r="O70">
        <f t="shared" si="3"/>
        <v>0</v>
      </c>
    </row>
    <row r="71" spans="1:15" x14ac:dyDescent="0.2">
      <c r="A71" t="s">
        <v>88</v>
      </c>
      <c r="B71" s="3" t="s">
        <v>81</v>
      </c>
      <c r="C71" s="11">
        <v>14</v>
      </c>
      <c r="D71" s="11">
        <v>14</v>
      </c>
      <c r="E71" s="11">
        <v>0</v>
      </c>
      <c r="F71" s="11">
        <v>0</v>
      </c>
      <c r="G71" s="11">
        <v>0</v>
      </c>
      <c r="H71" s="4">
        <v>28</v>
      </c>
      <c r="I71" s="5">
        <v>0.11170066992701187</v>
      </c>
      <c r="J71" s="5">
        <v>-0.55670146007298815</v>
      </c>
      <c r="K71" s="8">
        <v>2.4491237555200875</v>
      </c>
      <c r="L71" s="10">
        <v>26</v>
      </c>
      <c r="M71" s="29">
        <f t="shared" si="2"/>
        <v>-0.44500079014597627</v>
      </c>
      <c r="N71" s="26">
        <f>SUMIFS(L:L,A:A,A71)/COUNTIF(A:A,A71)</f>
        <v>27.76923076923077</v>
      </c>
      <c r="O71">
        <f t="shared" si="3"/>
        <v>0</v>
      </c>
    </row>
    <row r="72" spans="1:15" x14ac:dyDescent="0.2">
      <c r="A72" t="s">
        <v>88</v>
      </c>
      <c r="B72" s="3" t="s">
        <v>82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4">
        <v>0</v>
      </c>
      <c r="I72" s="5">
        <v>-1.2743511999999999</v>
      </c>
      <c r="J72" s="5">
        <v>1.1481680000000001</v>
      </c>
      <c r="K72" s="8">
        <v>0</v>
      </c>
      <c r="L72" s="10">
        <v>22</v>
      </c>
      <c r="M72" s="29">
        <f t="shared" si="2"/>
        <v>-0.12618319999999983</v>
      </c>
      <c r="N72" s="26">
        <f>SUMIFS(L:L,A:A,A72)/COUNTIF(A:A,A72)</f>
        <v>27.76923076923077</v>
      </c>
      <c r="O72">
        <f t="shared" si="3"/>
        <v>0</v>
      </c>
    </row>
    <row r="73" spans="1:15" x14ac:dyDescent="0.2">
      <c r="A73" t="s">
        <v>88</v>
      </c>
      <c r="B73" s="3" t="s">
        <v>83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4">
        <v>0</v>
      </c>
      <c r="I73" s="5">
        <v>-1.151494</v>
      </c>
      <c r="J73" s="5">
        <v>1.4660918999999999</v>
      </c>
      <c r="K73" s="8">
        <v>0</v>
      </c>
      <c r="L73" s="10">
        <v>21</v>
      </c>
      <c r="M73" s="29">
        <f t="shared" si="2"/>
        <v>0.31459789999999987</v>
      </c>
      <c r="N73" s="26">
        <f>SUMIFS(L:L,A:A,A73)/COUNTIF(A:A,A73)</f>
        <v>27.76923076923077</v>
      </c>
      <c r="O73">
        <f t="shared" si="3"/>
        <v>0</v>
      </c>
    </row>
    <row r="74" spans="1:15" x14ac:dyDescent="0.2">
      <c r="A74" t="s">
        <v>88</v>
      </c>
      <c r="B74" s="3" t="s">
        <v>84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4">
        <v>0</v>
      </c>
      <c r="I74" s="5">
        <v>-0.15798013999999999</v>
      </c>
      <c r="J74" s="5">
        <v>0.57727611000000001</v>
      </c>
      <c r="K74" s="8">
        <v>0</v>
      </c>
      <c r="L74" s="10">
        <v>25</v>
      </c>
      <c r="M74" s="29">
        <f t="shared" si="2"/>
        <v>0.41929597000000002</v>
      </c>
      <c r="N74" s="26">
        <f>SUMIFS(L:L,A:A,A74)/COUNTIF(A:A,A74)</f>
        <v>27.76923076923077</v>
      </c>
      <c r="O74">
        <f t="shared" si="3"/>
        <v>0</v>
      </c>
    </row>
    <row r="75" spans="1:15" x14ac:dyDescent="0.2">
      <c r="A75" t="s">
        <v>88</v>
      </c>
      <c r="B75" s="3" t="s">
        <v>85</v>
      </c>
      <c r="C75" s="11">
        <v>2</v>
      </c>
      <c r="D75" s="11">
        <v>12</v>
      </c>
      <c r="E75" s="11">
        <v>7</v>
      </c>
      <c r="F75" s="11">
        <v>0</v>
      </c>
      <c r="G75" s="11">
        <v>0</v>
      </c>
      <c r="H75" s="4">
        <v>21</v>
      </c>
      <c r="I75" s="5">
        <v>-0.93517946661010254</v>
      </c>
      <c r="J75" s="5">
        <v>-1.3484085766101024</v>
      </c>
      <c r="K75" s="8">
        <v>-0.33498837605386733</v>
      </c>
      <c r="L75">
        <v>27</v>
      </c>
      <c r="M75" s="29">
        <f t="shared" si="2"/>
        <v>-2.2835880432202051</v>
      </c>
      <c r="N75" s="26">
        <f>SUMIFS(L:L,A:A,A75)/COUNTIF(A:A,A75)</f>
        <v>27.76923076923077</v>
      </c>
      <c r="O75">
        <f t="shared" si="3"/>
        <v>0</v>
      </c>
    </row>
    <row r="76" spans="1:15" x14ac:dyDescent="0.2">
      <c r="A76" t="s">
        <v>88</v>
      </c>
      <c r="B76" s="3" t="s">
        <v>86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4">
        <v>0</v>
      </c>
      <c r="I76" s="5">
        <v>-1.1949071</v>
      </c>
      <c r="J76" s="5">
        <v>0.92337071999999998</v>
      </c>
      <c r="K76" s="8">
        <v>0</v>
      </c>
      <c r="L76">
        <v>34</v>
      </c>
      <c r="M76" s="29">
        <f t="shared" si="2"/>
        <v>-0.27153638000000002</v>
      </c>
      <c r="N76" s="26">
        <f>SUMIFS(L:L,A:A,A76)/COUNTIF(A:A,A76)</f>
        <v>27.76923076923077</v>
      </c>
      <c r="O76">
        <f t="shared" si="3"/>
        <v>0</v>
      </c>
    </row>
    <row r="77" spans="1:15" x14ac:dyDescent="0.2">
      <c r="A77" t="s">
        <v>88</v>
      </c>
      <c r="B77" s="3" t="s">
        <v>87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4">
        <v>0</v>
      </c>
      <c r="I77" s="5">
        <v>-1.8364181518660865</v>
      </c>
      <c r="J77" s="5">
        <v>0.17846512015042065</v>
      </c>
      <c r="K77" s="8">
        <v>0</v>
      </c>
      <c r="L77">
        <v>26</v>
      </c>
      <c r="M77" s="29">
        <f t="shared" si="2"/>
        <v>-1.6579530317156659</v>
      </c>
      <c r="N77" s="26">
        <f>SUMIFS(L:L,A:A,A77)/COUNTIF(A:A,A77)</f>
        <v>27.76923076923077</v>
      </c>
      <c r="O77">
        <f t="shared" si="3"/>
        <v>0</v>
      </c>
    </row>
    <row r="78" spans="1:15" x14ac:dyDescent="0.2">
      <c r="A78" t="s">
        <v>88</v>
      </c>
      <c r="B78" s="3" t="s">
        <v>11</v>
      </c>
      <c r="C78" s="11">
        <v>0</v>
      </c>
      <c r="D78" s="11">
        <v>0</v>
      </c>
      <c r="E78" s="11">
        <v>30</v>
      </c>
      <c r="F78" s="11">
        <v>6</v>
      </c>
      <c r="G78" s="11">
        <v>0</v>
      </c>
      <c r="H78" s="4">
        <v>36</v>
      </c>
      <c r="I78" s="5">
        <v>5.3832792049252607</v>
      </c>
      <c r="J78" s="5">
        <v>0.78296584492526033</v>
      </c>
      <c r="K78" s="8">
        <v>16.536646225947305</v>
      </c>
      <c r="L78">
        <v>34</v>
      </c>
      <c r="M78" s="29">
        <f t="shared" si="2"/>
        <v>6.166245049850521</v>
      </c>
      <c r="N78" s="26">
        <f>SUMIFS(L:L,A:A,A78)/COUNTIF(A:A,A78)</f>
        <v>27.76923076923077</v>
      </c>
      <c r="O78">
        <f t="shared" si="3"/>
        <v>1</v>
      </c>
    </row>
    <row r="79" spans="1:15" x14ac:dyDescent="0.2">
      <c r="A79" t="s">
        <v>104</v>
      </c>
      <c r="B79" s="3" t="s">
        <v>89</v>
      </c>
      <c r="C79" s="11">
        <v>0</v>
      </c>
      <c r="D79" s="11">
        <v>0</v>
      </c>
      <c r="E79" s="11">
        <v>0</v>
      </c>
      <c r="F79" s="11">
        <v>10</v>
      </c>
      <c r="G79" s="11">
        <v>22</v>
      </c>
      <c r="H79" s="4">
        <v>32</v>
      </c>
      <c r="I79" s="5">
        <v>0.4336220039707655</v>
      </c>
      <c r="J79" s="5">
        <v>1.0193541139707654</v>
      </c>
      <c r="K79" s="8">
        <v>6.2153570122947555</v>
      </c>
      <c r="L79">
        <v>33</v>
      </c>
      <c r="M79" s="29">
        <f t="shared" si="2"/>
        <v>1.4529761179415308</v>
      </c>
      <c r="N79" s="26">
        <f>SUMIFS(L:L,A:A,A79)/COUNTIF(A:A,A79)</f>
        <v>30.5625</v>
      </c>
      <c r="O79">
        <f t="shared" si="3"/>
        <v>0</v>
      </c>
    </row>
    <row r="80" spans="1:15" x14ac:dyDescent="0.2">
      <c r="A80" t="s">
        <v>104</v>
      </c>
      <c r="B80" s="3" t="s">
        <v>90</v>
      </c>
      <c r="C80" s="11">
        <v>0</v>
      </c>
      <c r="D80" s="11">
        <v>0</v>
      </c>
      <c r="E80" s="11">
        <v>20</v>
      </c>
      <c r="F80" s="11">
        <v>10</v>
      </c>
      <c r="G80" s="11">
        <v>0</v>
      </c>
      <c r="H80" s="4">
        <v>30</v>
      </c>
      <c r="I80" s="5">
        <v>2.6243219</v>
      </c>
      <c r="J80" s="5">
        <v>1.9279827</v>
      </c>
      <c r="K80" s="8">
        <v>0</v>
      </c>
      <c r="L80">
        <v>27</v>
      </c>
      <c r="M80" s="29">
        <f t="shared" si="2"/>
        <v>4.5523046000000003</v>
      </c>
      <c r="N80" s="26">
        <f>SUMIFS(L:L,A:A,A80)/COUNTIF(A:A,A80)</f>
        <v>30.5625</v>
      </c>
      <c r="O80">
        <f t="shared" si="3"/>
        <v>0</v>
      </c>
    </row>
    <row r="81" spans="1:15" x14ac:dyDescent="0.2">
      <c r="A81" t="s">
        <v>104</v>
      </c>
      <c r="B81" s="3" t="s">
        <v>91</v>
      </c>
      <c r="C81" s="11">
        <v>0</v>
      </c>
      <c r="D81" s="11">
        <v>0</v>
      </c>
      <c r="E81" s="11">
        <v>0</v>
      </c>
      <c r="F81" s="11">
        <v>3</v>
      </c>
      <c r="G81" s="11">
        <v>20</v>
      </c>
      <c r="H81" s="4">
        <v>23</v>
      </c>
      <c r="I81" s="5">
        <v>-0.96927644777643551</v>
      </c>
      <c r="J81" s="5">
        <v>2.1548751322235642</v>
      </c>
      <c r="K81" s="8">
        <v>4.1213682980034729</v>
      </c>
      <c r="L81">
        <v>38</v>
      </c>
      <c r="M81" s="29">
        <f t="shared" si="2"/>
        <v>1.1855986844471287</v>
      </c>
      <c r="N81" s="26">
        <f>SUMIFS(L:L,A:A,A81)/COUNTIF(A:A,A81)</f>
        <v>30.5625</v>
      </c>
      <c r="O81">
        <f t="shared" si="3"/>
        <v>0</v>
      </c>
    </row>
    <row r="82" spans="1:15" x14ac:dyDescent="0.2">
      <c r="A82" t="s">
        <v>104</v>
      </c>
      <c r="B82" s="3" t="s">
        <v>92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4">
        <v>0</v>
      </c>
      <c r="I82" s="5">
        <v>-1.5801114999999999</v>
      </c>
      <c r="J82" s="5">
        <v>-2.0020229999999999</v>
      </c>
      <c r="K82" s="8">
        <v>0</v>
      </c>
      <c r="L82">
        <v>36</v>
      </c>
      <c r="M82" s="29">
        <f t="shared" si="2"/>
        <v>-3.5821344999999996</v>
      </c>
      <c r="N82" s="26">
        <f>SUMIFS(L:L,A:A,A82)/COUNTIF(A:A,A82)</f>
        <v>30.5625</v>
      </c>
      <c r="O82">
        <f t="shared" si="3"/>
        <v>0</v>
      </c>
    </row>
    <row r="83" spans="1:15" x14ac:dyDescent="0.2">
      <c r="A83" t="s">
        <v>104</v>
      </c>
      <c r="B83" s="3" t="s">
        <v>93</v>
      </c>
      <c r="C83" s="11">
        <v>21</v>
      </c>
      <c r="D83" s="11">
        <v>0</v>
      </c>
      <c r="E83" s="11">
        <v>0</v>
      </c>
      <c r="F83" s="11">
        <v>0</v>
      </c>
      <c r="G83" s="11">
        <v>0</v>
      </c>
      <c r="H83" s="4">
        <v>21</v>
      </c>
      <c r="I83" s="5">
        <v>1.3895674</v>
      </c>
      <c r="J83" s="5">
        <v>-1.8669408999999999</v>
      </c>
      <c r="K83" s="8">
        <v>1.7986025531250003</v>
      </c>
      <c r="L83">
        <v>30</v>
      </c>
      <c r="M83" s="29">
        <f t="shared" si="2"/>
        <v>-0.4773734999999999</v>
      </c>
      <c r="N83" s="26">
        <f>SUMIFS(L:L,A:A,A83)/COUNTIF(A:A,A83)</f>
        <v>30.5625</v>
      </c>
      <c r="O83">
        <f t="shared" si="3"/>
        <v>0</v>
      </c>
    </row>
    <row r="84" spans="1:15" x14ac:dyDescent="0.2">
      <c r="A84" t="s">
        <v>104</v>
      </c>
      <c r="B84" s="3" t="s">
        <v>94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4">
        <v>0</v>
      </c>
      <c r="I84" s="5">
        <v>-1.3927860999999999</v>
      </c>
      <c r="J84" s="5">
        <v>1.3736799</v>
      </c>
      <c r="K84" s="8">
        <v>0</v>
      </c>
      <c r="L84">
        <v>31</v>
      </c>
      <c r="M84" s="29">
        <f t="shared" si="2"/>
        <v>-1.9106199999999962E-2</v>
      </c>
      <c r="N84" s="26">
        <f>SUMIFS(L:L,A:A,A84)/COUNTIF(A:A,A84)</f>
        <v>30.5625</v>
      </c>
      <c r="O84">
        <f t="shared" si="3"/>
        <v>0</v>
      </c>
    </row>
    <row r="85" spans="1:15" x14ac:dyDescent="0.2">
      <c r="A85" t="s">
        <v>104</v>
      </c>
      <c r="B85" s="3" t="s">
        <v>95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4">
        <v>0</v>
      </c>
      <c r="I85" s="5">
        <v>-0.97221029000000003</v>
      </c>
      <c r="J85" s="5">
        <v>0.69664574000000001</v>
      </c>
      <c r="K85" s="8">
        <v>0</v>
      </c>
      <c r="L85">
        <v>32</v>
      </c>
      <c r="M85" s="29">
        <f t="shared" si="2"/>
        <v>-0.27556455000000002</v>
      </c>
      <c r="N85" s="26">
        <f>SUMIFS(L:L,A:A,A85)/COUNTIF(A:A,A85)</f>
        <v>30.5625</v>
      </c>
      <c r="O85">
        <f t="shared" si="3"/>
        <v>0</v>
      </c>
    </row>
    <row r="86" spans="1:15" x14ac:dyDescent="0.2">
      <c r="A86" t="s">
        <v>104</v>
      </c>
      <c r="B86" s="3" t="s">
        <v>96</v>
      </c>
      <c r="C86" s="11">
        <v>0</v>
      </c>
      <c r="D86" s="11">
        <v>11</v>
      </c>
      <c r="E86" s="11">
        <v>8</v>
      </c>
      <c r="F86" s="11">
        <v>0</v>
      </c>
      <c r="G86" s="11">
        <v>0</v>
      </c>
      <c r="H86" s="4">
        <v>19</v>
      </c>
      <c r="I86" s="5">
        <v>-2.1013847626609055</v>
      </c>
      <c r="J86" s="5">
        <v>-0.76735773266090568</v>
      </c>
      <c r="K86" s="8">
        <v>-0.92846854187518579</v>
      </c>
      <c r="L86">
        <v>41</v>
      </c>
      <c r="M86" s="29">
        <f t="shared" si="2"/>
        <v>-2.8687424953218112</v>
      </c>
      <c r="N86" s="26">
        <f>SUMIFS(L:L,A:A,A86)/COUNTIF(A:A,A86)</f>
        <v>30.5625</v>
      </c>
      <c r="O86">
        <f t="shared" si="3"/>
        <v>0</v>
      </c>
    </row>
    <row r="87" spans="1:15" x14ac:dyDescent="0.2">
      <c r="A87" t="s">
        <v>104</v>
      </c>
      <c r="B87" s="3" t="s">
        <v>97</v>
      </c>
      <c r="C87" s="11">
        <v>0</v>
      </c>
      <c r="D87" s="11">
        <v>0</v>
      </c>
      <c r="E87" s="11">
        <v>6</v>
      </c>
      <c r="F87" s="11">
        <v>18</v>
      </c>
      <c r="G87" s="11">
        <v>0</v>
      </c>
      <c r="H87" s="4">
        <v>24</v>
      </c>
      <c r="I87" s="5">
        <v>-0.73811722000000002</v>
      </c>
      <c r="J87" s="5">
        <v>3.0133478999999999</v>
      </c>
      <c r="K87" s="8">
        <v>5.7715614180000001</v>
      </c>
      <c r="L87">
        <v>25</v>
      </c>
      <c r="M87" s="29">
        <f t="shared" si="2"/>
        <v>2.2752306799999999</v>
      </c>
      <c r="N87" s="26">
        <f>SUMIFS(L:L,A:A,A87)/COUNTIF(A:A,A87)</f>
        <v>30.5625</v>
      </c>
      <c r="O87">
        <f t="shared" si="3"/>
        <v>0</v>
      </c>
    </row>
    <row r="88" spans="1:15" x14ac:dyDescent="0.2">
      <c r="A88" t="s">
        <v>104</v>
      </c>
      <c r="B88" s="3" t="s">
        <v>98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4">
        <v>0</v>
      </c>
      <c r="I88" s="5">
        <v>-1.7773414000000001</v>
      </c>
      <c r="J88" s="5">
        <v>-0.28043273000000002</v>
      </c>
      <c r="K88" s="8">
        <v>0</v>
      </c>
      <c r="L88">
        <v>27</v>
      </c>
      <c r="M88" s="29">
        <f t="shared" si="2"/>
        <v>-2.0577741300000003</v>
      </c>
      <c r="N88" s="26">
        <f>SUMIFS(L:L,A:A,A88)/COUNTIF(A:A,A88)</f>
        <v>30.5625</v>
      </c>
      <c r="O88">
        <f t="shared" si="3"/>
        <v>0</v>
      </c>
    </row>
    <row r="89" spans="1:15" x14ac:dyDescent="0.2">
      <c r="A89" t="s">
        <v>104</v>
      </c>
      <c r="B89" s="3" t="s">
        <v>99</v>
      </c>
      <c r="C89" s="11">
        <v>6</v>
      </c>
      <c r="D89" s="11">
        <v>6</v>
      </c>
      <c r="E89" s="11">
        <v>0</v>
      </c>
      <c r="F89" s="11">
        <v>0</v>
      </c>
      <c r="G89" s="11">
        <v>0</v>
      </c>
      <c r="H89" s="4">
        <v>12</v>
      </c>
      <c r="I89" s="5">
        <v>-1.0105120454019294</v>
      </c>
      <c r="J89" s="5">
        <v>6.7057432312398899E-2</v>
      </c>
      <c r="K89" s="8">
        <v>0.71316813616456698</v>
      </c>
      <c r="L89">
        <v>24</v>
      </c>
      <c r="M89" s="29">
        <f t="shared" si="2"/>
        <v>-0.94345461308953049</v>
      </c>
      <c r="N89" s="26">
        <f>SUMIFS(L:L,A:A,A89)/COUNTIF(A:A,A89)</f>
        <v>30.5625</v>
      </c>
      <c r="O89">
        <f t="shared" si="3"/>
        <v>0</v>
      </c>
    </row>
    <row r="90" spans="1:15" x14ac:dyDescent="0.2">
      <c r="A90" t="s">
        <v>104</v>
      </c>
      <c r="B90" s="3" t="s">
        <v>100</v>
      </c>
      <c r="C90" s="11">
        <v>12</v>
      </c>
      <c r="D90" s="11">
        <v>10</v>
      </c>
      <c r="E90" s="11">
        <v>0</v>
      </c>
      <c r="F90" s="11">
        <v>0</v>
      </c>
      <c r="G90" s="11">
        <v>0</v>
      </c>
      <c r="H90" s="4">
        <v>22</v>
      </c>
      <c r="I90" s="5">
        <v>-0.77649056999999999</v>
      </c>
      <c r="J90" s="5">
        <v>1.9370552000000001</v>
      </c>
      <c r="K90" s="8">
        <v>3.9111987296250001</v>
      </c>
      <c r="L90">
        <v>22</v>
      </c>
      <c r="M90" s="29">
        <f t="shared" si="2"/>
        <v>1.1605646300000001</v>
      </c>
      <c r="N90" s="26">
        <f>SUMIFS(L:L,A:A,A90)/COUNTIF(A:A,A90)</f>
        <v>30.5625</v>
      </c>
      <c r="O90">
        <f t="shared" si="3"/>
        <v>0</v>
      </c>
    </row>
    <row r="91" spans="1:15" x14ac:dyDescent="0.2">
      <c r="A91" t="s">
        <v>104</v>
      </c>
      <c r="B91" s="3" t="s">
        <v>101</v>
      </c>
      <c r="C91" s="11">
        <v>0</v>
      </c>
      <c r="D91" s="11">
        <v>9</v>
      </c>
      <c r="E91" s="11">
        <v>2</v>
      </c>
      <c r="F91" s="11">
        <v>0</v>
      </c>
      <c r="G91" s="11">
        <v>0</v>
      </c>
      <c r="H91" s="4">
        <v>11</v>
      </c>
      <c r="I91" s="5">
        <v>-2.2004978645469087</v>
      </c>
      <c r="J91" s="5">
        <v>-0.13274400654690882</v>
      </c>
      <c r="K91" s="8">
        <v>-0.20619340773929964</v>
      </c>
      <c r="L91">
        <v>27</v>
      </c>
      <c r="M91" s="29">
        <f t="shared" si="2"/>
        <v>-2.3332418710938176</v>
      </c>
      <c r="N91" s="26">
        <f>SUMIFS(L:L,A:A,A91)/COUNTIF(A:A,A91)</f>
        <v>30.5625</v>
      </c>
      <c r="O91">
        <f t="shared" si="3"/>
        <v>0</v>
      </c>
    </row>
    <row r="92" spans="1:15" x14ac:dyDescent="0.2">
      <c r="A92" t="s">
        <v>104</v>
      </c>
      <c r="B92" s="3" t="s">
        <v>102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4">
        <v>0</v>
      </c>
      <c r="I92" s="5">
        <v>-1.6625893</v>
      </c>
      <c r="J92" s="5">
        <v>1.4688753000000001</v>
      </c>
      <c r="K92" s="8">
        <v>0</v>
      </c>
      <c r="L92">
        <v>42</v>
      </c>
      <c r="M92" s="29">
        <f t="shared" si="2"/>
        <v>-0.19371399999999994</v>
      </c>
      <c r="N92" s="26">
        <f>SUMIFS(L:L,A:A,A92)/COUNTIF(A:A,A92)</f>
        <v>30.5625</v>
      </c>
      <c r="O92">
        <f t="shared" si="3"/>
        <v>0</v>
      </c>
    </row>
    <row r="93" spans="1:15" x14ac:dyDescent="0.2">
      <c r="A93" t="s">
        <v>104</v>
      </c>
      <c r="B93" s="3" t="s">
        <v>11</v>
      </c>
      <c r="C93" s="11">
        <v>5</v>
      </c>
      <c r="D93" s="11">
        <v>0</v>
      </c>
      <c r="E93" s="11">
        <v>16</v>
      </c>
      <c r="F93" s="11">
        <v>15</v>
      </c>
      <c r="G93" s="11">
        <v>0</v>
      </c>
      <c r="H93" s="4">
        <v>36</v>
      </c>
      <c r="I93" s="5">
        <v>5.3832792049252607</v>
      </c>
      <c r="J93" s="5">
        <v>0.78296584492526033</v>
      </c>
      <c r="K93" s="8">
        <v>16.536646225947305</v>
      </c>
      <c r="L93">
        <v>34</v>
      </c>
      <c r="M93" s="29">
        <f t="shared" si="2"/>
        <v>6.166245049850521</v>
      </c>
      <c r="N93" s="26">
        <f>SUMIFS(L:L,A:A,A93)/COUNTIF(A:A,A93)</f>
        <v>30.5625</v>
      </c>
      <c r="O93">
        <f t="shared" si="3"/>
        <v>0</v>
      </c>
    </row>
    <row r="94" spans="1:15" x14ac:dyDescent="0.2">
      <c r="A94" t="s">
        <v>104</v>
      </c>
      <c r="B94" s="6" t="s">
        <v>103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4">
        <v>0</v>
      </c>
      <c r="I94" s="7">
        <v>-1.6786288196162475</v>
      </c>
      <c r="J94" s="7">
        <v>-0.52994494109443635</v>
      </c>
      <c r="K94" s="8">
        <v>0</v>
      </c>
      <c r="L94">
        <v>20</v>
      </c>
      <c r="M94" s="29">
        <f t="shared" si="2"/>
        <v>-2.2085737607106841</v>
      </c>
      <c r="N94" s="26">
        <f>SUMIFS(L:L,A:A,A94)/COUNTIF(A:A,A94)</f>
        <v>30.5625</v>
      </c>
      <c r="O94">
        <f t="shared" si="3"/>
        <v>0</v>
      </c>
    </row>
    <row r="95" spans="1:15" x14ac:dyDescent="0.2">
      <c r="A95" t="s">
        <v>117</v>
      </c>
      <c r="B95" s="3" t="s">
        <v>105</v>
      </c>
      <c r="C95" s="11">
        <v>32</v>
      </c>
      <c r="D95" s="11">
        <v>0</v>
      </c>
      <c r="E95" s="11">
        <v>0</v>
      </c>
      <c r="F95" s="11">
        <v>0</v>
      </c>
      <c r="G95" s="11">
        <v>0</v>
      </c>
      <c r="H95" s="4">
        <v>32</v>
      </c>
      <c r="I95" s="5">
        <v>6.6480004563072876</v>
      </c>
      <c r="J95" s="5">
        <v>-0.416172543692712</v>
      </c>
      <c r="K95" s="8">
        <v>14.817290242706239</v>
      </c>
      <c r="L95">
        <v>30</v>
      </c>
      <c r="M95" s="29">
        <f t="shared" si="2"/>
        <v>6.2318279126145759</v>
      </c>
      <c r="N95" s="26">
        <f>SUMIFS(L:L,A:A,A95)/COUNTIF(A:A,A95)</f>
        <v>28.083333333333332</v>
      </c>
      <c r="O95">
        <f t="shared" si="3"/>
        <v>0</v>
      </c>
    </row>
    <row r="96" spans="1:15" x14ac:dyDescent="0.2">
      <c r="A96" t="s">
        <v>117</v>
      </c>
      <c r="B96" s="3" t="s">
        <v>106</v>
      </c>
      <c r="C96" s="11">
        <v>0</v>
      </c>
      <c r="D96" s="11">
        <v>0</v>
      </c>
      <c r="E96" s="11">
        <v>25</v>
      </c>
      <c r="F96" s="11">
        <v>9</v>
      </c>
      <c r="G96" s="11">
        <v>0</v>
      </c>
      <c r="H96" s="4">
        <v>34</v>
      </c>
      <c r="I96" s="5">
        <v>3.39380280889793</v>
      </c>
      <c r="J96" s="5">
        <v>0.4595734088979298</v>
      </c>
      <c r="K96" s="8">
        <v>11.194582016534584</v>
      </c>
      <c r="L96">
        <v>30</v>
      </c>
      <c r="M96" s="29">
        <f t="shared" si="2"/>
        <v>3.8533762177958599</v>
      </c>
      <c r="N96" s="26">
        <f>SUMIFS(L:L,A:A,A96)/COUNTIF(A:A,A96)</f>
        <v>28.083333333333332</v>
      </c>
      <c r="O96">
        <f t="shared" si="3"/>
        <v>0</v>
      </c>
    </row>
    <row r="97" spans="1:15" x14ac:dyDescent="0.2">
      <c r="A97" t="s">
        <v>117</v>
      </c>
      <c r="B97" s="3" t="s">
        <v>107</v>
      </c>
      <c r="C97" s="11">
        <v>0</v>
      </c>
      <c r="D97" s="11">
        <v>34</v>
      </c>
      <c r="E97" s="11">
        <v>0</v>
      </c>
      <c r="F97" s="11">
        <v>0</v>
      </c>
      <c r="G97" s="11">
        <v>0</v>
      </c>
      <c r="H97" s="4">
        <v>34</v>
      </c>
      <c r="I97" s="5">
        <v>1.5014986118661231</v>
      </c>
      <c r="J97" s="5">
        <v>-1.1800840881338768</v>
      </c>
      <c r="K97" s="8">
        <v>4.4397052766379215</v>
      </c>
      <c r="L97">
        <v>28</v>
      </c>
      <c r="M97" s="29">
        <f t="shared" si="2"/>
        <v>0.32141452373224633</v>
      </c>
      <c r="N97" s="26">
        <f>SUMIFS(L:L,A:A,A97)/COUNTIF(A:A,A97)</f>
        <v>28.083333333333332</v>
      </c>
      <c r="O97">
        <f t="shared" si="3"/>
        <v>0</v>
      </c>
    </row>
    <row r="98" spans="1:15" x14ac:dyDescent="0.2">
      <c r="A98" s="21" t="s">
        <v>117</v>
      </c>
      <c r="B98" s="30" t="s">
        <v>108</v>
      </c>
      <c r="C98" s="31">
        <v>0</v>
      </c>
      <c r="D98" s="31">
        <v>0</v>
      </c>
      <c r="E98" s="31">
        <v>0</v>
      </c>
      <c r="F98" s="31">
        <v>12</v>
      </c>
      <c r="G98" s="31">
        <v>24</v>
      </c>
      <c r="H98" s="32">
        <v>36</v>
      </c>
      <c r="I98" s="33">
        <v>0.06</v>
      </c>
      <c r="J98" s="33">
        <v>3.8</v>
      </c>
      <c r="K98" s="34">
        <v>11.1</v>
      </c>
      <c r="L98" s="22">
        <v>28</v>
      </c>
      <c r="M98" s="35">
        <f>SUM(I98:J98)</f>
        <v>3.86</v>
      </c>
      <c r="N98" s="36">
        <f>SUMIFS(L:L,A:A,A98)/COUNTIF(A:A,A98)</f>
        <v>28.083333333333332</v>
      </c>
      <c r="O98" s="24">
        <f>IF(IF(E98&gt;25,1,0)*K98&gt;0,1,0)</f>
        <v>0</v>
      </c>
    </row>
    <row r="99" spans="1:15" x14ac:dyDescent="0.2">
      <c r="A99" t="s">
        <v>117</v>
      </c>
      <c r="B99" s="3" t="s">
        <v>109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4">
        <v>0</v>
      </c>
      <c r="I99" s="5">
        <v>-0.57675946</v>
      </c>
      <c r="J99" s="5">
        <v>1.0755296999999999</v>
      </c>
      <c r="K99" s="8">
        <v>0</v>
      </c>
      <c r="L99">
        <v>35</v>
      </c>
      <c r="M99" s="29">
        <f t="shared" si="2"/>
        <v>0.49877023999999992</v>
      </c>
      <c r="N99" s="26">
        <f>SUMIFS(L:L,A:A,A99)/COUNTIF(A:A,A99)</f>
        <v>28.083333333333332</v>
      </c>
      <c r="O99">
        <f t="shared" si="3"/>
        <v>0</v>
      </c>
    </row>
    <row r="100" spans="1:15" x14ac:dyDescent="0.2">
      <c r="A100" t="s">
        <v>117</v>
      </c>
      <c r="B100" s="3" t="s">
        <v>110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4">
        <v>0</v>
      </c>
      <c r="I100" s="5">
        <v>-2.0478008000000001</v>
      </c>
      <c r="J100" s="5">
        <v>-0.30752226999999999</v>
      </c>
      <c r="K100" s="8">
        <v>0</v>
      </c>
      <c r="L100">
        <v>33</v>
      </c>
      <c r="M100" s="29">
        <f t="shared" si="2"/>
        <v>-2.3553230699999999</v>
      </c>
      <c r="N100" s="26">
        <f>SUMIFS(L:L,A:A,A100)/COUNTIF(A:A,A100)</f>
        <v>28.083333333333332</v>
      </c>
      <c r="O100">
        <f t="shared" si="3"/>
        <v>0</v>
      </c>
    </row>
    <row r="101" spans="1:15" x14ac:dyDescent="0.2">
      <c r="A101" t="s">
        <v>117</v>
      </c>
      <c r="B101" s="3" t="s">
        <v>111</v>
      </c>
      <c r="C101" s="11">
        <v>0</v>
      </c>
      <c r="D101" s="11">
        <v>0</v>
      </c>
      <c r="E101" s="11">
        <v>0</v>
      </c>
      <c r="F101" s="11">
        <v>0</v>
      </c>
      <c r="G101" s="11">
        <v>12</v>
      </c>
      <c r="H101" s="4">
        <v>12</v>
      </c>
      <c r="I101" s="5">
        <v>-1.7455907905140429</v>
      </c>
      <c r="J101" s="5">
        <v>-0.17275352471489616</v>
      </c>
      <c r="K101" s="8">
        <v>5.5117587220466176E-2</v>
      </c>
      <c r="L101">
        <v>23</v>
      </c>
      <c r="M101" s="29">
        <f t="shared" si="2"/>
        <v>-1.918344315228939</v>
      </c>
      <c r="N101" s="26">
        <f>SUMIFS(L:L,A:A,A101)/COUNTIF(A:A,A101)</f>
        <v>28.083333333333332</v>
      </c>
      <c r="O101">
        <f t="shared" si="3"/>
        <v>0</v>
      </c>
    </row>
    <row r="102" spans="1:15" x14ac:dyDescent="0.2">
      <c r="A102" t="s">
        <v>117</v>
      </c>
      <c r="B102" s="3" t="s">
        <v>112</v>
      </c>
      <c r="C102" s="11">
        <v>0</v>
      </c>
      <c r="D102" s="11">
        <v>0</v>
      </c>
      <c r="E102" s="11">
        <v>0</v>
      </c>
      <c r="F102" s="11">
        <v>5</v>
      </c>
      <c r="G102" s="11">
        <v>15</v>
      </c>
      <c r="H102" s="4">
        <v>20</v>
      </c>
      <c r="I102" s="5">
        <v>-0.15807885127493543</v>
      </c>
      <c r="J102" s="5">
        <v>2.7185195517250644</v>
      </c>
      <c r="K102" s="8">
        <v>5.1304957880063951</v>
      </c>
      <c r="L102">
        <v>24</v>
      </c>
      <c r="M102" s="29">
        <f t="shared" si="2"/>
        <v>2.5604407004501288</v>
      </c>
      <c r="N102" s="26">
        <f>SUMIFS(L:L,A:A,A102)/COUNTIF(A:A,A102)</f>
        <v>28.083333333333332</v>
      </c>
      <c r="O102">
        <f t="shared" si="3"/>
        <v>0</v>
      </c>
    </row>
    <row r="103" spans="1:15" x14ac:dyDescent="0.2">
      <c r="A103" t="s">
        <v>117</v>
      </c>
      <c r="B103" s="3" t="s">
        <v>113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4">
        <v>0</v>
      </c>
      <c r="I103" s="5">
        <v>-1.6550956357636244</v>
      </c>
      <c r="J103" s="5">
        <v>0.46806072425936296</v>
      </c>
      <c r="K103" s="8">
        <v>0</v>
      </c>
      <c r="L103">
        <v>32</v>
      </c>
      <c r="M103" s="29">
        <f t="shared" si="2"/>
        <v>-1.1870349115042615</v>
      </c>
      <c r="N103" s="26">
        <f>SUMIFS(L:L,A:A,A103)/COUNTIF(A:A,A103)</f>
        <v>28.083333333333332</v>
      </c>
      <c r="O103">
        <f t="shared" si="3"/>
        <v>0</v>
      </c>
    </row>
    <row r="104" spans="1:15" x14ac:dyDescent="0.2">
      <c r="A104" t="s">
        <v>117</v>
      </c>
      <c r="B104" s="3" t="s">
        <v>11</v>
      </c>
      <c r="C104" s="11">
        <v>0</v>
      </c>
      <c r="D104" s="11">
        <v>0</v>
      </c>
      <c r="E104" s="11">
        <v>6</v>
      </c>
      <c r="F104" s="11">
        <v>20</v>
      </c>
      <c r="G104" s="11">
        <v>10</v>
      </c>
      <c r="H104" s="4">
        <v>36</v>
      </c>
      <c r="I104" s="5">
        <v>5.3832792049252607</v>
      </c>
      <c r="J104" s="5">
        <v>0.78296584492526033</v>
      </c>
      <c r="K104" s="8">
        <v>16.536646225947305</v>
      </c>
      <c r="L104">
        <v>34</v>
      </c>
      <c r="M104" s="29">
        <f t="shared" si="2"/>
        <v>6.166245049850521</v>
      </c>
      <c r="N104" s="26">
        <f>SUMIFS(L:L,A:A,A104)/COUNTIF(A:A,A104)</f>
        <v>28.083333333333332</v>
      </c>
      <c r="O104">
        <f t="shared" si="3"/>
        <v>0</v>
      </c>
    </row>
    <row r="105" spans="1:15" x14ac:dyDescent="0.2">
      <c r="A105" t="s">
        <v>117</v>
      </c>
      <c r="B105" s="12" t="s">
        <v>114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4">
        <v>0</v>
      </c>
      <c r="I105" s="7">
        <v>-1.1157960534235318</v>
      </c>
      <c r="J105" s="7">
        <v>-0.33345184630996583</v>
      </c>
      <c r="K105" s="8">
        <v>0</v>
      </c>
      <c r="L105">
        <v>20</v>
      </c>
      <c r="M105" s="29">
        <f t="shared" si="2"/>
        <v>-1.4492478997334977</v>
      </c>
      <c r="N105" s="26">
        <f>SUMIFS(L:L,A:A,A105)/COUNTIF(A:A,A105)</f>
        <v>28.083333333333332</v>
      </c>
      <c r="O105">
        <f t="shared" si="3"/>
        <v>0</v>
      </c>
    </row>
    <row r="106" spans="1:15" x14ac:dyDescent="0.2">
      <c r="A106" t="s">
        <v>117</v>
      </c>
      <c r="B106" s="6" t="s">
        <v>115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4">
        <v>0</v>
      </c>
      <c r="I106" s="7">
        <v>-1.9852864643640835</v>
      </c>
      <c r="J106" s="7">
        <v>-0.6370035796016108</v>
      </c>
      <c r="K106" s="8">
        <v>0</v>
      </c>
      <c r="L106">
        <v>20</v>
      </c>
      <c r="M106" s="29">
        <f t="shared" si="2"/>
        <v>-2.6222900439656942</v>
      </c>
      <c r="N106" s="26">
        <f>SUMIFS(L:L,A:A,A106)/COUNTIF(A:A,A106)</f>
        <v>28.083333333333332</v>
      </c>
      <c r="O106">
        <f t="shared" si="3"/>
        <v>0</v>
      </c>
    </row>
    <row r="107" spans="1:15" x14ac:dyDescent="0.2">
      <c r="A107" t="s">
        <v>131</v>
      </c>
      <c r="B107" s="3" t="s">
        <v>118</v>
      </c>
      <c r="C107" s="11">
        <v>0</v>
      </c>
      <c r="D107" s="11">
        <v>0</v>
      </c>
      <c r="E107" s="11">
        <v>14</v>
      </c>
      <c r="F107" s="11">
        <v>13</v>
      </c>
      <c r="G107" s="11">
        <v>0</v>
      </c>
      <c r="H107" s="4">
        <v>27</v>
      </c>
      <c r="I107" s="5">
        <v>1.6195235076940639</v>
      </c>
      <c r="J107" s="5">
        <v>-0.91659564230593615</v>
      </c>
      <c r="K107" s="8">
        <v>4.1050716955582187</v>
      </c>
      <c r="L107">
        <v>28</v>
      </c>
      <c r="M107" s="29">
        <f t="shared" si="2"/>
        <v>0.70292786538812779</v>
      </c>
      <c r="N107" s="26">
        <f>SUMIFS(L:L,A:A,A107)/COUNTIF(A:A,A107)</f>
        <v>25.5</v>
      </c>
      <c r="O107">
        <f t="shared" si="3"/>
        <v>0</v>
      </c>
    </row>
    <row r="108" spans="1:15" x14ac:dyDescent="0.2">
      <c r="A108" t="s">
        <v>131</v>
      </c>
      <c r="B108" s="3" t="s">
        <v>119</v>
      </c>
      <c r="C108" s="11">
        <v>0</v>
      </c>
      <c r="D108" s="11">
        <v>0</v>
      </c>
      <c r="E108" s="11">
        <v>0</v>
      </c>
      <c r="F108" s="11">
        <v>8</v>
      </c>
      <c r="G108" s="11">
        <v>23</v>
      </c>
      <c r="H108" s="4">
        <v>31</v>
      </c>
      <c r="I108" s="5">
        <v>0.36885705027964144</v>
      </c>
      <c r="J108" s="5">
        <v>1.7562736502796414</v>
      </c>
      <c r="K108" s="8">
        <v>7.1931966591002512</v>
      </c>
      <c r="L108">
        <v>32</v>
      </c>
      <c r="M108" s="29">
        <f t="shared" si="2"/>
        <v>2.125130700559283</v>
      </c>
      <c r="N108" s="26">
        <f>SUMIFS(L:L,A:A,A108)/COUNTIF(A:A,A108)</f>
        <v>25.5</v>
      </c>
      <c r="O108">
        <f t="shared" si="3"/>
        <v>0</v>
      </c>
    </row>
    <row r="109" spans="1:15" x14ac:dyDescent="0.2">
      <c r="A109" s="21" t="s">
        <v>131</v>
      </c>
      <c r="B109" s="30" t="s">
        <v>120</v>
      </c>
      <c r="C109" s="31">
        <v>0</v>
      </c>
      <c r="D109" s="31">
        <v>0</v>
      </c>
      <c r="E109" s="31">
        <v>0</v>
      </c>
      <c r="F109" s="31">
        <v>0</v>
      </c>
      <c r="G109" s="31">
        <v>0</v>
      </c>
      <c r="H109" s="32">
        <v>0</v>
      </c>
      <c r="I109" s="33">
        <v>5.0999999999999996</v>
      </c>
      <c r="J109" s="33">
        <v>0.6</v>
      </c>
      <c r="K109" s="34">
        <v>11.1</v>
      </c>
      <c r="L109" s="22">
        <v>26</v>
      </c>
      <c r="M109" s="29">
        <f t="shared" si="2"/>
        <v>5.6999999999999993</v>
      </c>
      <c r="N109" s="36">
        <f>SUMIFS(L:L,A:A,A109)/COUNTIF(A:A,A109)</f>
        <v>25.5</v>
      </c>
      <c r="O109" s="24">
        <f>IF(IF(E109&gt;25,1,0)*K109&gt;0,1,0)</f>
        <v>0</v>
      </c>
    </row>
    <row r="110" spans="1:15" x14ac:dyDescent="0.2">
      <c r="A110" t="s">
        <v>131</v>
      </c>
      <c r="B110" s="3" t="s">
        <v>121</v>
      </c>
      <c r="C110" s="11">
        <v>0</v>
      </c>
      <c r="D110" s="11">
        <v>8</v>
      </c>
      <c r="E110" s="11">
        <v>22</v>
      </c>
      <c r="F110" s="11">
        <v>0</v>
      </c>
      <c r="G110" s="11">
        <v>0</v>
      </c>
      <c r="H110" s="4">
        <v>30</v>
      </c>
      <c r="I110" s="5">
        <v>1.1851510000000001</v>
      </c>
      <c r="J110" s="5">
        <v>1.6650871</v>
      </c>
      <c r="K110" s="8">
        <v>8.1847767937500002</v>
      </c>
      <c r="L110">
        <v>20</v>
      </c>
      <c r="M110" s="29">
        <f t="shared" si="2"/>
        <v>2.8502381000000003</v>
      </c>
      <c r="N110" s="26">
        <f>SUMIFS(L:L,A:A,A110)/COUNTIF(A:A,A110)</f>
        <v>25.5</v>
      </c>
      <c r="O110">
        <f t="shared" si="3"/>
        <v>0</v>
      </c>
    </row>
    <row r="111" spans="1:15" x14ac:dyDescent="0.2">
      <c r="A111" t="s">
        <v>131</v>
      </c>
      <c r="B111" s="3" t="s">
        <v>122</v>
      </c>
      <c r="C111" s="11">
        <v>0</v>
      </c>
      <c r="D111" s="11">
        <v>0</v>
      </c>
      <c r="E111" s="11">
        <v>0</v>
      </c>
      <c r="F111" s="11">
        <v>0</v>
      </c>
      <c r="G111" s="11">
        <v>0</v>
      </c>
      <c r="H111" s="4">
        <v>0</v>
      </c>
      <c r="I111" s="5">
        <v>-0.64841157000000005</v>
      </c>
      <c r="J111" s="5">
        <v>-0.41657895</v>
      </c>
      <c r="K111" s="8">
        <v>0</v>
      </c>
      <c r="L111">
        <v>29</v>
      </c>
      <c r="M111" s="29">
        <f t="shared" si="2"/>
        <v>-1.0649905200000001</v>
      </c>
      <c r="N111" s="26">
        <f>SUMIFS(L:L,A:A,A111)/COUNTIF(A:A,A111)</f>
        <v>25.5</v>
      </c>
      <c r="O111">
        <f t="shared" si="3"/>
        <v>0</v>
      </c>
    </row>
    <row r="112" spans="1:15" x14ac:dyDescent="0.2">
      <c r="A112" t="s">
        <v>131</v>
      </c>
      <c r="B112" s="3" t="s">
        <v>123</v>
      </c>
      <c r="C112" s="11">
        <v>2</v>
      </c>
      <c r="D112" s="11">
        <v>28</v>
      </c>
      <c r="E112" s="11">
        <v>0</v>
      </c>
      <c r="F112" s="11">
        <v>0</v>
      </c>
      <c r="G112" s="11">
        <v>0</v>
      </c>
      <c r="H112" s="4">
        <v>30</v>
      </c>
      <c r="I112" s="5">
        <v>0.32074139954649683</v>
      </c>
      <c r="J112" s="5">
        <v>0.1943812995464968</v>
      </c>
      <c r="K112" s="8">
        <v>4.2442695547194269</v>
      </c>
      <c r="L112">
        <v>22</v>
      </c>
      <c r="M112" s="29">
        <f t="shared" si="2"/>
        <v>0.51512269909299357</v>
      </c>
      <c r="N112" s="26">
        <f>SUMIFS(L:L,A:A,A112)/COUNTIF(A:A,A112)</f>
        <v>25.5</v>
      </c>
      <c r="O112">
        <f t="shared" si="3"/>
        <v>0</v>
      </c>
    </row>
    <row r="113" spans="1:15" x14ac:dyDescent="0.2">
      <c r="A113" t="s">
        <v>131</v>
      </c>
      <c r="B113" s="3" t="s">
        <v>124</v>
      </c>
      <c r="C113" s="11">
        <v>0</v>
      </c>
      <c r="D113" s="11">
        <v>0</v>
      </c>
      <c r="E113" s="11">
        <v>0</v>
      </c>
      <c r="F113" s="11">
        <v>6</v>
      </c>
      <c r="G113" s="11">
        <v>4</v>
      </c>
      <c r="H113" s="4">
        <v>10</v>
      </c>
      <c r="I113" s="5">
        <v>-0.70360619000000002</v>
      </c>
      <c r="J113" s="5">
        <v>0.29149525999999998</v>
      </c>
      <c r="K113" s="8">
        <v>0.89318760187500013</v>
      </c>
      <c r="L113">
        <v>23</v>
      </c>
      <c r="M113" s="29">
        <f t="shared" si="2"/>
        <v>-0.41211093000000004</v>
      </c>
      <c r="N113" s="26">
        <f>SUMIFS(L:L,A:A,A113)/COUNTIF(A:A,A113)</f>
        <v>25.5</v>
      </c>
      <c r="O113">
        <f t="shared" si="3"/>
        <v>0</v>
      </c>
    </row>
    <row r="114" spans="1:15" x14ac:dyDescent="0.2">
      <c r="A114" t="s">
        <v>131</v>
      </c>
      <c r="B114" s="3" t="s">
        <v>125</v>
      </c>
      <c r="C114" s="11">
        <v>28</v>
      </c>
      <c r="D114" s="11">
        <v>0</v>
      </c>
      <c r="E114" s="11">
        <v>0</v>
      </c>
      <c r="F114" s="11">
        <v>0</v>
      </c>
      <c r="G114" s="11">
        <v>0</v>
      </c>
      <c r="H114" s="4">
        <v>28</v>
      </c>
      <c r="I114" s="5">
        <v>0.90944312100001123</v>
      </c>
      <c r="J114" s="5">
        <v>-0.48639856899998885</v>
      </c>
      <c r="K114" s="8">
        <v>3.816295169400036</v>
      </c>
      <c r="L114">
        <v>24</v>
      </c>
      <c r="M114" s="29">
        <f t="shared" si="2"/>
        <v>0.42304455200002239</v>
      </c>
      <c r="N114" s="26">
        <f>SUMIFS(L:L,A:A,A114)/COUNTIF(A:A,A114)</f>
        <v>25.5</v>
      </c>
      <c r="O114">
        <f t="shared" si="3"/>
        <v>0</v>
      </c>
    </row>
    <row r="115" spans="1:15" x14ac:dyDescent="0.2">
      <c r="A115" t="s">
        <v>131</v>
      </c>
      <c r="B115" s="3" t="s">
        <v>126</v>
      </c>
      <c r="C115" s="11">
        <v>0</v>
      </c>
      <c r="D115" s="11">
        <v>0</v>
      </c>
      <c r="E115" s="11">
        <v>0</v>
      </c>
      <c r="F115" s="11">
        <v>0</v>
      </c>
      <c r="G115" s="11">
        <v>0</v>
      </c>
      <c r="H115" s="4">
        <v>0</v>
      </c>
      <c r="I115" s="5">
        <v>-3.0939671999999998</v>
      </c>
      <c r="J115" s="5">
        <v>-0.91581029000000003</v>
      </c>
      <c r="K115" s="8">
        <v>0</v>
      </c>
      <c r="L115">
        <v>24</v>
      </c>
      <c r="M115" s="29">
        <f t="shared" si="2"/>
        <v>-4.0097774899999994</v>
      </c>
      <c r="N115" s="26">
        <f>SUMIFS(L:L,A:A,A115)/COUNTIF(A:A,A115)</f>
        <v>25.5</v>
      </c>
      <c r="O115">
        <f t="shared" si="3"/>
        <v>0</v>
      </c>
    </row>
    <row r="116" spans="1:15" x14ac:dyDescent="0.2">
      <c r="A116" t="s">
        <v>131</v>
      </c>
      <c r="B116" s="3" t="s">
        <v>127</v>
      </c>
      <c r="C116" s="11">
        <v>0</v>
      </c>
      <c r="D116" s="11">
        <v>12</v>
      </c>
      <c r="E116" s="11">
        <v>0</v>
      </c>
      <c r="F116" s="11">
        <v>0</v>
      </c>
      <c r="G116" s="11">
        <v>0</v>
      </c>
      <c r="H116" s="4">
        <v>12</v>
      </c>
      <c r="I116" s="5">
        <v>-3.4808867313964402</v>
      </c>
      <c r="J116" s="5">
        <v>-0.85358480139644011</v>
      </c>
      <c r="K116" s="8">
        <v>-1.5757682846351946</v>
      </c>
      <c r="L116">
        <v>25</v>
      </c>
      <c r="M116" s="29">
        <f t="shared" si="2"/>
        <v>-4.3344715327928807</v>
      </c>
      <c r="N116" s="26">
        <f>SUMIFS(L:L,A:A,A116)/COUNTIF(A:A,A116)</f>
        <v>25.5</v>
      </c>
      <c r="O116">
        <f t="shared" si="3"/>
        <v>0</v>
      </c>
    </row>
    <row r="117" spans="1:15" x14ac:dyDescent="0.2">
      <c r="A117" t="s">
        <v>131</v>
      </c>
      <c r="B117" s="3" t="s">
        <v>128</v>
      </c>
      <c r="C117" s="11">
        <v>0</v>
      </c>
      <c r="D117" s="11">
        <v>0</v>
      </c>
      <c r="E117" s="11">
        <v>0</v>
      </c>
      <c r="F117" s="11">
        <v>3</v>
      </c>
      <c r="G117" s="11">
        <v>13</v>
      </c>
      <c r="H117" s="4">
        <v>16</v>
      </c>
      <c r="I117" s="5">
        <v>-1.3033475000000001</v>
      </c>
      <c r="J117" s="5">
        <v>1.9070065</v>
      </c>
      <c r="K117" s="8">
        <v>2.3432930999999999</v>
      </c>
      <c r="L117">
        <v>26</v>
      </c>
      <c r="M117" s="29">
        <f t="shared" si="2"/>
        <v>0.60365899999999995</v>
      </c>
      <c r="N117" s="26">
        <f>SUMIFS(L:L,A:A,A117)/COUNTIF(A:A,A117)</f>
        <v>25.5</v>
      </c>
      <c r="O117">
        <f t="shared" si="3"/>
        <v>0</v>
      </c>
    </row>
    <row r="118" spans="1:15" x14ac:dyDescent="0.2">
      <c r="A118" t="s">
        <v>131</v>
      </c>
      <c r="B118" s="3" t="s">
        <v>129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4">
        <v>0</v>
      </c>
      <c r="I118" s="5">
        <v>-1.6891491732109438</v>
      </c>
      <c r="J118" s="5">
        <v>-0.18726191078021598</v>
      </c>
      <c r="K118" s="8">
        <v>0</v>
      </c>
      <c r="L118">
        <v>24</v>
      </c>
      <c r="M118" s="29">
        <f t="shared" si="2"/>
        <v>-1.8764110839911599</v>
      </c>
      <c r="N118" s="26">
        <f>SUMIFS(L:L,A:A,A118)/COUNTIF(A:A,A118)</f>
        <v>25.5</v>
      </c>
      <c r="O118">
        <f t="shared" si="3"/>
        <v>0</v>
      </c>
    </row>
    <row r="119" spans="1:15" x14ac:dyDescent="0.2">
      <c r="A119" t="s">
        <v>131</v>
      </c>
      <c r="B119" s="3" t="s">
        <v>11</v>
      </c>
      <c r="C119" s="11">
        <v>0</v>
      </c>
      <c r="D119" s="11">
        <v>0</v>
      </c>
      <c r="E119" s="11">
        <v>12</v>
      </c>
      <c r="F119" s="11">
        <v>18</v>
      </c>
      <c r="G119" s="11">
        <v>6</v>
      </c>
      <c r="H119" s="4">
        <v>36</v>
      </c>
      <c r="I119" s="5">
        <v>5.3832792049252607</v>
      </c>
      <c r="J119" s="5">
        <v>0.78296584492526033</v>
      </c>
      <c r="K119" s="8">
        <v>16.536646225947305</v>
      </c>
      <c r="L119">
        <v>34</v>
      </c>
      <c r="M119" s="29">
        <f t="shared" si="2"/>
        <v>6.166245049850521</v>
      </c>
      <c r="N119" s="26">
        <f>SUMIFS(L:L,A:A,A119)/COUNTIF(A:A,A119)</f>
        <v>25.5</v>
      </c>
      <c r="O119">
        <f t="shared" si="3"/>
        <v>0</v>
      </c>
    </row>
    <row r="120" spans="1:15" x14ac:dyDescent="0.2">
      <c r="A120" t="s">
        <v>131</v>
      </c>
      <c r="B120" s="6" t="s">
        <v>130</v>
      </c>
      <c r="C120" s="11">
        <v>0</v>
      </c>
      <c r="D120" s="11">
        <v>0</v>
      </c>
      <c r="E120" s="11">
        <v>0</v>
      </c>
      <c r="F120" s="11">
        <v>0</v>
      </c>
      <c r="G120" s="11">
        <v>0</v>
      </c>
      <c r="H120" s="4">
        <v>0</v>
      </c>
      <c r="I120" s="7">
        <v>-1.9600452027126054</v>
      </c>
      <c r="J120" s="7">
        <v>-0.62819148848667161</v>
      </c>
      <c r="K120" s="8">
        <v>0</v>
      </c>
      <c r="L120">
        <v>20</v>
      </c>
      <c r="M120" s="29">
        <f t="shared" si="2"/>
        <v>-2.5882366911992771</v>
      </c>
      <c r="N120" s="26">
        <f>SUMIFS(L:L,A:A,A120)/COUNTIF(A:A,A120)</f>
        <v>25.5</v>
      </c>
      <c r="O120">
        <f t="shared" si="3"/>
        <v>0</v>
      </c>
    </row>
    <row r="121" spans="1:15" x14ac:dyDescent="0.2">
      <c r="A121" t="s">
        <v>145</v>
      </c>
      <c r="B121" s="3" t="s">
        <v>132</v>
      </c>
      <c r="C121" s="11">
        <v>24</v>
      </c>
      <c r="D121" s="11">
        <v>12</v>
      </c>
      <c r="E121" s="11">
        <v>0</v>
      </c>
      <c r="F121" s="11">
        <v>0</v>
      </c>
      <c r="G121" s="11">
        <v>0</v>
      </c>
      <c r="H121" s="4">
        <v>36</v>
      </c>
      <c r="I121" s="5">
        <v>5.4107884999999998</v>
      </c>
      <c r="J121" s="5">
        <v>-1.4671278000000001</v>
      </c>
      <c r="K121" s="8">
        <v>0</v>
      </c>
      <c r="L121">
        <v>28</v>
      </c>
      <c r="M121" s="29">
        <f t="shared" si="2"/>
        <v>3.9436606999999997</v>
      </c>
      <c r="N121" s="26">
        <f>SUMIFS(L:L,A:A,A121)/COUNTIF(A:A,A121)</f>
        <v>27</v>
      </c>
      <c r="O121">
        <f t="shared" si="3"/>
        <v>0</v>
      </c>
    </row>
    <row r="122" spans="1:15" x14ac:dyDescent="0.2">
      <c r="A122" t="s">
        <v>145</v>
      </c>
      <c r="B122" s="3" t="s">
        <v>133</v>
      </c>
      <c r="C122" s="11">
        <v>12</v>
      </c>
      <c r="D122" s="11">
        <v>24</v>
      </c>
      <c r="E122" s="11">
        <v>0</v>
      </c>
      <c r="F122" s="11">
        <v>0</v>
      </c>
      <c r="G122" s="11">
        <v>0</v>
      </c>
      <c r="H122" s="4">
        <v>36</v>
      </c>
      <c r="I122" s="5">
        <v>1.9742770013543927</v>
      </c>
      <c r="J122" s="5">
        <v>-1.9325462986456072</v>
      </c>
      <c r="K122" s="8">
        <v>4.1345046729852912</v>
      </c>
      <c r="L122">
        <v>27</v>
      </c>
      <c r="M122" s="29">
        <f t="shared" si="2"/>
        <v>4.1730702708785428E-2</v>
      </c>
      <c r="N122" s="26">
        <f>SUMIFS(L:L,A:A,A122)/COUNTIF(A:A,A122)</f>
        <v>27</v>
      </c>
      <c r="O122">
        <f t="shared" si="3"/>
        <v>0</v>
      </c>
    </row>
    <row r="123" spans="1:15" x14ac:dyDescent="0.2">
      <c r="A123" t="s">
        <v>145</v>
      </c>
      <c r="B123" s="3" t="s">
        <v>134</v>
      </c>
      <c r="C123" s="11">
        <v>6</v>
      </c>
      <c r="D123" s="11">
        <v>12</v>
      </c>
      <c r="E123" s="11">
        <v>8</v>
      </c>
      <c r="F123" s="11">
        <v>0</v>
      </c>
      <c r="G123" s="11">
        <v>0</v>
      </c>
      <c r="H123" s="4">
        <v>26</v>
      </c>
      <c r="I123" s="5">
        <v>-2.4195061345074431</v>
      </c>
      <c r="J123" s="5">
        <v>-0.447806864507443</v>
      </c>
      <c r="K123" s="8">
        <v>-1.2684452610592709</v>
      </c>
      <c r="L123">
        <v>30</v>
      </c>
      <c r="M123" s="29">
        <f t="shared" si="2"/>
        <v>-2.867312999014886</v>
      </c>
      <c r="N123" s="26">
        <f>SUMIFS(L:L,A:A,A123)/COUNTIF(A:A,A123)</f>
        <v>27</v>
      </c>
      <c r="O123">
        <f t="shared" si="3"/>
        <v>0</v>
      </c>
    </row>
    <row r="124" spans="1:15" x14ac:dyDescent="0.2">
      <c r="A124" t="s">
        <v>145</v>
      </c>
      <c r="B124" s="3" t="s">
        <v>135</v>
      </c>
      <c r="C124" s="11">
        <v>0</v>
      </c>
      <c r="D124" s="11">
        <v>0</v>
      </c>
      <c r="E124" s="11">
        <v>9</v>
      </c>
      <c r="F124" s="11">
        <v>14</v>
      </c>
      <c r="G124" s="11">
        <v>0</v>
      </c>
      <c r="H124" s="4">
        <v>23</v>
      </c>
      <c r="I124" s="5">
        <v>-0.68883809432974585</v>
      </c>
      <c r="J124" s="5">
        <v>0.59642991567025416</v>
      </c>
      <c r="K124" s="8">
        <v>2.4679469188592829</v>
      </c>
      <c r="L124">
        <v>25</v>
      </c>
      <c r="M124" s="29">
        <f t="shared" si="2"/>
        <v>-9.2408178659491691E-2</v>
      </c>
      <c r="N124" s="26">
        <f>SUMIFS(L:L,A:A,A124)/COUNTIF(A:A,A124)</f>
        <v>27</v>
      </c>
      <c r="O124">
        <f t="shared" si="3"/>
        <v>0</v>
      </c>
    </row>
    <row r="125" spans="1:15" x14ac:dyDescent="0.2">
      <c r="A125" t="s">
        <v>145</v>
      </c>
      <c r="B125" s="3" t="s">
        <v>136</v>
      </c>
      <c r="C125" s="11">
        <v>0</v>
      </c>
      <c r="D125" s="11">
        <v>0</v>
      </c>
      <c r="E125" s="11">
        <v>0</v>
      </c>
      <c r="F125" s="11">
        <v>1</v>
      </c>
      <c r="G125" s="11">
        <v>12</v>
      </c>
      <c r="H125" s="4">
        <v>13</v>
      </c>
      <c r="I125" s="5">
        <v>-1.0255084529171694</v>
      </c>
      <c r="J125" s="5">
        <v>0.28370318708283049</v>
      </c>
      <c r="K125" s="8">
        <v>0.92005489935863971</v>
      </c>
      <c r="L125">
        <v>26</v>
      </c>
      <c r="M125" s="29">
        <f t="shared" si="2"/>
        <v>-0.74180526583433892</v>
      </c>
      <c r="N125" s="26">
        <f>SUMIFS(L:L,A:A,A125)/COUNTIF(A:A,A125)</f>
        <v>27</v>
      </c>
      <c r="O125">
        <f t="shared" si="3"/>
        <v>0</v>
      </c>
    </row>
    <row r="126" spans="1:15" x14ac:dyDescent="0.2">
      <c r="A126" t="s">
        <v>145</v>
      </c>
      <c r="B126" s="3" t="s">
        <v>137</v>
      </c>
      <c r="C126" s="11">
        <v>0</v>
      </c>
      <c r="D126" s="11">
        <v>0</v>
      </c>
      <c r="E126" s="11">
        <v>6</v>
      </c>
      <c r="F126" s="11">
        <v>18</v>
      </c>
      <c r="G126" s="11">
        <v>4</v>
      </c>
      <c r="H126" s="4">
        <v>28</v>
      </c>
      <c r="I126" s="5">
        <v>-0.81573148115730409</v>
      </c>
      <c r="J126" s="5">
        <v>1.8121884688426959</v>
      </c>
      <c r="K126" s="8">
        <v>4.719419755604493</v>
      </c>
      <c r="L126">
        <v>28</v>
      </c>
      <c r="M126" s="29">
        <f t="shared" si="2"/>
        <v>0.99645698768539182</v>
      </c>
      <c r="N126" s="26">
        <f>SUMIFS(L:L,A:A,A126)/COUNTIF(A:A,A126)</f>
        <v>27</v>
      </c>
      <c r="O126">
        <f t="shared" si="3"/>
        <v>0</v>
      </c>
    </row>
    <row r="127" spans="1:15" x14ac:dyDescent="0.2">
      <c r="A127" t="s">
        <v>145</v>
      </c>
      <c r="B127" s="3" t="s">
        <v>138</v>
      </c>
      <c r="C127" s="11">
        <v>0</v>
      </c>
      <c r="D127" s="11">
        <v>0</v>
      </c>
      <c r="E127" s="11">
        <v>0</v>
      </c>
      <c r="F127" s="11">
        <v>0</v>
      </c>
      <c r="G127" s="11">
        <v>18</v>
      </c>
      <c r="H127" s="4">
        <v>18</v>
      </c>
      <c r="I127" s="5">
        <v>-2.3828988</v>
      </c>
      <c r="J127" s="5">
        <v>0.47340431999999999</v>
      </c>
      <c r="K127" s="8">
        <v>9.1636839000000012E-2</v>
      </c>
      <c r="L127">
        <v>21</v>
      </c>
      <c r="M127" s="29">
        <f t="shared" si="2"/>
        <v>-1.90949448</v>
      </c>
      <c r="N127" s="26">
        <f>SUMIFS(L:L,A:A,A127)/COUNTIF(A:A,A127)</f>
        <v>27</v>
      </c>
      <c r="O127">
        <f t="shared" si="3"/>
        <v>0</v>
      </c>
    </row>
    <row r="128" spans="1:15" x14ac:dyDescent="0.2">
      <c r="A128" t="s">
        <v>145</v>
      </c>
      <c r="B128" s="3" t="s">
        <v>139</v>
      </c>
      <c r="C128" s="11">
        <v>0</v>
      </c>
      <c r="D128" s="11">
        <v>0</v>
      </c>
      <c r="E128" s="11">
        <v>0</v>
      </c>
      <c r="F128" s="11">
        <v>4</v>
      </c>
      <c r="G128" s="11">
        <v>8</v>
      </c>
      <c r="H128" s="4">
        <v>12</v>
      </c>
      <c r="I128" s="5">
        <v>-1.9097861780061292</v>
      </c>
      <c r="J128" s="5">
        <v>0.43488824835242229</v>
      </c>
      <c r="K128" s="8">
        <v>0.35444389748374794</v>
      </c>
      <c r="L128">
        <v>21</v>
      </c>
      <c r="M128" s="29">
        <f t="shared" si="2"/>
        <v>-1.4748979296537068</v>
      </c>
      <c r="N128" s="26">
        <f>SUMIFS(L:L,A:A,A128)/COUNTIF(A:A,A128)</f>
        <v>27</v>
      </c>
      <c r="O128">
        <f t="shared" si="3"/>
        <v>0</v>
      </c>
    </row>
    <row r="129" spans="1:15" x14ac:dyDescent="0.2">
      <c r="A129" t="s">
        <v>145</v>
      </c>
      <c r="B129" s="3" t="s">
        <v>140</v>
      </c>
      <c r="C129" s="11">
        <v>0</v>
      </c>
      <c r="D129" s="11">
        <v>4</v>
      </c>
      <c r="E129" s="11">
        <v>4</v>
      </c>
      <c r="F129" s="11">
        <v>0</v>
      </c>
      <c r="G129" s="11">
        <v>0</v>
      </c>
      <c r="H129" s="4">
        <v>8</v>
      </c>
      <c r="I129" s="5">
        <v>-2.0750741738730163</v>
      </c>
      <c r="J129" s="5">
        <v>-0.33156114531686659</v>
      </c>
      <c r="K129" s="8">
        <v>-0.18298589363544737</v>
      </c>
      <c r="L129">
        <v>24</v>
      </c>
      <c r="M129" s="29">
        <f t="shared" si="2"/>
        <v>-2.406635319189883</v>
      </c>
      <c r="N129" s="26">
        <f>SUMIFS(L:L,A:A,A129)/COUNTIF(A:A,A129)</f>
        <v>27</v>
      </c>
      <c r="O129">
        <f t="shared" si="3"/>
        <v>0</v>
      </c>
    </row>
    <row r="130" spans="1:15" x14ac:dyDescent="0.2">
      <c r="A130" t="s">
        <v>145</v>
      </c>
      <c r="B130" s="3" t="s">
        <v>141</v>
      </c>
      <c r="C130" s="11">
        <v>0</v>
      </c>
      <c r="D130" s="11">
        <v>0</v>
      </c>
      <c r="E130" s="11">
        <v>0</v>
      </c>
      <c r="F130" s="11">
        <v>0</v>
      </c>
      <c r="G130" s="11">
        <v>0</v>
      </c>
      <c r="H130" s="4">
        <v>0</v>
      </c>
      <c r="I130" s="5">
        <v>-2.2858950999999998</v>
      </c>
      <c r="J130" s="5">
        <v>-4.1284963000000001E-2</v>
      </c>
      <c r="K130" s="8">
        <v>0</v>
      </c>
      <c r="L130">
        <v>29</v>
      </c>
      <c r="M130" s="29">
        <f t="shared" si="2"/>
        <v>-2.3271800629999997</v>
      </c>
      <c r="N130" s="26">
        <f>SUMIFS(L:L,A:A,A130)/COUNTIF(A:A,A130)</f>
        <v>27</v>
      </c>
      <c r="O130">
        <f t="shared" si="3"/>
        <v>0</v>
      </c>
    </row>
    <row r="131" spans="1:15" x14ac:dyDescent="0.2">
      <c r="A131" t="s">
        <v>145</v>
      </c>
      <c r="B131" s="3" t="s">
        <v>142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4">
        <v>0</v>
      </c>
      <c r="I131" s="5">
        <v>-2.9399028</v>
      </c>
      <c r="J131" s="5">
        <v>1.2303951</v>
      </c>
      <c r="K131" s="8">
        <v>0</v>
      </c>
      <c r="L131">
        <v>36</v>
      </c>
      <c r="M131" s="29">
        <f t="shared" ref="M131:M194" si="4">SUM(I131:J131)</f>
        <v>-1.7095077000000001</v>
      </c>
      <c r="N131" s="26">
        <f>SUMIFS(L:L,A:A,A131)/COUNTIF(A:A,A131)</f>
        <v>27</v>
      </c>
      <c r="O131">
        <f t="shared" ref="O131:O194" si="5">IF(IF(E131&gt;25,1,0)*K131&gt;0,1,0)</f>
        <v>0</v>
      </c>
    </row>
    <row r="132" spans="1:15" x14ac:dyDescent="0.2">
      <c r="A132" t="s">
        <v>145</v>
      </c>
      <c r="B132" s="3" t="s">
        <v>143</v>
      </c>
      <c r="C132" s="11">
        <v>0</v>
      </c>
      <c r="D132" s="11">
        <v>0</v>
      </c>
      <c r="E132" s="11">
        <v>0</v>
      </c>
      <c r="F132" s="11">
        <v>0</v>
      </c>
      <c r="G132" s="11">
        <v>0</v>
      </c>
      <c r="H132" s="4">
        <v>0</v>
      </c>
      <c r="I132" s="5">
        <v>-1.8522936000000001</v>
      </c>
      <c r="J132" s="5">
        <v>1.2200176</v>
      </c>
      <c r="K132" s="8">
        <v>0</v>
      </c>
      <c r="L132">
        <v>29</v>
      </c>
      <c r="M132" s="29">
        <f t="shared" si="4"/>
        <v>-0.63227600000000006</v>
      </c>
      <c r="N132" s="26">
        <f>SUMIFS(L:L,A:A,A132)/COUNTIF(A:A,A132)</f>
        <v>27</v>
      </c>
      <c r="O132">
        <f t="shared" si="5"/>
        <v>0</v>
      </c>
    </row>
    <row r="133" spans="1:15" x14ac:dyDescent="0.2">
      <c r="A133" t="s">
        <v>145</v>
      </c>
      <c r="B133" s="3" t="s">
        <v>11</v>
      </c>
      <c r="C133" s="11">
        <v>10</v>
      </c>
      <c r="D133" s="11">
        <v>5</v>
      </c>
      <c r="E133" s="11">
        <v>10</v>
      </c>
      <c r="F133" s="11">
        <v>8</v>
      </c>
      <c r="G133" s="11">
        <v>3</v>
      </c>
      <c r="H133" s="4">
        <v>36</v>
      </c>
      <c r="I133" s="5">
        <v>5.3832792049252607</v>
      </c>
      <c r="J133" s="5">
        <v>0.78296584492526033</v>
      </c>
      <c r="K133" s="8">
        <v>16.536646225947305</v>
      </c>
      <c r="L133">
        <v>34</v>
      </c>
      <c r="M133" s="29">
        <f t="shared" si="4"/>
        <v>6.166245049850521</v>
      </c>
      <c r="N133" s="26">
        <f>SUMIFS(L:L,A:A,A133)/COUNTIF(A:A,A133)</f>
        <v>27</v>
      </c>
      <c r="O133">
        <f t="shared" si="5"/>
        <v>0</v>
      </c>
    </row>
    <row r="134" spans="1:15" x14ac:dyDescent="0.2">
      <c r="A134" t="s">
        <v>145</v>
      </c>
      <c r="B134" s="6" t="s">
        <v>144</v>
      </c>
      <c r="C134" s="11">
        <v>0</v>
      </c>
      <c r="D134" s="11">
        <v>0</v>
      </c>
      <c r="E134" s="11">
        <v>0</v>
      </c>
      <c r="F134" s="11">
        <v>0</v>
      </c>
      <c r="G134" s="11">
        <v>0</v>
      </c>
      <c r="H134" s="4">
        <v>0</v>
      </c>
      <c r="I134" s="7">
        <v>-1.8782969209944005</v>
      </c>
      <c r="J134" s="7">
        <v>-0.5996519758055231</v>
      </c>
      <c r="K134" s="8">
        <v>0</v>
      </c>
      <c r="L134">
        <v>20</v>
      </c>
      <c r="M134" s="29">
        <f t="shared" si="4"/>
        <v>-2.4779488967999237</v>
      </c>
      <c r="N134" s="26">
        <f>SUMIFS(L:L,A:A,A134)/COUNTIF(A:A,A134)</f>
        <v>27</v>
      </c>
      <c r="O134">
        <f t="shared" si="5"/>
        <v>0</v>
      </c>
    </row>
    <row r="135" spans="1:15" x14ac:dyDescent="0.2">
      <c r="A135" t="s">
        <v>162</v>
      </c>
      <c r="B135" s="3" t="s">
        <v>146</v>
      </c>
      <c r="C135" s="11">
        <v>0</v>
      </c>
      <c r="D135" s="11">
        <v>0</v>
      </c>
      <c r="E135" s="11">
        <v>0</v>
      </c>
      <c r="F135" s="11">
        <v>0</v>
      </c>
      <c r="G135" s="11">
        <v>31</v>
      </c>
      <c r="H135" s="4">
        <v>31</v>
      </c>
      <c r="I135" s="5">
        <v>-0.41597913717065321</v>
      </c>
      <c r="J135" s="5">
        <v>2.0581498328293466</v>
      </c>
      <c r="K135" s="8">
        <v>6.3510351505548472</v>
      </c>
      <c r="L135">
        <v>30</v>
      </c>
      <c r="M135" s="29">
        <f t="shared" si="4"/>
        <v>1.6421706956586934</v>
      </c>
      <c r="N135" s="26">
        <f>SUMIFS(L:L,A:A,A135)/COUNTIF(A:A,A135)</f>
        <v>28.058823529411764</v>
      </c>
      <c r="O135">
        <f t="shared" si="5"/>
        <v>0</v>
      </c>
    </row>
    <row r="136" spans="1:15" x14ac:dyDescent="0.2">
      <c r="A136" t="s">
        <v>162</v>
      </c>
      <c r="B136" s="3" t="s">
        <v>147</v>
      </c>
      <c r="C136" s="11">
        <v>0</v>
      </c>
      <c r="D136" s="11">
        <v>0</v>
      </c>
      <c r="E136" s="11">
        <v>20</v>
      </c>
      <c r="F136" s="11">
        <v>10</v>
      </c>
      <c r="G136" s="11">
        <v>0</v>
      </c>
      <c r="H136" s="4">
        <v>30</v>
      </c>
      <c r="I136" s="5">
        <v>3.6179609864354256E-2</v>
      </c>
      <c r="J136" s="5">
        <v>-0.53751692013564578</v>
      </c>
      <c r="K136" s="8">
        <v>2.5289932889171958</v>
      </c>
      <c r="L136">
        <v>30</v>
      </c>
      <c r="M136" s="29">
        <f t="shared" si="4"/>
        <v>-0.50133731027129147</v>
      </c>
      <c r="N136" s="26">
        <f>SUMIFS(L:L,A:A,A136)/COUNTIF(A:A,A136)</f>
        <v>28.058823529411764</v>
      </c>
      <c r="O136">
        <f t="shared" si="5"/>
        <v>0</v>
      </c>
    </row>
    <row r="137" spans="1:15" x14ac:dyDescent="0.2">
      <c r="A137" t="s">
        <v>162</v>
      </c>
      <c r="B137" s="3" t="s">
        <v>148</v>
      </c>
      <c r="C137" s="11">
        <v>0</v>
      </c>
      <c r="D137" s="11">
        <v>0</v>
      </c>
      <c r="E137" s="11">
        <v>28</v>
      </c>
      <c r="F137" s="11">
        <v>0</v>
      </c>
      <c r="G137" s="11">
        <v>0</v>
      </c>
      <c r="H137" s="4">
        <v>28</v>
      </c>
      <c r="I137" s="5">
        <v>1.1898971</v>
      </c>
      <c r="J137" s="5">
        <v>-0.45724502</v>
      </c>
      <c r="K137" s="8">
        <v>0</v>
      </c>
      <c r="L137">
        <v>26</v>
      </c>
      <c r="M137" s="29">
        <f t="shared" si="4"/>
        <v>0.73265208000000004</v>
      </c>
      <c r="N137" s="26">
        <f>SUMIFS(L:L,A:A,A137)/COUNTIF(A:A,A137)</f>
        <v>28.058823529411764</v>
      </c>
      <c r="O137">
        <f t="shared" si="5"/>
        <v>0</v>
      </c>
    </row>
    <row r="138" spans="1:15" x14ac:dyDescent="0.2">
      <c r="A138" t="s">
        <v>162</v>
      </c>
      <c r="B138" s="3" t="s">
        <v>149</v>
      </c>
      <c r="C138" s="11">
        <v>5</v>
      </c>
      <c r="D138" s="11">
        <v>25</v>
      </c>
      <c r="E138" s="11">
        <v>0</v>
      </c>
      <c r="F138" s="11">
        <v>0</v>
      </c>
      <c r="G138" s="11">
        <v>0</v>
      </c>
      <c r="H138" s="4">
        <v>30</v>
      </c>
      <c r="I138" s="5">
        <v>0.63113698663778162</v>
      </c>
      <c r="J138" s="5">
        <v>-1.9813403333622184</v>
      </c>
      <c r="K138" s="8">
        <v>1.0965318524025129</v>
      </c>
      <c r="L138">
        <v>26</v>
      </c>
      <c r="M138" s="29">
        <f t="shared" si="4"/>
        <v>-1.3502033467244368</v>
      </c>
      <c r="N138" s="26">
        <f>SUMIFS(L:L,A:A,A138)/COUNTIF(A:A,A138)</f>
        <v>28.058823529411764</v>
      </c>
      <c r="O138">
        <f t="shared" si="5"/>
        <v>0</v>
      </c>
    </row>
    <row r="139" spans="1:15" x14ac:dyDescent="0.2">
      <c r="A139" t="s">
        <v>162</v>
      </c>
      <c r="B139" s="3" t="s">
        <v>150</v>
      </c>
      <c r="C139" s="11">
        <v>0</v>
      </c>
      <c r="D139" s="11">
        <v>0</v>
      </c>
      <c r="E139" s="11">
        <v>0</v>
      </c>
      <c r="F139" s="11">
        <v>0</v>
      </c>
      <c r="G139" s="11">
        <v>0</v>
      </c>
      <c r="H139" s="4">
        <v>0</v>
      </c>
      <c r="I139" s="5">
        <v>-1.6117984999999999</v>
      </c>
      <c r="J139" s="5">
        <v>1.3858458</v>
      </c>
      <c r="K139" s="8">
        <v>0</v>
      </c>
      <c r="L139">
        <v>30</v>
      </c>
      <c r="M139" s="29">
        <f t="shared" si="4"/>
        <v>-0.2259526999999999</v>
      </c>
      <c r="N139" s="26">
        <f>SUMIFS(L:L,A:A,A139)/COUNTIF(A:A,A139)</f>
        <v>28.058823529411764</v>
      </c>
      <c r="O139">
        <f t="shared" si="5"/>
        <v>0</v>
      </c>
    </row>
    <row r="140" spans="1:15" x14ac:dyDescent="0.2">
      <c r="A140" t="s">
        <v>162</v>
      </c>
      <c r="B140" s="3" t="s">
        <v>151</v>
      </c>
      <c r="C140" s="11">
        <v>0</v>
      </c>
      <c r="D140" s="11">
        <v>0</v>
      </c>
      <c r="E140" s="11">
        <v>0</v>
      </c>
      <c r="F140" s="11">
        <v>0</v>
      </c>
      <c r="G140" s="11">
        <v>0</v>
      </c>
      <c r="H140" s="4">
        <v>0</v>
      </c>
      <c r="I140" s="5">
        <v>2.9292107000000001</v>
      </c>
      <c r="J140" s="5">
        <v>-3.0855784000000002</v>
      </c>
      <c r="K140" s="8">
        <v>0</v>
      </c>
      <c r="L140">
        <v>32</v>
      </c>
      <c r="M140" s="29">
        <f t="shared" si="4"/>
        <v>-0.15636770000000011</v>
      </c>
      <c r="N140" s="26">
        <f>SUMIFS(L:L,A:A,A140)/COUNTIF(A:A,A140)</f>
        <v>28.058823529411764</v>
      </c>
      <c r="O140">
        <f t="shared" si="5"/>
        <v>0</v>
      </c>
    </row>
    <row r="141" spans="1:15" x14ac:dyDescent="0.2">
      <c r="A141" t="s">
        <v>162</v>
      </c>
      <c r="B141" s="3" t="s">
        <v>152</v>
      </c>
      <c r="C141" s="11">
        <v>18</v>
      </c>
      <c r="D141" s="11">
        <v>6</v>
      </c>
      <c r="E141" s="11">
        <v>0</v>
      </c>
      <c r="F141" s="11">
        <v>0</v>
      </c>
      <c r="G141" s="11">
        <v>0</v>
      </c>
      <c r="H141" s="4">
        <v>24</v>
      </c>
      <c r="I141" s="5">
        <v>-0.58488104649981931</v>
      </c>
      <c r="J141" s="5">
        <v>-1.5671585864998194</v>
      </c>
      <c r="K141" s="8">
        <v>-0.2052535045495123</v>
      </c>
      <c r="L141">
        <v>31</v>
      </c>
      <c r="M141" s="29">
        <f t="shared" si="4"/>
        <v>-2.1520396329996387</v>
      </c>
      <c r="N141" s="26">
        <f>SUMIFS(L:L,A:A,A141)/COUNTIF(A:A,A141)</f>
        <v>28.058823529411764</v>
      </c>
      <c r="O141">
        <f t="shared" si="5"/>
        <v>0</v>
      </c>
    </row>
    <row r="142" spans="1:15" x14ac:dyDescent="0.2">
      <c r="A142" t="s">
        <v>162</v>
      </c>
      <c r="B142" s="3" t="s">
        <v>153</v>
      </c>
      <c r="C142" s="11">
        <v>0</v>
      </c>
      <c r="D142" s="11">
        <v>5</v>
      </c>
      <c r="E142" s="11">
        <v>14</v>
      </c>
      <c r="F142" s="11">
        <v>0</v>
      </c>
      <c r="G142" s="11">
        <v>0</v>
      </c>
      <c r="H142" s="4">
        <v>19</v>
      </c>
      <c r="I142" s="5">
        <v>-2.7139241674275083</v>
      </c>
      <c r="J142" s="5">
        <v>1.4695532325724916</v>
      </c>
      <c r="K142" s="8">
        <v>0.80757856337370093</v>
      </c>
      <c r="L142">
        <v>31</v>
      </c>
      <c r="M142" s="29">
        <f t="shared" si="4"/>
        <v>-1.2443709348550167</v>
      </c>
      <c r="N142" s="26">
        <f>SUMIFS(L:L,A:A,A142)/COUNTIF(A:A,A142)</f>
        <v>28.058823529411764</v>
      </c>
      <c r="O142">
        <f t="shared" si="5"/>
        <v>0</v>
      </c>
    </row>
    <row r="143" spans="1:15" x14ac:dyDescent="0.2">
      <c r="A143" t="s">
        <v>162</v>
      </c>
      <c r="B143" s="3" t="s">
        <v>154</v>
      </c>
      <c r="C143" s="11">
        <v>16</v>
      </c>
      <c r="D143" s="11">
        <v>10</v>
      </c>
      <c r="E143" s="11">
        <v>0</v>
      </c>
      <c r="F143" s="11">
        <v>0</v>
      </c>
      <c r="G143" s="11">
        <v>0</v>
      </c>
      <c r="H143" s="4">
        <v>26</v>
      </c>
      <c r="I143" s="5">
        <v>1.3307245406928181E-2</v>
      </c>
      <c r="J143" s="5">
        <v>-0.22308094159307182</v>
      </c>
      <c r="K143" s="8">
        <v>2.6182059693277648</v>
      </c>
      <c r="L143">
        <v>30</v>
      </c>
      <c r="M143" s="29">
        <f t="shared" si="4"/>
        <v>-0.20977369618614364</v>
      </c>
      <c r="N143" s="26">
        <f>SUMIFS(L:L,A:A,A143)/COUNTIF(A:A,A143)</f>
        <v>28.058823529411764</v>
      </c>
      <c r="O143">
        <f t="shared" si="5"/>
        <v>0</v>
      </c>
    </row>
    <row r="144" spans="1:15" x14ac:dyDescent="0.2">
      <c r="A144" t="s">
        <v>162</v>
      </c>
      <c r="B144" s="3" t="s">
        <v>155</v>
      </c>
      <c r="C144" s="11">
        <v>0</v>
      </c>
      <c r="D144" s="11">
        <v>0</v>
      </c>
      <c r="E144" s="11">
        <v>2</v>
      </c>
      <c r="F144" s="11">
        <v>6</v>
      </c>
      <c r="G144" s="11">
        <v>6</v>
      </c>
      <c r="H144" s="4">
        <v>14</v>
      </c>
      <c r="I144" s="5">
        <v>-0.97418046000000003</v>
      </c>
      <c r="J144" s="5">
        <v>-0.29326185999999999</v>
      </c>
      <c r="K144" s="8">
        <v>0.57688917300000009</v>
      </c>
      <c r="L144">
        <v>24</v>
      </c>
      <c r="M144" s="29">
        <f t="shared" si="4"/>
        <v>-1.26744232</v>
      </c>
      <c r="N144" s="26">
        <f>SUMIFS(L:L,A:A,A144)/COUNTIF(A:A,A144)</f>
        <v>28.058823529411764</v>
      </c>
      <c r="O144">
        <f t="shared" si="5"/>
        <v>0</v>
      </c>
    </row>
    <row r="145" spans="1:15" x14ac:dyDescent="0.2">
      <c r="A145" t="s">
        <v>162</v>
      </c>
      <c r="B145" s="3" t="s">
        <v>156</v>
      </c>
      <c r="C145" s="11">
        <v>9</v>
      </c>
      <c r="D145" s="11">
        <v>2</v>
      </c>
      <c r="E145" s="11">
        <v>0</v>
      </c>
      <c r="F145" s="11">
        <v>0</v>
      </c>
      <c r="G145" s="11">
        <v>0</v>
      </c>
      <c r="H145" s="4">
        <v>11</v>
      </c>
      <c r="I145" s="5">
        <v>-1.6487801</v>
      </c>
      <c r="J145" s="5">
        <v>-0.67868185000000003</v>
      </c>
      <c r="K145" s="8">
        <v>-0.2026170815625</v>
      </c>
      <c r="L145">
        <v>22</v>
      </c>
      <c r="M145" s="29">
        <f t="shared" si="4"/>
        <v>-2.32746195</v>
      </c>
      <c r="N145" s="26">
        <f>SUMIFS(L:L,A:A,A145)/COUNTIF(A:A,A145)</f>
        <v>28.058823529411764</v>
      </c>
      <c r="O145">
        <f t="shared" si="5"/>
        <v>0</v>
      </c>
    </row>
    <row r="146" spans="1:15" x14ac:dyDescent="0.2">
      <c r="A146" t="s">
        <v>162</v>
      </c>
      <c r="B146" s="3" t="s">
        <v>157</v>
      </c>
      <c r="C146" s="11">
        <v>0</v>
      </c>
      <c r="D146" s="11">
        <v>0</v>
      </c>
      <c r="E146" s="11">
        <v>4</v>
      </c>
      <c r="F146" s="11">
        <v>0</v>
      </c>
      <c r="G146" s="11">
        <v>0</v>
      </c>
      <c r="H146" s="4">
        <v>4</v>
      </c>
      <c r="I146" s="5">
        <v>-1.9707204</v>
      </c>
      <c r="J146" s="5">
        <v>0.58043301000000003</v>
      </c>
      <c r="K146" s="8">
        <v>0.13718533724999996</v>
      </c>
      <c r="L146">
        <v>24</v>
      </c>
      <c r="M146" s="29">
        <f t="shared" si="4"/>
        <v>-1.3902873900000001</v>
      </c>
      <c r="N146" s="26">
        <f>SUMIFS(L:L,A:A,A146)/COUNTIF(A:A,A146)</f>
        <v>28.058823529411764</v>
      </c>
      <c r="O146">
        <f t="shared" si="5"/>
        <v>0</v>
      </c>
    </row>
    <row r="147" spans="1:15" x14ac:dyDescent="0.2">
      <c r="A147" t="s">
        <v>162</v>
      </c>
      <c r="B147" s="3" t="s">
        <v>158</v>
      </c>
      <c r="C147" s="11">
        <v>0</v>
      </c>
      <c r="D147" s="11">
        <v>0</v>
      </c>
      <c r="E147" s="11">
        <v>0</v>
      </c>
      <c r="F147" s="11">
        <v>0</v>
      </c>
      <c r="G147" s="11">
        <v>0</v>
      </c>
      <c r="H147" s="4">
        <v>0</v>
      </c>
      <c r="I147" s="5">
        <v>-1.7</v>
      </c>
      <c r="J147" s="5">
        <v>-0.3</v>
      </c>
      <c r="K147" s="8">
        <v>0</v>
      </c>
      <c r="L147">
        <v>36</v>
      </c>
      <c r="M147" s="29">
        <f t="shared" si="4"/>
        <v>-2</v>
      </c>
      <c r="N147" s="26">
        <f>SUMIFS(L:L,A:A,A147)/COUNTIF(A:A,A147)</f>
        <v>28.058823529411764</v>
      </c>
      <c r="O147">
        <f t="shared" si="5"/>
        <v>0</v>
      </c>
    </row>
    <row r="148" spans="1:15" x14ac:dyDescent="0.2">
      <c r="A148" t="s">
        <v>162</v>
      </c>
      <c r="B148" s="3" t="s">
        <v>159</v>
      </c>
      <c r="C148" s="11">
        <v>0</v>
      </c>
      <c r="D148" s="11">
        <v>0</v>
      </c>
      <c r="E148" s="11">
        <v>0</v>
      </c>
      <c r="F148" s="11">
        <v>0</v>
      </c>
      <c r="G148" s="11">
        <v>0</v>
      </c>
      <c r="H148" s="4">
        <v>0</v>
      </c>
      <c r="I148" s="5">
        <v>-1.7</v>
      </c>
      <c r="J148" s="5">
        <v>-0.3</v>
      </c>
      <c r="K148" s="8">
        <v>0</v>
      </c>
      <c r="L148">
        <v>31</v>
      </c>
      <c r="M148" s="29">
        <f t="shared" si="4"/>
        <v>-2</v>
      </c>
      <c r="N148" s="26">
        <f>SUMIFS(L:L,A:A,A148)/COUNTIF(A:A,A148)</f>
        <v>28.058823529411764</v>
      </c>
      <c r="O148">
        <f t="shared" si="5"/>
        <v>0</v>
      </c>
    </row>
    <row r="149" spans="1:15" x14ac:dyDescent="0.2">
      <c r="A149" t="s">
        <v>162</v>
      </c>
      <c r="B149" s="3" t="s">
        <v>11</v>
      </c>
      <c r="C149" s="11">
        <v>0</v>
      </c>
      <c r="D149" s="11">
        <v>0</v>
      </c>
      <c r="E149" s="11">
        <v>8</v>
      </c>
      <c r="F149" s="11">
        <v>20</v>
      </c>
      <c r="G149" s="11">
        <v>6</v>
      </c>
      <c r="H149" s="4">
        <v>34</v>
      </c>
      <c r="I149" s="5">
        <v>5.3955121000000004</v>
      </c>
      <c r="J149" s="5">
        <v>0.79519874000000002</v>
      </c>
      <c r="K149" s="8">
        <v>15.664734481500004</v>
      </c>
      <c r="L149">
        <v>34</v>
      </c>
      <c r="M149" s="29">
        <f t="shared" si="4"/>
        <v>6.1907108400000004</v>
      </c>
      <c r="N149" s="26">
        <f>SUMIFS(L:L,A:A,A149)/COUNTIF(A:A,A149)</f>
        <v>28.058823529411764</v>
      </c>
      <c r="O149">
        <f t="shared" si="5"/>
        <v>0</v>
      </c>
    </row>
    <row r="150" spans="1:15" x14ac:dyDescent="0.2">
      <c r="A150" t="s">
        <v>162</v>
      </c>
      <c r="B150" s="6" t="s">
        <v>160</v>
      </c>
      <c r="C150" s="11">
        <v>0</v>
      </c>
      <c r="D150" s="11">
        <v>0</v>
      </c>
      <c r="E150" s="11">
        <v>0</v>
      </c>
      <c r="F150" s="11">
        <v>12</v>
      </c>
      <c r="G150" s="11">
        <v>0</v>
      </c>
      <c r="H150" s="4">
        <v>12</v>
      </c>
      <c r="I150" s="7">
        <v>-1.3972124365198897</v>
      </c>
      <c r="J150" s="7">
        <v>-0.43169839370220109</v>
      </c>
      <c r="K150" s="8">
        <v>0.11548518960008881</v>
      </c>
      <c r="L150">
        <v>20</v>
      </c>
      <c r="M150" s="29">
        <f t="shared" si="4"/>
        <v>-1.8289108302220907</v>
      </c>
      <c r="N150" s="26">
        <f>SUMIFS(L:L,A:A,A150)/COUNTIF(A:A,A150)</f>
        <v>28.058823529411764</v>
      </c>
      <c r="O150">
        <f t="shared" si="5"/>
        <v>0</v>
      </c>
    </row>
    <row r="151" spans="1:15" x14ac:dyDescent="0.2">
      <c r="A151" t="s">
        <v>162</v>
      </c>
      <c r="B151" s="6" t="s">
        <v>161</v>
      </c>
      <c r="C151" s="11">
        <v>0</v>
      </c>
      <c r="D151" s="11">
        <v>0</v>
      </c>
      <c r="E151" s="11">
        <v>0</v>
      </c>
      <c r="F151" s="11">
        <v>0</v>
      </c>
      <c r="G151" s="11">
        <v>5</v>
      </c>
      <c r="H151" s="4">
        <v>5</v>
      </c>
      <c r="I151" s="7">
        <v>-1.4527667341309107</v>
      </c>
      <c r="J151" s="7">
        <v>-0.45109320601920355</v>
      </c>
      <c r="K151" s="8">
        <v>2.703939183278033E-2</v>
      </c>
      <c r="L151">
        <v>20</v>
      </c>
      <c r="M151" s="29">
        <f t="shared" si="4"/>
        <v>-1.9038599401501144</v>
      </c>
      <c r="N151" s="26">
        <f>SUMIFS(L:L,A:A,A151)/COUNTIF(A:A,A151)</f>
        <v>28.058823529411764</v>
      </c>
      <c r="O151">
        <f t="shared" si="5"/>
        <v>0</v>
      </c>
    </row>
    <row r="152" spans="1:15" x14ac:dyDescent="0.2">
      <c r="A152" t="s">
        <v>176</v>
      </c>
      <c r="B152" s="3" t="s">
        <v>163</v>
      </c>
      <c r="C152" s="11">
        <v>0</v>
      </c>
      <c r="D152" s="11">
        <v>0</v>
      </c>
      <c r="E152" s="11">
        <v>0</v>
      </c>
      <c r="F152" s="11">
        <v>0</v>
      </c>
      <c r="G152" s="11">
        <v>26</v>
      </c>
      <c r="H152" s="4">
        <v>26</v>
      </c>
      <c r="I152" s="5">
        <v>0.50693564468182006</v>
      </c>
      <c r="J152" s="5">
        <v>-0.31430165531818</v>
      </c>
      <c r="K152" s="8">
        <v>3.206727209444324</v>
      </c>
      <c r="L152">
        <v>26</v>
      </c>
      <c r="M152" s="29">
        <f t="shared" si="4"/>
        <v>0.19263398936364007</v>
      </c>
      <c r="N152" s="26">
        <f>SUMIFS(L:L,A:A,A152)/COUNTIF(A:A,A152)</f>
        <v>26.428571428571427</v>
      </c>
      <c r="O152">
        <f t="shared" si="5"/>
        <v>0</v>
      </c>
    </row>
    <row r="153" spans="1:15" x14ac:dyDescent="0.2">
      <c r="A153" t="s">
        <v>176</v>
      </c>
      <c r="B153" s="3" t="s">
        <v>164</v>
      </c>
      <c r="C153" s="11">
        <v>0</v>
      </c>
      <c r="D153" s="11">
        <v>0</v>
      </c>
      <c r="E153" s="11">
        <v>0</v>
      </c>
      <c r="F153" s="11">
        <v>0</v>
      </c>
      <c r="G153" s="11">
        <v>0</v>
      </c>
      <c r="H153" s="4">
        <v>0</v>
      </c>
      <c r="I153" s="5">
        <v>-2.6472663999999999</v>
      </c>
      <c r="J153" s="5">
        <v>1.7761001999999999</v>
      </c>
      <c r="K153" s="8">
        <v>0</v>
      </c>
      <c r="L153">
        <v>33</v>
      </c>
      <c r="M153" s="29">
        <f t="shared" si="4"/>
        <v>-0.8711662</v>
      </c>
      <c r="N153" s="26">
        <f>SUMIFS(L:L,A:A,A153)/COUNTIF(A:A,A153)</f>
        <v>26.428571428571427</v>
      </c>
      <c r="O153">
        <f t="shared" si="5"/>
        <v>0</v>
      </c>
    </row>
    <row r="154" spans="1:15" x14ac:dyDescent="0.2">
      <c r="A154" t="s">
        <v>176</v>
      </c>
      <c r="B154" s="3" t="s">
        <v>165</v>
      </c>
      <c r="C154" s="11">
        <v>0</v>
      </c>
      <c r="D154" s="11">
        <v>0</v>
      </c>
      <c r="E154" s="11">
        <v>0</v>
      </c>
      <c r="F154" s="11">
        <v>0</v>
      </c>
      <c r="G154" s="11">
        <v>0</v>
      </c>
      <c r="H154" s="4">
        <v>0</v>
      </c>
      <c r="I154" s="5">
        <v>1.2412745999999999</v>
      </c>
      <c r="J154" s="5">
        <v>-1.0776644</v>
      </c>
      <c r="K154" s="8">
        <v>0</v>
      </c>
      <c r="L154">
        <v>26</v>
      </c>
      <c r="M154" s="29">
        <f t="shared" si="4"/>
        <v>0.16361019999999993</v>
      </c>
      <c r="N154" s="26">
        <f>SUMIFS(L:L,A:A,A154)/COUNTIF(A:A,A154)</f>
        <v>26.428571428571427</v>
      </c>
      <c r="O154">
        <f t="shared" si="5"/>
        <v>0</v>
      </c>
    </row>
    <row r="155" spans="1:15" x14ac:dyDescent="0.2">
      <c r="A155" t="s">
        <v>176</v>
      </c>
      <c r="B155" s="3" t="s">
        <v>166</v>
      </c>
      <c r="C155" s="11">
        <v>0</v>
      </c>
      <c r="D155" s="11">
        <v>16</v>
      </c>
      <c r="E155" s="11">
        <v>13</v>
      </c>
      <c r="F155" s="11">
        <v>0</v>
      </c>
      <c r="G155" s="11">
        <v>0</v>
      </c>
      <c r="H155" s="4">
        <v>29</v>
      </c>
      <c r="I155" s="5">
        <v>-0.67584232074168771</v>
      </c>
      <c r="J155" s="5">
        <v>-1.4994860907416878</v>
      </c>
      <c r="K155" s="8">
        <v>-0.2860044712322567</v>
      </c>
      <c r="L155">
        <v>33</v>
      </c>
      <c r="M155" s="29">
        <f t="shared" si="4"/>
        <v>-2.1753284114833757</v>
      </c>
      <c r="N155" s="26">
        <f>SUMIFS(L:L,A:A,A155)/COUNTIF(A:A,A155)</f>
        <v>26.428571428571427</v>
      </c>
      <c r="O155">
        <f t="shared" si="5"/>
        <v>0</v>
      </c>
    </row>
    <row r="156" spans="1:15" x14ac:dyDescent="0.2">
      <c r="A156" t="s">
        <v>176</v>
      </c>
      <c r="B156" s="3" t="s">
        <v>167</v>
      </c>
      <c r="C156" s="11">
        <v>0</v>
      </c>
      <c r="D156" s="11">
        <v>0</v>
      </c>
      <c r="E156" s="11">
        <v>7</v>
      </c>
      <c r="F156" s="11">
        <v>12</v>
      </c>
      <c r="G156" s="11">
        <v>0</v>
      </c>
      <c r="H156" s="4">
        <v>19</v>
      </c>
      <c r="I156" s="5">
        <v>-2.8482876654994969</v>
      </c>
      <c r="J156" s="5">
        <v>-1.108385965499497</v>
      </c>
      <c r="K156" s="8">
        <v>-2.0911949431301746</v>
      </c>
      <c r="L156">
        <v>30</v>
      </c>
      <c r="M156" s="29">
        <f t="shared" si="4"/>
        <v>-3.9566736309989938</v>
      </c>
      <c r="N156" s="26">
        <f>SUMIFS(L:L,A:A,A156)/COUNTIF(A:A,A156)</f>
        <v>26.428571428571427</v>
      </c>
      <c r="O156">
        <f t="shared" si="5"/>
        <v>0</v>
      </c>
    </row>
    <row r="157" spans="1:15" x14ac:dyDescent="0.2">
      <c r="A157" t="s">
        <v>176</v>
      </c>
      <c r="B157" s="3" t="s">
        <v>168</v>
      </c>
      <c r="C157" s="11">
        <v>0</v>
      </c>
      <c r="D157" s="11">
        <v>0</v>
      </c>
      <c r="E157" s="11">
        <v>0</v>
      </c>
      <c r="F157" s="11">
        <v>25</v>
      </c>
      <c r="G157" s="11">
        <v>5</v>
      </c>
      <c r="H157" s="4">
        <v>30</v>
      </c>
      <c r="I157" s="5">
        <v>-0.1243997401934854</v>
      </c>
      <c r="J157" s="5">
        <v>2.1526962553065148</v>
      </c>
      <c r="K157" s="8">
        <v>6.7977503692532357</v>
      </c>
      <c r="L157">
        <v>23</v>
      </c>
      <c r="M157" s="29">
        <f t="shared" si="4"/>
        <v>2.0282965151130292</v>
      </c>
      <c r="N157" s="26">
        <f>SUMIFS(L:L,A:A,A157)/COUNTIF(A:A,A157)</f>
        <v>26.428571428571427</v>
      </c>
      <c r="O157">
        <f t="shared" si="5"/>
        <v>0</v>
      </c>
    </row>
    <row r="158" spans="1:15" x14ac:dyDescent="0.2">
      <c r="A158" t="s">
        <v>176</v>
      </c>
      <c r="B158" s="3" t="s">
        <v>169</v>
      </c>
      <c r="C158" s="11">
        <v>0</v>
      </c>
      <c r="D158" s="11">
        <v>13</v>
      </c>
      <c r="E158" s="11">
        <v>2</v>
      </c>
      <c r="F158" s="11">
        <v>0</v>
      </c>
      <c r="G158" s="11">
        <v>0</v>
      </c>
      <c r="H158" s="4">
        <v>15</v>
      </c>
      <c r="I158" s="5">
        <v>-1.7982856240514276</v>
      </c>
      <c r="J158" s="5">
        <v>-0.51695272405142734</v>
      </c>
      <c r="K158" s="8">
        <v>-0.26598235621178384</v>
      </c>
      <c r="L158">
        <v>25</v>
      </c>
      <c r="M158" s="29">
        <f t="shared" si="4"/>
        <v>-2.3152383481028549</v>
      </c>
      <c r="N158" s="26">
        <f>SUMIFS(L:L,A:A,A158)/COUNTIF(A:A,A158)</f>
        <v>26.428571428571427</v>
      </c>
      <c r="O158">
        <f t="shared" si="5"/>
        <v>0</v>
      </c>
    </row>
    <row r="159" spans="1:15" x14ac:dyDescent="0.2">
      <c r="A159" t="s">
        <v>176</v>
      </c>
      <c r="B159" s="3" t="s">
        <v>170</v>
      </c>
      <c r="C159" s="11">
        <v>0</v>
      </c>
      <c r="D159" s="11">
        <v>0</v>
      </c>
      <c r="E159" s="11">
        <v>0</v>
      </c>
      <c r="F159" s="11">
        <v>0</v>
      </c>
      <c r="G159" s="11">
        <v>0</v>
      </c>
      <c r="H159" s="4">
        <v>0</v>
      </c>
      <c r="I159" s="5">
        <v>-0.86932480000000001</v>
      </c>
      <c r="J159" s="5">
        <v>2.2893526999999998</v>
      </c>
      <c r="K159" s="8">
        <v>0</v>
      </c>
      <c r="L159">
        <v>28</v>
      </c>
      <c r="M159" s="29">
        <f t="shared" si="4"/>
        <v>1.4200278999999998</v>
      </c>
      <c r="N159" s="26">
        <f>SUMIFS(L:L,A:A,A159)/COUNTIF(A:A,A159)</f>
        <v>26.428571428571427</v>
      </c>
      <c r="O159">
        <f t="shared" si="5"/>
        <v>0</v>
      </c>
    </row>
    <row r="160" spans="1:15" x14ac:dyDescent="0.2">
      <c r="A160" t="s">
        <v>176</v>
      </c>
      <c r="B160" s="3" t="s">
        <v>171</v>
      </c>
      <c r="C160" s="11">
        <v>20</v>
      </c>
      <c r="D160" s="11">
        <v>4</v>
      </c>
      <c r="E160" s="11">
        <v>0</v>
      </c>
      <c r="F160" s="11">
        <v>0</v>
      </c>
      <c r="G160" s="11">
        <v>0</v>
      </c>
      <c r="H160" s="4">
        <v>24</v>
      </c>
      <c r="I160" s="5">
        <v>-1.8101246</v>
      </c>
      <c r="J160" s="5">
        <v>-0.30983704000000001</v>
      </c>
      <c r="K160" s="8">
        <v>-0.16194821400000015</v>
      </c>
      <c r="L160">
        <v>20</v>
      </c>
      <c r="M160" s="29">
        <f t="shared" si="4"/>
        <v>-2.1199616400000001</v>
      </c>
      <c r="N160" s="26">
        <f>SUMIFS(L:L,A:A,A160)/COUNTIF(A:A,A160)</f>
        <v>26.428571428571427</v>
      </c>
      <c r="O160">
        <f t="shared" si="5"/>
        <v>0</v>
      </c>
    </row>
    <row r="161" spans="1:15" x14ac:dyDescent="0.2">
      <c r="A161" t="s">
        <v>176</v>
      </c>
      <c r="B161" s="3" t="s">
        <v>172</v>
      </c>
      <c r="C161" s="11">
        <v>10</v>
      </c>
      <c r="D161" s="11">
        <v>10</v>
      </c>
      <c r="E161" s="11">
        <v>0</v>
      </c>
      <c r="F161" s="11">
        <v>0</v>
      </c>
      <c r="G161" s="11">
        <v>0</v>
      </c>
      <c r="H161" s="4">
        <v>20</v>
      </c>
      <c r="I161" s="5">
        <v>-0.73951325269120338</v>
      </c>
      <c r="J161" s="5">
        <v>-2.0942796126912033</v>
      </c>
      <c r="K161" s="8">
        <v>-0.93801697355520741</v>
      </c>
      <c r="L161">
        <v>22</v>
      </c>
      <c r="M161" s="29">
        <f t="shared" si="4"/>
        <v>-2.8337928653824065</v>
      </c>
      <c r="N161" s="26">
        <f>SUMIFS(L:L,A:A,A161)/COUNTIF(A:A,A161)</f>
        <v>26.428571428571427</v>
      </c>
      <c r="O161">
        <f t="shared" si="5"/>
        <v>0</v>
      </c>
    </row>
    <row r="162" spans="1:15" x14ac:dyDescent="0.2">
      <c r="A162" t="s">
        <v>176</v>
      </c>
      <c r="B162" s="3" t="s">
        <v>173</v>
      </c>
      <c r="C162" s="11"/>
      <c r="D162" s="11">
        <v>5</v>
      </c>
      <c r="E162" s="11">
        <v>8</v>
      </c>
      <c r="F162" s="11">
        <v>0</v>
      </c>
      <c r="G162" s="11">
        <v>0</v>
      </c>
      <c r="H162" s="4">
        <v>13</v>
      </c>
      <c r="I162" s="5">
        <v>-1.1681557408112138</v>
      </c>
      <c r="J162" s="5">
        <v>-1.0504462508112138</v>
      </c>
      <c r="K162" s="8">
        <v>-0.15985270637389998</v>
      </c>
      <c r="L162">
        <v>24</v>
      </c>
      <c r="M162" s="29">
        <f t="shared" si="4"/>
        <v>-2.2186019916224273</v>
      </c>
      <c r="N162" s="26">
        <f>SUMIFS(L:L,A:A,A162)/COUNTIF(A:A,A162)</f>
        <v>26.428571428571427</v>
      </c>
      <c r="O162">
        <f t="shared" si="5"/>
        <v>0</v>
      </c>
    </row>
    <row r="163" spans="1:15" x14ac:dyDescent="0.2">
      <c r="A163" t="s">
        <v>176</v>
      </c>
      <c r="B163" s="3" t="s">
        <v>174</v>
      </c>
      <c r="C163" s="11">
        <v>18</v>
      </c>
      <c r="D163" s="11">
        <v>0</v>
      </c>
      <c r="E163" s="11">
        <v>0</v>
      </c>
      <c r="F163" s="11">
        <v>0</v>
      </c>
      <c r="G163" s="11">
        <v>0</v>
      </c>
      <c r="H163" s="4">
        <v>18</v>
      </c>
      <c r="I163" s="5">
        <v>1.0761870325384102</v>
      </c>
      <c r="J163" s="5">
        <v>-2.9055293674615896</v>
      </c>
      <c r="K163" s="8">
        <v>0.17279088589028083</v>
      </c>
      <c r="L163">
        <v>26</v>
      </c>
      <c r="M163" s="29">
        <f t="shared" si="4"/>
        <v>-1.8293423349231794</v>
      </c>
      <c r="N163" s="26">
        <f>SUMIFS(L:L,A:A,A163)/COUNTIF(A:A,A163)</f>
        <v>26.428571428571427</v>
      </c>
      <c r="O163">
        <f t="shared" si="5"/>
        <v>0</v>
      </c>
    </row>
    <row r="164" spans="1:15" x14ac:dyDescent="0.2">
      <c r="A164" t="s">
        <v>176</v>
      </c>
      <c r="B164" s="3" t="s">
        <v>11</v>
      </c>
      <c r="C164" s="11">
        <v>0</v>
      </c>
      <c r="D164" s="11">
        <v>0</v>
      </c>
      <c r="E164" s="11">
        <v>18</v>
      </c>
      <c r="F164" s="11">
        <v>11</v>
      </c>
      <c r="G164" s="11">
        <v>6</v>
      </c>
      <c r="H164" s="4">
        <v>35</v>
      </c>
      <c r="I164" s="5">
        <v>5.3955121000000004</v>
      </c>
      <c r="J164" s="5">
        <v>0.79519874000000002</v>
      </c>
      <c r="K164" s="8">
        <v>16.125461966250001</v>
      </c>
      <c r="L164">
        <v>34</v>
      </c>
      <c r="M164" s="29">
        <f t="shared" si="4"/>
        <v>6.1907108400000004</v>
      </c>
      <c r="N164" s="26">
        <f>SUMIFS(L:L,A:A,A164)/COUNTIF(A:A,A164)</f>
        <v>26.428571428571427</v>
      </c>
      <c r="O164">
        <f t="shared" si="5"/>
        <v>0</v>
      </c>
    </row>
    <row r="165" spans="1:15" x14ac:dyDescent="0.2">
      <c r="A165" t="s">
        <v>176</v>
      </c>
      <c r="B165" s="6" t="s">
        <v>175</v>
      </c>
      <c r="C165" s="11">
        <v>0</v>
      </c>
      <c r="D165" s="11">
        <v>0</v>
      </c>
      <c r="E165" s="11">
        <v>0</v>
      </c>
      <c r="F165" s="11">
        <v>0</v>
      </c>
      <c r="G165" s="11">
        <v>11</v>
      </c>
      <c r="H165" s="4">
        <v>11</v>
      </c>
      <c r="I165" s="7">
        <v>-1.1975443351417372</v>
      </c>
      <c r="J165" s="7">
        <v>-0.36199135899111445</v>
      </c>
      <c r="K165" s="8">
        <v>0.27253728925529813</v>
      </c>
      <c r="L165">
        <v>20</v>
      </c>
      <c r="M165" s="29">
        <f t="shared" si="4"/>
        <v>-1.5595356941328515</v>
      </c>
      <c r="N165" s="26">
        <f>SUMIFS(L:L,A:A,A165)/COUNTIF(A:A,A165)</f>
        <v>26.428571428571427</v>
      </c>
      <c r="O165">
        <f t="shared" si="5"/>
        <v>0</v>
      </c>
    </row>
    <row r="166" spans="1:15" x14ac:dyDescent="0.2">
      <c r="A166" t="s">
        <v>190</v>
      </c>
      <c r="B166" s="3" t="s">
        <v>177</v>
      </c>
      <c r="C166" s="11">
        <v>0</v>
      </c>
      <c r="D166" s="11">
        <v>0</v>
      </c>
      <c r="E166" s="11">
        <v>0</v>
      </c>
      <c r="F166" s="11">
        <v>0</v>
      </c>
      <c r="G166" s="11">
        <v>0</v>
      </c>
      <c r="H166" s="4">
        <v>0</v>
      </c>
      <c r="I166" s="5">
        <v>-0.78146278999999996</v>
      </c>
      <c r="J166" s="5">
        <v>0.54036927000000001</v>
      </c>
      <c r="K166" s="8">
        <v>0</v>
      </c>
      <c r="L166">
        <v>29</v>
      </c>
      <c r="M166" s="29">
        <f t="shared" si="4"/>
        <v>-0.24109351999999995</v>
      </c>
      <c r="N166" s="26">
        <f>SUMIFS(L:L,A:A,A166)/COUNTIF(A:A,A166)</f>
        <v>26.6</v>
      </c>
      <c r="O166">
        <f t="shared" si="5"/>
        <v>0</v>
      </c>
    </row>
    <row r="167" spans="1:15" x14ac:dyDescent="0.2">
      <c r="A167" t="s">
        <v>190</v>
      </c>
      <c r="B167" s="3" t="s">
        <v>178</v>
      </c>
      <c r="C167" s="11">
        <v>30</v>
      </c>
      <c r="D167" s="11">
        <v>0</v>
      </c>
      <c r="E167" s="11">
        <v>0</v>
      </c>
      <c r="F167" s="11">
        <v>0</v>
      </c>
      <c r="G167" s="11">
        <v>0</v>
      </c>
      <c r="H167" s="4">
        <v>30</v>
      </c>
      <c r="I167" s="5">
        <v>1.3227815299789139</v>
      </c>
      <c r="J167" s="5">
        <v>-2.4678719700210863</v>
      </c>
      <c r="K167" s="8">
        <v>1.4426598824288341</v>
      </c>
      <c r="L167">
        <v>25</v>
      </c>
      <c r="M167" s="29">
        <f t="shared" si="4"/>
        <v>-1.1450904400421724</v>
      </c>
      <c r="N167" s="26">
        <f>SUMIFS(L:L,A:A,A167)/COUNTIF(A:A,A167)</f>
        <v>26.6</v>
      </c>
      <c r="O167">
        <f t="shared" si="5"/>
        <v>0</v>
      </c>
    </row>
    <row r="168" spans="1:15" x14ac:dyDescent="0.2">
      <c r="A168" t="s">
        <v>190</v>
      </c>
      <c r="B168" s="3" t="s">
        <v>179</v>
      </c>
      <c r="C168" s="11">
        <v>0</v>
      </c>
      <c r="D168" s="11">
        <v>0</v>
      </c>
      <c r="E168" s="11">
        <v>0</v>
      </c>
      <c r="F168" s="11">
        <v>2</v>
      </c>
      <c r="G168" s="11">
        <v>14</v>
      </c>
      <c r="H168" s="4">
        <v>16</v>
      </c>
      <c r="I168" s="5">
        <v>-3.9028413037786742</v>
      </c>
      <c r="J168" s="5">
        <v>0.5162282062213257</v>
      </c>
      <c r="K168" s="8">
        <v>-1.2479517878016138</v>
      </c>
      <c r="L168">
        <v>30</v>
      </c>
      <c r="M168" s="29">
        <f t="shared" si="4"/>
        <v>-3.3866130975573485</v>
      </c>
      <c r="N168" s="26">
        <f>SUMIFS(L:L,A:A,A168)/COUNTIF(A:A,A168)</f>
        <v>26.6</v>
      </c>
      <c r="O168">
        <f t="shared" si="5"/>
        <v>0</v>
      </c>
    </row>
    <row r="169" spans="1:15" x14ac:dyDescent="0.2">
      <c r="A169" t="s">
        <v>190</v>
      </c>
      <c r="B169" s="3" t="s">
        <v>180</v>
      </c>
      <c r="C169" s="11">
        <v>0</v>
      </c>
      <c r="D169" s="11">
        <v>0</v>
      </c>
      <c r="E169" s="11">
        <v>0</v>
      </c>
      <c r="F169" s="11">
        <v>0</v>
      </c>
      <c r="G169" s="11">
        <v>0</v>
      </c>
      <c r="H169" s="4">
        <v>0</v>
      </c>
      <c r="I169" s="5">
        <v>-1.8781239000000001</v>
      </c>
      <c r="J169" s="5">
        <v>2.2777843</v>
      </c>
      <c r="K169" s="8">
        <v>0</v>
      </c>
      <c r="L169">
        <v>29</v>
      </c>
      <c r="M169" s="29">
        <f t="shared" si="4"/>
        <v>0.39966039999999992</v>
      </c>
      <c r="N169" s="26">
        <f>SUMIFS(L:L,A:A,A169)/COUNTIF(A:A,A169)</f>
        <v>26.6</v>
      </c>
      <c r="O169">
        <f t="shared" si="5"/>
        <v>0</v>
      </c>
    </row>
    <row r="170" spans="1:15" x14ac:dyDescent="0.2">
      <c r="A170" t="s">
        <v>190</v>
      </c>
      <c r="B170" s="3" t="s">
        <v>181</v>
      </c>
      <c r="C170" s="11">
        <v>0</v>
      </c>
      <c r="D170" s="11">
        <v>0</v>
      </c>
      <c r="E170" s="11">
        <v>0</v>
      </c>
      <c r="F170" s="11">
        <v>9</v>
      </c>
      <c r="G170" s="11">
        <v>10</v>
      </c>
      <c r="H170" s="4">
        <v>19</v>
      </c>
      <c r="I170" s="5">
        <v>-0.87777185440150385</v>
      </c>
      <c r="J170" s="5">
        <v>0.56583923559849614</v>
      </c>
      <c r="K170" s="8">
        <v>1.8041220136542857</v>
      </c>
      <c r="L170">
        <v>27</v>
      </c>
      <c r="M170" s="29">
        <f t="shared" si="4"/>
        <v>-0.31193261880300771</v>
      </c>
      <c r="N170" s="26">
        <f>SUMIFS(L:L,A:A,A170)/COUNTIF(A:A,A170)</f>
        <v>26.6</v>
      </c>
      <c r="O170">
        <f t="shared" si="5"/>
        <v>0</v>
      </c>
    </row>
    <row r="171" spans="1:15" x14ac:dyDescent="0.2">
      <c r="A171" t="s">
        <v>190</v>
      </c>
      <c r="B171" s="3" t="s">
        <v>182</v>
      </c>
      <c r="C171" s="11">
        <v>0</v>
      </c>
      <c r="D171" s="11">
        <v>8</v>
      </c>
      <c r="E171" s="11">
        <v>12</v>
      </c>
      <c r="F171" s="11">
        <v>8</v>
      </c>
      <c r="G171" s="11">
        <v>0</v>
      </c>
      <c r="H171" s="4">
        <v>28</v>
      </c>
      <c r="I171" s="5">
        <v>-0.61555761603403081</v>
      </c>
      <c r="J171" s="5">
        <v>-0.17070633603403085</v>
      </c>
      <c r="K171" s="8">
        <v>1.9116342754928031</v>
      </c>
      <c r="L171">
        <v>24</v>
      </c>
      <c r="M171" s="29">
        <f t="shared" si="4"/>
        <v>-0.78626395206806166</v>
      </c>
      <c r="N171" s="26">
        <f>SUMIFS(L:L,A:A,A171)/COUNTIF(A:A,A171)</f>
        <v>26.6</v>
      </c>
      <c r="O171">
        <f t="shared" si="5"/>
        <v>0</v>
      </c>
    </row>
    <row r="172" spans="1:15" x14ac:dyDescent="0.2">
      <c r="A172" t="s">
        <v>190</v>
      </c>
      <c r="B172" s="3" t="s">
        <v>183</v>
      </c>
      <c r="C172" s="11">
        <v>0</v>
      </c>
      <c r="D172" s="11">
        <v>0</v>
      </c>
      <c r="E172" s="11">
        <v>0</v>
      </c>
      <c r="F172" s="11">
        <v>0</v>
      </c>
      <c r="G172" s="11">
        <v>25</v>
      </c>
      <c r="H172" s="4">
        <v>25</v>
      </c>
      <c r="I172" s="5">
        <v>-0.49591267</v>
      </c>
      <c r="J172" s="5">
        <v>1.2206003999999999</v>
      </c>
      <c r="K172" s="8">
        <v>0</v>
      </c>
      <c r="L172">
        <v>21</v>
      </c>
      <c r="M172" s="29">
        <f t="shared" si="4"/>
        <v>0.72468772999999986</v>
      </c>
      <c r="N172" s="26">
        <f>SUMIFS(L:L,A:A,A172)/COUNTIF(A:A,A172)</f>
        <v>26.6</v>
      </c>
      <c r="O172">
        <f t="shared" si="5"/>
        <v>0</v>
      </c>
    </row>
    <row r="173" spans="1:15" x14ac:dyDescent="0.2">
      <c r="A173" t="s">
        <v>190</v>
      </c>
      <c r="B173" s="3" t="s">
        <v>184</v>
      </c>
      <c r="C173" s="11">
        <v>0</v>
      </c>
      <c r="D173" s="11">
        <v>6</v>
      </c>
      <c r="E173" s="11">
        <v>5</v>
      </c>
      <c r="F173" s="11">
        <v>4</v>
      </c>
      <c r="G173" s="11">
        <v>2</v>
      </c>
      <c r="H173" s="4">
        <v>17</v>
      </c>
      <c r="I173" s="5">
        <v>-2.4726257356803529</v>
      </c>
      <c r="J173" s="5">
        <v>-0.23820047568035288</v>
      </c>
      <c r="K173" s="8">
        <v>-0.67972756461367501</v>
      </c>
      <c r="L173">
        <v>24</v>
      </c>
      <c r="M173" s="29">
        <f t="shared" si="4"/>
        <v>-2.7108262113607058</v>
      </c>
      <c r="N173" s="26">
        <f>SUMIFS(L:L,A:A,A173)/COUNTIF(A:A,A173)</f>
        <v>26.6</v>
      </c>
      <c r="O173">
        <f t="shared" si="5"/>
        <v>0</v>
      </c>
    </row>
    <row r="174" spans="1:15" x14ac:dyDescent="0.2">
      <c r="A174" t="s">
        <v>190</v>
      </c>
      <c r="B174" s="3" t="s">
        <v>185</v>
      </c>
      <c r="C174" s="11">
        <v>16</v>
      </c>
      <c r="D174" s="11">
        <v>2</v>
      </c>
      <c r="E174" s="11">
        <v>0</v>
      </c>
      <c r="F174" s="11">
        <v>0</v>
      </c>
      <c r="G174" s="11">
        <v>0</v>
      </c>
      <c r="H174" s="4">
        <v>18</v>
      </c>
      <c r="I174" s="5">
        <v>-1.1871552471112414</v>
      </c>
      <c r="J174" s="5">
        <v>-1.6014623471112415</v>
      </c>
      <c r="K174" s="8">
        <v>-0.79847531415026418</v>
      </c>
      <c r="L174">
        <v>24</v>
      </c>
      <c r="M174" s="29">
        <f t="shared" si="4"/>
        <v>-2.7886175942224831</v>
      </c>
      <c r="N174" s="26">
        <f>SUMIFS(L:L,A:A,A174)/COUNTIF(A:A,A174)</f>
        <v>26.6</v>
      </c>
      <c r="O174">
        <f t="shared" si="5"/>
        <v>0</v>
      </c>
    </row>
    <row r="175" spans="1:15" x14ac:dyDescent="0.2">
      <c r="A175" t="s">
        <v>190</v>
      </c>
      <c r="B175" s="3" t="s">
        <v>186</v>
      </c>
      <c r="C175" s="11">
        <v>2</v>
      </c>
      <c r="D175" s="11">
        <v>16</v>
      </c>
      <c r="E175" s="11">
        <v>0</v>
      </c>
      <c r="F175" s="11">
        <v>0</v>
      </c>
      <c r="G175" s="11">
        <v>0</v>
      </c>
      <c r="H175" s="4">
        <v>18</v>
      </c>
      <c r="I175" s="5">
        <v>-0.47530233386300647</v>
      </c>
      <c r="J175" s="5">
        <v>-2.4827137738630065</v>
      </c>
      <c r="K175" s="8">
        <v>-0.96999130907258801</v>
      </c>
      <c r="L175">
        <v>22</v>
      </c>
      <c r="M175" s="29">
        <f t="shared" si="4"/>
        <v>-2.9580161077260128</v>
      </c>
      <c r="N175" s="26">
        <f>SUMIFS(L:L,A:A,A175)/COUNTIF(A:A,A175)</f>
        <v>26.6</v>
      </c>
      <c r="O175">
        <f t="shared" si="5"/>
        <v>0</v>
      </c>
    </row>
    <row r="176" spans="1:15" x14ac:dyDescent="0.2">
      <c r="A176" t="s">
        <v>190</v>
      </c>
      <c r="B176" s="3" t="s">
        <v>187</v>
      </c>
      <c r="C176" s="11">
        <v>0</v>
      </c>
      <c r="D176" s="11">
        <v>0</v>
      </c>
      <c r="E176" s="11">
        <v>0</v>
      </c>
      <c r="F176" s="11">
        <v>0</v>
      </c>
      <c r="G176" s="11">
        <v>0</v>
      </c>
      <c r="H176" s="4">
        <v>0</v>
      </c>
      <c r="I176" s="5">
        <v>-0.88970446999999997</v>
      </c>
      <c r="J176" s="5">
        <v>-3.9733279000000001</v>
      </c>
      <c r="K176" s="8">
        <v>0</v>
      </c>
      <c r="L176">
        <v>38</v>
      </c>
      <c r="M176" s="29">
        <f t="shared" si="4"/>
        <v>-4.86303237</v>
      </c>
      <c r="N176" s="26">
        <f>SUMIFS(L:L,A:A,A176)/COUNTIF(A:A,A176)</f>
        <v>26.6</v>
      </c>
      <c r="O176">
        <f t="shared" si="5"/>
        <v>0</v>
      </c>
    </row>
    <row r="177" spans="1:15" x14ac:dyDescent="0.2">
      <c r="A177" t="s">
        <v>190</v>
      </c>
      <c r="B177" s="3" t="s">
        <v>188</v>
      </c>
      <c r="C177" s="11">
        <v>0</v>
      </c>
      <c r="D177" s="11">
        <v>0</v>
      </c>
      <c r="E177" s="11">
        <v>0</v>
      </c>
      <c r="F177" s="11">
        <v>0</v>
      </c>
      <c r="G177" s="11">
        <v>0</v>
      </c>
      <c r="H177" s="4">
        <v>0</v>
      </c>
      <c r="I177" s="5">
        <v>-0.60749692</v>
      </c>
      <c r="J177" s="5">
        <v>-0.48730022000000001</v>
      </c>
      <c r="K177" s="8">
        <v>0</v>
      </c>
      <c r="L177">
        <v>24</v>
      </c>
      <c r="M177" s="29">
        <f t="shared" si="4"/>
        <v>-1.0947971400000001</v>
      </c>
      <c r="N177" s="26">
        <f>SUMIFS(L:L,A:A,A177)/COUNTIF(A:A,A177)</f>
        <v>26.6</v>
      </c>
      <c r="O177">
        <f t="shared" si="5"/>
        <v>0</v>
      </c>
    </row>
    <row r="178" spans="1:15" x14ac:dyDescent="0.2">
      <c r="A178" t="s">
        <v>190</v>
      </c>
      <c r="B178" s="3" t="s">
        <v>11</v>
      </c>
      <c r="C178" s="11">
        <v>0</v>
      </c>
      <c r="D178" s="11">
        <v>0</v>
      </c>
      <c r="E178" s="11">
        <v>10</v>
      </c>
      <c r="F178" s="11">
        <v>20</v>
      </c>
      <c r="G178" s="11">
        <v>5</v>
      </c>
      <c r="H178" s="4">
        <v>35</v>
      </c>
      <c r="I178" s="5">
        <v>5.3955121000000004</v>
      </c>
      <c r="J178" s="5">
        <v>0.79519874000000002</v>
      </c>
      <c r="K178" s="8">
        <v>16.125461966250001</v>
      </c>
      <c r="L178">
        <v>34</v>
      </c>
      <c r="M178" s="29">
        <f t="shared" si="4"/>
        <v>6.1907108400000004</v>
      </c>
      <c r="N178" s="26">
        <f>SUMIFS(L:L,A:A,A178)/COUNTIF(A:A,A178)</f>
        <v>26.6</v>
      </c>
      <c r="O178">
        <f t="shared" si="5"/>
        <v>0</v>
      </c>
    </row>
    <row r="179" spans="1:15" x14ac:dyDescent="0.2">
      <c r="A179" t="s">
        <v>190</v>
      </c>
      <c r="B179" s="3" t="s">
        <v>39</v>
      </c>
      <c r="C179" s="11">
        <v>0</v>
      </c>
      <c r="D179" s="11">
        <v>16</v>
      </c>
      <c r="E179" s="11">
        <v>18</v>
      </c>
      <c r="F179" s="11">
        <v>0</v>
      </c>
      <c r="G179" s="11">
        <v>0</v>
      </c>
      <c r="H179" s="4">
        <v>34</v>
      </c>
      <c r="I179" s="5">
        <v>2.0862563000000001</v>
      </c>
      <c r="J179" s="5">
        <v>0.60064976999999997</v>
      </c>
      <c r="K179" s="8">
        <v>8.9637078588750008</v>
      </c>
      <c r="L179">
        <v>28</v>
      </c>
      <c r="M179" s="29">
        <f t="shared" si="4"/>
        <v>2.68690607</v>
      </c>
      <c r="N179" s="26">
        <f>SUMIFS(L:L,A:A,A179)/COUNTIF(A:A,A179)</f>
        <v>26.6</v>
      </c>
      <c r="O179">
        <f t="shared" si="5"/>
        <v>0</v>
      </c>
    </row>
    <row r="180" spans="1:15" x14ac:dyDescent="0.2">
      <c r="A180" t="s">
        <v>190</v>
      </c>
      <c r="B180" s="6" t="s">
        <v>189</v>
      </c>
      <c r="C180" s="11">
        <v>0</v>
      </c>
      <c r="D180" s="11">
        <v>0</v>
      </c>
      <c r="E180" s="11">
        <v>3</v>
      </c>
      <c r="F180" s="11">
        <v>5</v>
      </c>
      <c r="G180" s="11">
        <v>10</v>
      </c>
      <c r="H180" s="4">
        <v>18</v>
      </c>
      <c r="I180" s="7">
        <v>-0.43504346757086865</v>
      </c>
      <c r="J180" s="7">
        <v>-9.5791229495557184E-2</v>
      </c>
      <c r="K180" s="8">
        <v>1.4875298692202439</v>
      </c>
      <c r="L180">
        <v>20</v>
      </c>
      <c r="M180" s="29">
        <f t="shared" si="4"/>
        <v>-0.53083469706642583</v>
      </c>
      <c r="N180" s="26">
        <f>SUMIFS(L:L,A:A,A180)/COUNTIF(A:A,A180)</f>
        <v>26.6</v>
      </c>
      <c r="O180">
        <f t="shared" si="5"/>
        <v>0</v>
      </c>
    </row>
    <row r="181" spans="1:15" x14ac:dyDescent="0.2">
      <c r="A181" t="s">
        <v>206</v>
      </c>
      <c r="B181" s="3" t="s">
        <v>191</v>
      </c>
      <c r="C181" s="11">
        <v>7</v>
      </c>
      <c r="D181" s="11">
        <v>27</v>
      </c>
      <c r="E181" s="11">
        <v>0</v>
      </c>
      <c r="F181" s="11">
        <v>0</v>
      </c>
      <c r="G181" s="11">
        <v>0</v>
      </c>
      <c r="H181" s="4">
        <v>34</v>
      </c>
      <c r="I181" s="5">
        <v>2.1728918936964896</v>
      </c>
      <c r="J181" s="5">
        <v>1.3983849936964896</v>
      </c>
      <c r="K181" s="8">
        <v>10.655067047139074</v>
      </c>
      <c r="L181">
        <v>26</v>
      </c>
      <c r="M181" s="29">
        <f t="shared" si="4"/>
        <v>3.5712768873929792</v>
      </c>
      <c r="N181" s="26">
        <f>SUMIFS(L:L,A:A,A181)/COUNTIF(A:A,A181)</f>
        <v>26.75</v>
      </c>
      <c r="O181">
        <f t="shared" si="5"/>
        <v>0</v>
      </c>
    </row>
    <row r="182" spans="1:15" x14ac:dyDescent="0.2">
      <c r="A182" t="s">
        <v>206</v>
      </c>
      <c r="B182" s="3" t="s">
        <v>192</v>
      </c>
      <c r="C182" s="11">
        <v>0</v>
      </c>
      <c r="D182" s="11">
        <v>0</v>
      </c>
      <c r="E182" s="11">
        <v>0</v>
      </c>
      <c r="F182" s="11">
        <v>0</v>
      </c>
      <c r="G182" s="11">
        <v>0</v>
      </c>
      <c r="H182" s="4">
        <v>0</v>
      </c>
      <c r="I182" s="5">
        <v>-1.1018707999999999</v>
      </c>
      <c r="J182" s="5">
        <v>1.4649627999999999</v>
      </c>
      <c r="K182" s="8">
        <v>0</v>
      </c>
      <c r="L182">
        <v>30</v>
      </c>
      <c r="M182" s="29">
        <f t="shared" si="4"/>
        <v>0.36309199999999997</v>
      </c>
      <c r="N182" s="26">
        <f>SUMIFS(L:L,A:A,A182)/COUNTIF(A:A,A182)</f>
        <v>26.75</v>
      </c>
      <c r="O182">
        <f t="shared" si="5"/>
        <v>0</v>
      </c>
    </row>
    <row r="183" spans="1:15" x14ac:dyDescent="0.2">
      <c r="A183" t="s">
        <v>206</v>
      </c>
      <c r="B183" s="3" t="s">
        <v>193</v>
      </c>
      <c r="C183" s="11">
        <v>0</v>
      </c>
      <c r="D183" s="11">
        <v>0</v>
      </c>
      <c r="E183" s="11">
        <v>18</v>
      </c>
      <c r="F183" s="11">
        <v>11</v>
      </c>
      <c r="G183" s="11">
        <v>0</v>
      </c>
      <c r="H183" s="4">
        <v>29</v>
      </c>
      <c r="I183" s="5">
        <v>-0.65577569034623506</v>
      </c>
      <c r="J183" s="5">
        <v>-1.9755960903462348</v>
      </c>
      <c r="K183" s="8">
        <v>-1.0299252172545916</v>
      </c>
      <c r="L183">
        <v>29</v>
      </c>
      <c r="M183" s="29">
        <f t="shared" si="4"/>
        <v>-2.6313717806924699</v>
      </c>
      <c r="N183" s="26">
        <f>SUMIFS(L:L,A:A,A183)/COUNTIF(A:A,A183)</f>
        <v>26.75</v>
      </c>
      <c r="O183">
        <f t="shared" si="5"/>
        <v>0</v>
      </c>
    </row>
    <row r="184" spans="1:15" x14ac:dyDescent="0.2">
      <c r="A184" t="s">
        <v>206</v>
      </c>
      <c r="B184" s="3" t="s">
        <v>194</v>
      </c>
      <c r="C184" s="11">
        <v>0</v>
      </c>
      <c r="D184" s="11">
        <v>0</v>
      </c>
      <c r="E184" s="11">
        <v>0</v>
      </c>
      <c r="F184" s="11">
        <v>0</v>
      </c>
      <c r="G184" s="11">
        <v>0</v>
      </c>
      <c r="H184" s="4">
        <v>0</v>
      </c>
      <c r="I184" s="5">
        <v>1.4029654</v>
      </c>
      <c r="J184" s="5">
        <v>-1.4578774000000001</v>
      </c>
      <c r="K184" s="8">
        <v>0</v>
      </c>
      <c r="L184">
        <v>31</v>
      </c>
      <c r="M184" s="29">
        <f t="shared" si="4"/>
        <v>-5.4912000000000072E-2</v>
      </c>
      <c r="N184" s="26">
        <f>SUMIFS(L:L,A:A,A184)/COUNTIF(A:A,A184)</f>
        <v>26.75</v>
      </c>
      <c r="O184">
        <f t="shared" si="5"/>
        <v>0</v>
      </c>
    </row>
    <row r="185" spans="1:15" x14ac:dyDescent="0.2">
      <c r="A185" t="s">
        <v>206</v>
      </c>
      <c r="B185" s="3" t="s">
        <v>195</v>
      </c>
      <c r="C185" s="11">
        <v>0</v>
      </c>
      <c r="D185" s="11">
        <v>0</v>
      </c>
      <c r="E185" s="11">
        <v>0</v>
      </c>
      <c r="F185" s="11">
        <v>0</v>
      </c>
      <c r="G185" s="11">
        <v>17</v>
      </c>
      <c r="H185" s="4">
        <v>17</v>
      </c>
      <c r="I185" s="5">
        <v>-3.238042298321373</v>
      </c>
      <c r="J185" s="5">
        <v>0.11302407167862727</v>
      </c>
      <c r="K185" s="8">
        <v>-1.0757986792271257</v>
      </c>
      <c r="L185">
        <v>34</v>
      </c>
      <c r="M185" s="29">
        <f t="shared" si="4"/>
        <v>-3.1250182266427458</v>
      </c>
      <c r="N185" s="26">
        <f>SUMIFS(L:L,A:A,A185)/COUNTIF(A:A,A185)</f>
        <v>26.75</v>
      </c>
      <c r="O185">
        <f t="shared" si="5"/>
        <v>0</v>
      </c>
    </row>
    <row r="186" spans="1:15" x14ac:dyDescent="0.2">
      <c r="A186" t="s">
        <v>206</v>
      </c>
      <c r="B186" s="3" t="s">
        <v>196</v>
      </c>
      <c r="C186" s="11">
        <v>20</v>
      </c>
      <c r="D186" s="11">
        <v>6</v>
      </c>
      <c r="E186" s="11">
        <v>0</v>
      </c>
      <c r="F186" s="11">
        <v>0</v>
      </c>
      <c r="G186" s="11">
        <v>0</v>
      </c>
      <c r="H186" s="4">
        <v>26</v>
      </c>
      <c r="I186" s="5">
        <v>-0.34591450086115116</v>
      </c>
      <c r="J186" s="5">
        <v>-1.0234558708611512</v>
      </c>
      <c r="K186" s="8">
        <v>0.92229583135613302</v>
      </c>
      <c r="L186">
        <v>27</v>
      </c>
      <c r="M186" s="29">
        <f t="shared" si="4"/>
        <v>-1.3693703717223022</v>
      </c>
      <c r="N186" s="26">
        <f>SUMIFS(L:L,A:A,A186)/COUNTIF(A:A,A186)</f>
        <v>26.75</v>
      </c>
      <c r="O186">
        <f t="shared" si="5"/>
        <v>0</v>
      </c>
    </row>
    <row r="187" spans="1:15" x14ac:dyDescent="0.2">
      <c r="A187" t="s">
        <v>206</v>
      </c>
      <c r="B187" s="3" t="s">
        <v>197</v>
      </c>
      <c r="C187" s="11">
        <v>0</v>
      </c>
      <c r="D187" s="11">
        <v>0</v>
      </c>
      <c r="E187" s="11">
        <v>0</v>
      </c>
      <c r="F187" s="11">
        <v>0</v>
      </c>
      <c r="G187" s="11">
        <v>0</v>
      </c>
      <c r="H187" s="4">
        <v>0</v>
      </c>
      <c r="I187" s="5">
        <v>-1.0422893</v>
      </c>
      <c r="J187" s="5">
        <v>-1.6797086999999999</v>
      </c>
      <c r="K187" s="8">
        <v>0</v>
      </c>
      <c r="L187">
        <v>28</v>
      </c>
      <c r="M187" s="29">
        <f t="shared" si="4"/>
        <v>-2.7219980000000001</v>
      </c>
      <c r="N187" s="26">
        <f>SUMIFS(L:L,A:A,A187)/COUNTIF(A:A,A187)</f>
        <v>26.75</v>
      </c>
      <c r="O187">
        <f t="shared" si="5"/>
        <v>0</v>
      </c>
    </row>
    <row r="188" spans="1:15" x14ac:dyDescent="0.2">
      <c r="A188" t="s">
        <v>206</v>
      </c>
      <c r="B188" s="3" t="s">
        <v>198</v>
      </c>
      <c r="C188" s="11">
        <v>0</v>
      </c>
      <c r="D188" s="11">
        <v>0</v>
      </c>
      <c r="E188" s="11">
        <v>0</v>
      </c>
      <c r="F188" s="11">
        <v>9</v>
      </c>
      <c r="G188" s="11">
        <v>19</v>
      </c>
      <c r="H188" s="4">
        <v>28</v>
      </c>
      <c r="I188" s="5">
        <v>-0.89778458999999999</v>
      </c>
      <c r="J188" s="5">
        <v>2.1725317999999998</v>
      </c>
      <c r="K188" s="8">
        <v>5.15772685575</v>
      </c>
      <c r="L188">
        <v>22</v>
      </c>
      <c r="M188" s="29">
        <f t="shared" si="4"/>
        <v>1.2747472099999997</v>
      </c>
      <c r="N188" s="26">
        <f>SUMIFS(L:L,A:A,A188)/COUNTIF(A:A,A188)</f>
        <v>26.75</v>
      </c>
      <c r="O188">
        <f t="shared" si="5"/>
        <v>0</v>
      </c>
    </row>
    <row r="189" spans="1:15" x14ac:dyDescent="0.2">
      <c r="A189" t="s">
        <v>206</v>
      </c>
      <c r="B189" s="3" t="s">
        <v>199</v>
      </c>
      <c r="C189" s="11">
        <v>0</v>
      </c>
      <c r="D189" s="11">
        <v>0</v>
      </c>
      <c r="E189" s="11">
        <v>0</v>
      </c>
      <c r="F189" s="11">
        <v>12</v>
      </c>
      <c r="G189" s="11">
        <v>12</v>
      </c>
      <c r="H189" s="4">
        <v>24</v>
      </c>
      <c r="I189" s="5">
        <v>-0.98141038000000003</v>
      </c>
      <c r="J189" s="5">
        <v>0.70372420999999996</v>
      </c>
      <c r="K189" s="8">
        <v>2.3251236705</v>
      </c>
      <c r="L189">
        <v>22</v>
      </c>
      <c r="M189" s="29">
        <f t="shared" si="4"/>
        <v>-0.27768617000000007</v>
      </c>
      <c r="N189" s="26">
        <f>SUMIFS(L:L,A:A,A189)/COUNTIF(A:A,A189)</f>
        <v>26.75</v>
      </c>
      <c r="O189">
        <f t="shared" si="5"/>
        <v>0</v>
      </c>
    </row>
    <row r="190" spans="1:15" x14ac:dyDescent="0.2">
      <c r="A190" t="s">
        <v>206</v>
      </c>
      <c r="B190" s="3" t="s">
        <v>200</v>
      </c>
      <c r="C190" s="11">
        <v>0</v>
      </c>
      <c r="D190" s="11">
        <v>0</v>
      </c>
      <c r="E190" s="11">
        <v>5</v>
      </c>
      <c r="F190" s="11">
        <v>6</v>
      </c>
      <c r="G190" s="11">
        <v>0</v>
      </c>
      <c r="H190" s="4">
        <v>11</v>
      </c>
      <c r="I190" s="5">
        <v>-1.0534733999999999</v>
      </c>
      <c r="J190" s="5">
        <v>-1.2360367000000001</v>
      </c>
      <c r="K190" s="8">
        <v>-0.17913437437500013</v>
      </c>
      <c r="L190">
        <v>21</v>
      </c>
      <c r="M190" s="29">
        <f t="shared" si="4"/>
        <v>-2.2895101000000002</v>
      </c>
      <c r="N190" s="26">
        <f>SUMIFS(L:L,A:A,A190)/COUNTIF(A:A,A190)</f>
        <v>26.75</v>
      </c>
      <c r="O190">
        <f t="shared" si="5"/>
        <v>0</v>
      </c>
    </row>
    <row r="191" spans="1:15" x14ac:dyDescent="0.2">
      <c r="A191" t="s">
        <v>206</v>
      </c>
      <c r="B191" s="3" t="s">
        <v>201</v>
      </c>
      <c r="C191" s="11">
        <v>0</v>
      </c>
      <c r="D191" s="11">
        <v>0</v>
      </c>
      <c r="E191" s="11">
        <v>0</v>
      </c>
      <c r="F191" s="11">
        <v>0</v>
      </c>
      <c r="G191" s="11">
        <v>0</v>
      </c>
      <c r="H191" s="4">
        <v>0</v>
      </c>
      <c r="I191" s="5">
        <v>-0.97034061000000005</v>
      </c>
      <c r="J191" s="5">
        <v>-1.90655</v>
      </c>
      <c r="K191" s="8">
        <v>0</v>
      </c>
      <c r="L191">
        <v>26</v>
      </c>
      <c r="M191" s="29">
        <f t="shared" si="4"/>
        <v>-2.8768906100000002</v>
      </c>
      <c r="N191" s="26">
        <f>SUMIFS(L:L,A:A,A191)/COUNTIF(A:A,A191)</f>
        <v>26.75</v>
      </c>
      <c r="O191">
        <f t="shared" si="5"/>
        <v>0</v>
      </c>
    </row>
    <row r="192" spans="1:15" x14ac:dyDescent="0.2">
      <c r="A192" t="s">
        <v>206</v>
      </c>
      <c r="B192" s="3" t="s">
        <v>202</v>
      </c>
      <c r="C192" s="11">
        <v>0</v>
      </c>
      <c r="D192" s="11">
        <v>0</v>
      </c>
      <c r="E192" s="11">
        <v>0</v>
      </c>
      <c r="F192" s="11">
        <v>5</v>
      </c>
      <c r="G192" s="11">
        <v>0</v>
      </c>
      <c r="H192" s="4">
        <v>5</v>
      </c>
      <c r="I192" s="5">
        <v>-1.3183194948910422</v>
      </c>
      <c r="J192" s="5">
        <v>-0.26900723566483098</v>
      </c>
      <c r="K192" s="8">
        <v>0.11606435703116069</v>
      </c>
      <c r="L192">
        <v>20</v>
      </c>
      <c r="M192" s="29">
        <f t="shared" si="4"/>
        <v>-1.5873267305558731</v>
      </c>
      <c r="N192" s="26">
        <f>SUMIFS(L:L,A:A,A192)/COUNTIF(A:A,A192)</f>
        <v>26.75</v>
      </c>
      <c r="O192">
        <f t="shared" si="5"/>
        <v>0</v>
      </c>
    </row>
    <row r="193" spans="1:15" x14ac:dyDescent="0.2">
      <c r="A193" t="s">
        <v>206</v>
      </c>
      <c r="B193" s="3" t="s">
        <v>203</v>
      </c>
      <c r="C193" s="11">
        <v>0</v>
      </c>
      <c r="D193" s="11">
        <v>0</v>
      </c>
      <c r="E193" s="11">
        <v>0</v>
      </c>
      <c r="F193" s="11">
        <v>0</v>
      </c>
      <c r="G193" s="11">
        <v>0</v>
      </c>
      <c r="H193" s="4">
        <v>0</v>
      </c>
      <c r="I193" s="5">
        <v>-1.3893446491138424</v>
      </c>
      <c r="J193" s="5">
        <v>-0.45988504330834201</v>
      </c>
      <c r="K193" s="8">
        <v>0</v>
      </c>
      <c r="L193">
        <v>25</v>
      </c>
      <c r="M193" s="29">
        <f t="shared" si="4"/>
        <v>-1.8492296924221843</v>
      </c>
      <c r="N193" s="26">
        <f>SUMIFS(L:L,A:A,A193)/COUNTIF(A:A,A193)</f>
        <v>26.75</v>
      </c>
      <c r="O193">
        <f t="shared" si="5"/>
        <v>0</v>
      </c>
    </row>
    <row r="194" spans="1:15" x14ac:dyDescent="0.2">
      <c r="A194" t="s">
        <v>206</v>
      </c>
      <c r="B194" s="3" t="s">
        <v>204</v>
      </c>
      <c r="C194" s="11">
        <v>0</v>
      </c>
      <c r="D194" s="11">
        <v>0</v>
      </c>
      <c r="E194" s="11">
        <v>0</v>
      </c>
      <c r="F194" s="11">
        <v>0</v>
      </c>
      <c r="G194" s="11">
        <v>0</v>
      </c>
      <c r="H194" s="4">
        <v>0</v>
      </c>
      <c r="I194" s="5">
        <v>-1.8440894000000001</v>
      </c>
      <c r="J194" s="5">
        <v>-0.76887976999999996</v>
      </c>
      <c r="K194" s="8">
        <v>0</v>
      </c>
      <c r="L194">
        <v>33</v>
      </c>
      <c r="M194" s="29">
        <f t="shared" si="4"/>
        <v>-2.61296917</v>
      </c>
      <c r="N194" s="26">
        <f>SUMIFS(L:L,A:A,A194)/COUNTIF(A:A,A194)</f>
        <v>26.75</v>
      </c>
      <c r="O194">
        <f t="shared" si="5"/>
        <v>0</v>
      </c>
    </row>
    <row r="195" spans="1:15" x14ac:dyDescent="0.2">
      <c r="A195" t="s">
        <v>206</v>
      </c>
      <c r="B195" s="3" t="s">
        <v>11</v>
      </c>
      <c r="C195" s="11">
        <v>0</v>
      </c>
      <c r="D195" s="11">
        <v>5</v>
      </c>
      <c r="E195" s="11">
        <v>25</v>
      </c>
      <c r="F195" s="11">
        <v>5</v>
      </c>
      <c r="G195" s="11">
        <v>0</v>
      </c>
      <c r="H195" s="4">
        <v>35</v>
      </c>
      <c r="I195" s="5">
        <v>5.3955121000000004</v>
      </c>
      <c r="J195" s="5">
        <v>0.79519874000000002</v>
      </c>
      <c r="K195" s="8">
        <v>16.125461966250001</v>
      </c>
      <c r="L195">
        <v>34</v>
      </c>
      <c r="M195" s="29">
        <f t="shared" ref="M195:M258" si="6">SUM(I195:J195)</f>
        <v>6.1907108400000004</v>
      </c>
      <c r="N195" s="26">
        <f>SUMIFS(L:L,A:A,A195)/COUNTIF(A:A,A195)</f>
        <v>26.75</v>
      </c>
      <c r="O195">
        <f t="shared" ref="O195:O258" si="7">IF(IF(E195&gt;25,1,0)*K195&gt;0,1,0)</f>
        <v>0</v>
      </c>
    </row>
    <row r="196" spans="1:15" x14ac:dyDescent="0.2">
      <c r="A196" t="s">
        <v>206</v>
      </c>
      <c r="B196" s="6" t="s">
        <v>205</v>
      </c>
      <c r="C196" s="11">
        <v>0</v>
      </c>
      <c r="D196" s="11">
        <v>0</v>
      </c>
      <c r="E196" s="11">
        <v>0</v>
      </c>
      <c r="F196" s="11">
        <v>0</v>
      </c>
      <c r="G196" s="11">
        <v>0</v>
      </c>
      <c r="H196" s="4">
        <v>0</v>
      </c>
      <c r="I196" s="7">
        <v>-1.8487580716181968</v>
      </c>
      <c r="J196" s="7">
        <v>-0.58933953438608522</v>
      </c>
      <c r="K196" s="8">
        <v>0</v>
      </c>
      <c r="L196">
        <v>20</v>
      </c>
      <c r="M196" s="29">
        <f t="shared" si="6"/>
        <v>-2.4380976060042823</v>
      </c>
      <c r="N196" s="26">
        <f>SUMIFS(L:L,A:A,A196)/COUNTIF(A:A,A196)</f>
        <v>26.75</v>
      </c>
      <c r="O196">
        <f t="shared" si="7"/>
        <v>0</v>
      </c>
    </row>
    <row r="197" spans="1:15" x14ac:dyDescent="0.2">
      <c r="A197" t="s">
        <v>222</v>
      </c>
      <c r="B197" s="3" t="s">
        <v>207</v>
      </c>
      <c r="C197" s="11">
        <v>0</v>
      </c>
      <c r="D197" s="11">
        <v>0</v>
      </c>
      <c r="E197" s="11">
        <v>0</v>
      </c>
      <c r="F197" s="11">
        <v>0</v>
      </c>
      <c r="G197" s="11">
        <v>0</v>
      </c>
      <c r="H197" s="4">
        <v>0</v>
      </c>
      <c r="I197" s="5">
        <v>-1.4910076000000001</v>
      </c>
      <c r="J197" s="5">
        <v>-1.4199432999999999</v>
      </c>
      <c r="K197" s="8">
        <v>0</v>
      </c>
      <c r="L197">
        <v>37</v>
      </c>
      <c r="M197" s="29">
        <f t="shared" si="6"/>
        <v>-2.9109509</v>
      </c>
      <c r="N197" s="26">
        <f>SUMIFS(L:L,A:A,A197)/COUNTIF(A:A,A197)</f>
        <v>27.6875</v>
      </c>
      <c r="O197">
        <f t="shared" si="7"/>
        <v>0</v>
      </c>
    </row>
    <row r="198" spans="1:15" x14ac:dyDescent="0.2">
      <c r="A198" t="s">
        <v>222</v>
      </c>
      <c r="B198" s="3" t="s">
        <v>208</v>
      </c>
      <c r="C198" s="11">
        <v>6</v>
      </c>
      <c r="D198" s="11">
        <v>6</v>
      </c>
      <c r="E198" s="11">
        <v>0</v>
      </c>
      <c r="F198" s="11">
        <v>0</v>
      </c>
      <c r="G198" s="11">
        <v>0</v>
      </c>
      <c r="H198" s="4">
        <v>12</v>
      </c>
      <c r="I198" s="5">
        <v>-1.3461856999999999</v>
      </c>
      <c r="J198" s="5">
        <v>-0.20154166000000001</v>
      </c>
      <c r="K198" s="8">
        <v>0.30528403200000009</v>
      </c>
      <c r="L198">
        <v>28</v>
      </c>
      <c r="M198" s="29">
        <f t="shared" si="6"/>
        <v>-1.5477273599999999</v>
      </c>
      <c r="N198" s="26">
        <f>SUMIFS(L:L,A:A,A198)/COUNTIF(A:A,A198)</f>
        <v>27.6875</v>
      </c>
      <c r="O198">
        <f t="shared" si="7"/>
        <v>0</v>
      </c>
    </row>
    <row r="199" spans="1:15" x14ac:dyDescent="0.2">
      <c r="A199" t="s">
        <v>222</v>
      </c>
      <c r="B199" s="3" t="s">
        <v>209</v>
      </c>
      <c r="C199" s="11">
        <v>0</v>
      </c>
      <c r="D199" s="11">
        <v>20</v>
      </c>
      <c r="E199" s="11">
        <v>7</v>
      </c>
      <c r="F199" s="11">
        <v>0</v>
      </c>
      <c r="G199" s="11">
        <v>0</v>
      </c>
      <c r="H199" s="4">
        <v>27</v>
      </c>
      <c r="I199" s="5">
        <v>0.39133233300335274</v>
      </c>
      <c r="J199" s="5">
        <v>-1.6660741869966471</v>
      </c>
      <c r="K199" s="8">
        <v>1.1014858092476842</v>
      </c>
      <c r="L199">
        <v>26</v>
      </c>
      <c r="M199" s="29">
        <f t="shared" si="6"/>
        <v>-1.2747418539932944</v>
      </c>
      <c r="N199" s="26">
        <f>SUMIFS(L:L,A:A,A199)/COUNTIF(A:A,A199)</f>
        <v>27.6875</v>
      </c>
      <c r="O199">
        <f t="shared" si="7"/>
        <v>0</v>
      </c>
    </row>
    <row r="200" spans="1:15" x14ac:dyDescent="0.2">
      <c r="A200" t="s">
        <v>222</v>
      </c>
      <c r="B200" s="3" t="s">
        <v>210</v>
      </c>
      <c r="C200" s="11">
        <v>0</v>
      </c>
      <c r="D200" s="11">
        <v>0</v>
      </c>
      <c r="E200" s="11">
        <v>0</v>
      </c>
      <c r="F200" s="11">
        <v>1</v>
      </c>
      <c r="G200" s="11">
        <v>9</v>
      </c>
      <c r="H200" s="4">
        <v>10</v>
      </c>
      <c r="I200" s="5">
        <v>-2.3491458999999999</v>
      </c>
      <c r="J200" s="5">
        <v>1.5138986999999999</v>
      </c>
      <c r="K200" s="8">
        <v>0.65517345000000005</v>
      </c>
      <c r="L200">
        <v>29</v>
      </c>
      <c r="M200" s="29">
        <f t="shared" si="6"/>
        <v>-0.83524719999999997</v>
      </c>
      <c r="N200" s="26">
        <f>SUMIFS(L:L,A:A,A200)/COUNTIF(A:A,A200)</f>
        <v>27.6875</v>
      </c>
      <c r="O200">
        <f t="shared" si="7"/>
        <v>0</v>
      </c>
    </row>
    <row r="201" spans="1:15" x14ac:dyDescent="0.2">
      <c r="A201" t="s">
        <v>222</v>
      </c>
      <c r="B201" s="3" t="s">
        <v>211</v>
      </c>
      <c r="C201" s="11"/>
      <c r="D201" s="11">
        <v>19</v>
      </c>
      <c r="E201" s="11">
        <v>4</v>
      </c>
      <c r="F201" s="11">
        <v>0</v>
      </c>
      <c r="G201" s="11">
        <v>0</v>
      </c>
      <c r="H201" s="4">
        <v>23</v>
      </c>
      <c r="I201" s="5">
        <v>-1.7963410953105095</v>
      </c>
      <c r="J201" s="5">
        <v>-0.55678488531050929</v>
      </c>
      <c r="K201" s="8">
        <v>-0.45685673742844279</v>
      </c>
      <c r="L201">
        <v>32</v>
      </c>
      <c r="M201" s="29">
        <f t="shared" si="6"/>
        <v>-2.3531259806210185</v>
      </c>
      <c r="N201" s="26">
        <f>SUMIFS(L:L,A:A,A201)/COUNTIF(A:A,A201)</f>
        <v>27.6875</v>
      </c>
      <c r="O201">
        <f t="shared" si="7"/>
        <v>0</v>
      </c>
    </row>
    <row r="202" spans="1:15" x14ac:dyDescent="0.2">
      <c r="A202" t="s">
        <v>222</v>
      </c>
      <c r="B202" s="3" t="s">
        <v>212</v>
      </c>
      <c r="C202" s="11">
        <v>21</v>
      </c>
      <c r="D202" s="11">
        <v>0</v>
      </c>
      <c r="E202" s="11">
        <v>0</v>
      </c>
      <c r="F202" s="11">
        <v>0</v>
      </c>
      <c r="G202" s="11">
        <v>0</v>
      </c>
      <c r="H202" s="4">
        <v>21</v>
      </c>
      <c r="I202" s="5">
        <v>-0.58694303000000003</v>
      </c>
      <c r="J202" s="5">
        <v>-1.9579328</v>
      </c>
      <c r="K202" s="8">
        <v>-0.64363457418750014</v>
      </c>
      <c r="L202">
        <v>21</v>
      </c>
      <c r="M202" s="29">
        <f t="shared" si="6"/>
        <v>-2.5448758300000001</v>
      </c>
      <c r="N202" s="26">
        <f>SUMIFS(L:L,A:A,A202)/COUNTIF(A:A,A202)</f>
        <v>27.6875</v>
      </c>
      <c r="O202">
        <f t="shared" si="7"/>
        <v>0</v>
      </c>
    </row>
    <row r="203" spans="1:15" x14ac:dyDescent="0.2">
      <c r="A203" t="s">
        <v>222</v>
      </c>
      <c r="B203" s="3" t="s">
        <v>213</v>
      </c>
      <c r="C203" s="11">
        <v>0</v>
      </c>
      <c r="D203" s="11">
        <v>0</v>
      </c>
      <c r="E203" s="11">
        <v>0</v>
      </c>
      <c r="F203" s="11">
        <v>4</v>
      </c>
      <c r="G203" s="11">
        <v>22</v>
      </c>
      <c r="H203" s="4">
        <v>26</v>
      </c>
      <c r="I203" s="5">
        <v>-1.5030692961933516</v>
      </c>
      <c r="J203" s="5">
        <v>1.6022423038066484</v>
      </c>
      <c r="K203" s="8">
        <v>3.0700405236344466</v>
      </c>
      <c r="L203">
        <v>25</v>
      </c>
      <c r="M203" s="29">
        <f t="shared" si="6"/>
        <v>9.9173007613296837E-2</v>
      </c>
      <c r="N203" s="26">
        <f>SUMIFS(L:L,A:A,A203)/COUNTIF(A:A,A203)</f>
        <v>27.6875</v>
      </c>
      <c r="O203">
        <f t="shared" si="7"/>
        <v>0</v>
      </c>
    </row>
    <row r="204" spans="1:15" x14ac:dyDescent="0.2">
      <c r="A204" t="s">
        <v>222</v>
      </c>
      <c r="B204" s="3" t="s">
        <v>214</v>
      </c>
      <c r="C204" s="11">
        <v>0</v>
      </c>
      <c r="D204" s="11">
        <v>0</v>
      </c>
      <c r="E204" s="11">
        <v>0</v>
      </c>
      <c r="F204" s="11">
        <v>0</v>
      </c>
      <c r="G204" s="11">
        <v>0</v>
      </c>
      <c r="H204" s="4">
        <v>0</v>
      </c>
      <c r="I204" s="5">
        <v>0.86127222000000003</v>
      </c>
      <c r="J204" s="5">
        <v>-1.4104129000000001</v>
      </c>
      <c r="K204" s="8">
        <v>0</v>
      </c>
      <c r="L204">
        <v>25</v>
      </c>
      <c r="M204" s="29">
        <f t="shared" si="6"/>
        <v>-0.54914068000000005</v>
      </c>
      <c r="N204" s="26">
        <f>SUMIFS(L:L,A:A,A204)/COUNTIF(A:A,A204)</f>
        <v>27.6875</v>
      </c>
      <c r="O204">
        <f t="shared" si="7"/>
        <v>0</v>
      </c>
    </row>
    <row r="205" spans="1:15" x14ac:dyDescent="0.2">
      <c r="A205" t="s">
        <v>222</v>
      </c>
      <c r="B205" s="3" t="s">
        <v>215</v>
      </c>
      <c r="C205" s="11">
        <v>0</v>
      </c>
      <c r="D205" s="11">
        <v>0</v>
      </c>
      <c r="E205" s="11">
        <v>5</v>
      </c>
      <c r="F205" s="11">
        <v>17</v>
      </c>
      <c r="G205" s="11">
        <v>0</v>
      </c>
      <c r="H205" s="4">
        <v>22</v>
      </c>
      <c r="I205" s="5">
        <v>-1.4315340586233654</v>
      </c>
      <c r="J205" s="5">
        <v>-1.0000473086233652</v>
      </c>
      <c r="K205" s="8">
        <v>-0.53408194196782877</v>
      </c>
      <c r="L205">
        <v>23</v>
      </c>
      <c r="M205" s="29">
        <f t="shared" si="6"/>
        <v>-2.4315813672467304</v>
      </c>
      <c r="N205" s="26">
        <f>SUMIFS(L:L,A:A,A205)/COUNTIF(A:A,A205)</f>
        <v>27.6875</v>
      </c>
      <c r="O205">
        <f t="shared" si="7"/>
        <v>0</v>
      </c>
    </row>
    <row r="206" spans="1:15" x14ac:dyDescent="0.2">
      <c r="A206" t="s">
        <v>222</v>
      </c>
      <c r="B206" s="3" t="s">
        <v>216</v>
      </c>
      <c r="C206" s="11">
        <v>0</v>
      </c>
      <c r="D206" s="11">
        <v>0</v>
      </c>
      <c r="E206" s="11">
        <v>7</v>
      </c>
      <c r="F206" s="11">
        <v>6</v>
      </c>
      <c r="G206" s="11">
        <v>0</v>
      </c>
      <c r="H206" s="4">
        <v>13</v>
      </c>
      <c r="I206" s="13">
        <v>-0.91430222473239453</v>
      </c>
      <c r="J206" s="13">
        <v>-0.23272175256465955</v>
      </c>
      <c r="K206" s="8">
        <v>0.62373871660152913</v>
      </c>
      <c r="L206">
        <v>20</v>
      </c>
      <c r="M206" s="29">
        <f t="shared" si="6"/>
        <v>-1.1470239772970541</v>
      </c>
      <c r="N206" s="26">
        <f>SUMIFS(L:L,A:A,A206)/COUNTIF(A:A,A206)</f>
        <v>27.6875</v>
      </c>
      <c r="O206">
        <f t="shared" si="7"/>
        <v>0</v>
      </c>
    </row>
    <row r="207" spans="1:15" x14ac:dyDescent="0.2">
      <c r="A207" t="s">
        <v>222</v>
      </c>
      <c r="B207" s="3" t="s">
        <v>217</v>
      </c>
      <c r="C207" s="11">
        <v>0</v>
      </c>
      <c r="D207" s="11">
        <v>0</v>
      </c>
      <c r="E207" s="11">
        <v>3</v>
      </c>
      <c r="F207" s="11">
        <v>10</v>
      </c>
      <c r="G207" s="11">
        <v>7</v>
      </c>
      <c r="H207" s="4">
        <v>20</v>
      </c>
      <c r="I207" s="5">
        <v>-1.7513746655485565</v>
      </c>
      <c r="J207" s="5">
        <v>1.8803614514436018E-3</v>
      </c>
      <c r="K207" s="8">
        <v>0.28181890789074798</v>
      </c>
      <c r="L207">
        <v>22</v>
      </c>
      <c r="M207" s="29">
        <f t="shared" si="6"/>
        <v>-1.7494943040971129</v>
      </c>
      <c r="N207" s="26">
        <f>SUMIFS(L:L,A:A,A207)/COUNTIF(A:A,A207)</f>
        <v>27.6875</v>
      </c>
      <c r="O207">
        <f t="shared" si="7"/>
        <v>0</v>
      </c>
    </row>
    <row r="208" spans="1:15" x14ac:dyDescent="0.2">
      <c r="A208" t="s">
        <v>222</v>
      </c>
      <c r="B208" s="3" t="s">
        <v>218</v>
      </c>
      <c r="C208" s="11">
        <v>19</v>
      </c>
      <c r="D208" s="11">
        <v>0</v>
      </c>
      <c r="E208" s="11">
        <v>0</v>
      </c>
      <c r="F208" s="11">
        <v>0</v>
      </c>
      <c r="G208" s="11">
        <v>0</v>
      </c>
      <c r="H208" s="4">
        <v>19</v>
      </c>
      <c r="I208" s="5">
        <v>-0.26053492795094002</v>
      </c>
      <c r="J208" s="5">
        <v>-2.04726592795094</v>
      </c>
      <c r="K208" s="8">
        <v>-0.32896216474513412</v>
      </c>
      <c r="L208">
        <v>24</v>
      </c>
      <c r="M208" s="29">
        <f t="shared" si="6"/>
        <v>-2.3078008559018799</v>
      </c>
      <c r="N208" s="26">
        <f>SUMIFS(L:L,A:A,A208)/COUNTIF(A:A,A208)</f>
        <v>27.6875</v>
      </c>
      <c r="O208">
        <f t="shared" si="7"/>
        <v>0</v>
      </c>
    </row>
    <row r="209" spans="1:15" x14ac:dyDescent="0.2">
      <c r="A209" t="s">
        <v>222</v>
      </c>
      <c r="B209" s="3" t="s">
        <v>219</v>
      </c>
      <c r="C209" s="11">
        <v>0</v>
      </c>
      <c r="D209" s="11">
        <v>0</v>
      </c>
      <c r="E209" s="11">
        <v>0</v>
      </c>
      <c r="F209" s="11">
        <v>0</v>
      </c>
      <c r="G209" s="11">
        <v>10</v>
      </c>
      <c r="H209" s="4">
        <v>10</v>
      </c>
      <c r="I209" s="5">
        <v>-1.3637937242329616</v>
      </c>
      <c r="J209" s="5">
        <v>0.17333586755253483</v>
      </c>
      <c r="K209" s="8">
        <v>0.45536745561725989</v>
      </c>
      <c r="L209">
        <v>21</v>
      </c>
      <c r="M209" s="29">
        <f t="shared" si="6"/>
        <v>-1.1904578566804269</v>
      </c>
      <c r="N209" s="26">
        <f>SUMIFS(L:L,A:A,A209)/COUNTIF(A:A,A209)</f>
        <v>27.6875</v>
      </c>
      <c r="O209">
        <f t="shared" si="7"/>
        <v>0</v>
      </c>
    </row>
    <row r="210" spans="1:15" x14ac:dyDescent="0.2">
      <c r="A210" t="s">
        <v>222</v>
      </c>
      <c r="B210" s="3" t="s">
        <v>220</v>
      </c>
      <c r="C210" s="11">
        <v>0</v>
      </c>
      <c r="D210" s="11">
        <v>0</v>
      </c>
      <c r="E210" s="11">
        <v>0</v>
      </c>
      <c r="F210" s="11">
        <v>0</v>
      </c>
      <c r="G210" s="11">
        <v>0</v>
      </c>
      <c r="H210" s="4">
        <v>0</v>
      </c>
      <c r="I210" s="5">
        <v>-1.5184914</v>
      </c>
      <c r="J210" s="5">
        <v>-0.46720335000000002</v>
      </c>
      <c r="K210" s="8">
        <v>0</v>
      </c>
      <c r="L210">
        <v>38</v>
      </c>
      <c r="M210" s="29">
        <f t="shared" si="6"/>
        <v>-1.98569475</v>
      </c>
      <c r="N210" s="26">
        <f>SUMIFS(L:L,A:A,A210)/COUNTIF(A:A,A210)</f>
        <v>27.6875</v>
      </c>
      <c r="O210">
        <f t="shared" si="7"/>
        <v>0</v>
      </c>
    </row>
    <row r="211" spans="1:15" x14ac:dyDescent="0.2">
      <c r="A211" t="s">
        <v>222</v>
      </c>
      <c r="B211" s="3" t="s">
        <v>221</v>
      </c>
      <c r="C211" s="11">
        <v>0</v>
      </c>
      <c r="D211" s="11">
        <v>0</v>
      </c>
      <c r="E211" s="11">
        <v>0</v>
      </c>
      <c r="F211" s="11">
        <v>0</v>
      </c>
      <c r="G211" s="11">
        <v>0</v>
      </c>
      <c r="H211" s="4">
        <v>0</v>
      </c>
      <c r="I211" s="5">
        <v>-1.6220428237265776</v>
      </c>
      <c r="J211" s="5">
        <v>-0.42877060158908659</v>
      </c>
      <c r="K211" s="8">
        <v>0</v>
      </c>
      <c r="L211">
        <v>38</v>
      </c>
      <c r="M211" s="29">
        <f t="shared" si="6"/>
        <v>-2.0508134253156642</v>
      </c>
      <c r="N211" s="26">
        <f>SUMIFS(L:L,A:A,A211)/COUNTIF(A:A,A211)</f>
        <v>27.6875</v>
      </c>
      <c r="O211">
        <f t="shared" si="7"/>
        <v>0</v>
      </c>
    </row>
    <row r="212" spans="1:15" x14ac:dyDescent="0.2">
      <c r="A212" t="s">
        <v>222</v>
      </c>
      <c r="B212" s="3" t="s">
        <v>11</v>
      </c>
      <c r="C212" s="11">
        <v>2</v>
      </c>
      <c r="D212" s="11">
        <v>3</v>
      </c>
      <c r="E212" s="11">
        <v>22</v>
      </c>
      <c r="F212" s="11">
        <v>10</v>
      </c>
      <c r="G212" s="11">
        <v>0</v>
      </c>
      <c r="H212" s="4">
        <v>37</v>
      </c>
      <c r="I212" s="5">
        <v>5.3420240939368115</v>
      </c>
      <c r="J212" s="5">
        <v>0.74171073393681075</v>
      </c>
      <c r="K212" s="8">
        <v>16.824273110511978</v>
      </c>
      <c r="L212">
        <v>34</v>
      </c>
      <c r="M212" s="29">
        <f t="shared" si="6"/>
        <v>6.0837348278736219</v>
      </c>
      <c r="N212" s="26">
        <f>SUMIFS(L:L,A:A,A212)/COUNTIF(A:A,A212)</f>
        <v>27.6875</v>
      </c>
      <c r="O212">
        <f t="shared" si="7"/>
        <v>0</v>
      </c>
    </row>
    <row r="213" spans="1:15" x14ac:dyDescent="0.2">
      <c r="A213" t="s">
        <v>234</v>
      </c>
      <c r="B213" s="3" t="s">
        <v>223</v>
      </c>
      <c r="C213" s="11">
        <v>0</v>
      </c>
      <c r="D213" s="11">
        <v>36</v>
      </c>
      <c r="E213" s="11">
        <v>0</v>
      </c>
      <c r="F213" s="11">
        <v>0</v>
      </c>
      <c r="G213" s="11">
        <v>0</v>
      </c>
      <c r="H213" s="4">
        <v>36</v>
      </c>
      <c r="I213" s="5">
        <v>4.0999999999999996</v>
      </c>
      <c r="J213" s="5">
        <v>1.5</v>
      </c>
      <c r="K213" s="8">
        <v>10.3</v>
      </c>
      <c r="L213">
        <v>28</v>
      </c>
      <c r="M213" s="29">
        <v>1.9441845099999999</v>
      </c>
      <c r="N213" s="26">
        <v>26.90909090909091</v>
      </c>
      <c r="O213">
        <v>0</v>
      </c>
    </row>
    <row r="214" spans="1:15" x14ac:dyDescent="0.2">
      <c r="A214" t="s">
        <v>234</v>
      </c>
      <c r="B214" s="3" t="s">
        <v>224</v>
      </c>
      <c r="C214" s="11">
        <v>0</v>
      </c>
      <c r="D214" s="11">
        <v>0</v>
      </c>
      <c r="E214" s="11">
        <v>0</v>
      </c>
      <c r="F214" s="11">
        <v>30</v>
      </c>
      <c r="G214" s="11">
        <v>2</v>
      </c>
      <c r="H214" s="4">
        <v>32</v>
      </c>
      <c r="I214" s="5">
        <v>1.6508373999999999</v>
      </c>
      <c r="J214" s="5">
        <v>3.2415018</v>
      </c>
      <c r="K214" s="8">
        <v>12.406210560000002</v>
      </c>
      <c r="L214">
        <v>25</v>
      </c>
      <c r="M214" s="29">
        <f t="shared" si="6"/>
        <v>4.8923392000000003</v>
      </c>
      <c r="N214" s="26">
        <f>SUMIFS(L:L,A:A,A214)/COUNTIF(A:A,A214)</f>
        <v>27.5</v>
      </c>
      <c r="O214">
        <f t="shared" si="7"/>
        <v>0</v>
      </c>
    </row>
    <row r="215" spans="1:15" x14ac:dyDescent="0.2">
      <c r="A215" t="s">
        <v>234</v>
      </c>
      <c r="B215" s="3" t="s">
        <v>225</v>
      </c>
      <c r="C215" s="11">
        <v>0</v>
      </c>
      <c r="D215" s="11">
        <v>0</v>
      </c>
      <c r="E215" s="11">
        <v>0</v>
      </c>
      <c r="F215" s="11"/>
      <c r="G215" s="11">
        <v>28</v>
      </c>
      <c r="H215" s="4">
        <v>28</v>
      </c>
      <c r="I215" s="5">
        <v>2.3510297350421085</v>
      </c>
      <c r="J215" s="5">
        <v>2.1642244350421089</v>
      </c>
      <c r="K215" s="8">
        <v>10.261525317882644</v>
      </c>
      <c r="L215">
        <v>28</v>
      </c>
      <c r="M215" s="29">
        <f t="shared" si="6"/>
        <v>4.5152541700842175</v>
      </c>
      <c r="N215" s="26">
        <f>SUMIFS(L:L,A:A,A215)/COUNTIF(A:A,A215)</f>
        <v>27.5</v>
      </c>
      <c r="O215">
        <f t="shared" si="7"/>
        <v>0</v>
      </c>
    </row>
    <row r="216" spans="1:15" x14ac:dyDescent="0.2">
      <c r="A216" t="s">
        <v>234</v>
      </c>
      <c r="B216" s="3" t="s">
        <v>226</v>
      </c>
      <c r="C216" s="11">
        <v>0</v>
      </c>
      <c r="D216" s="11">
        <v>0</v>
      </c>
      <c r="E216" s="11">
        <v>0</v>
      </c>
      <c r="F216" s="11">
        <v>0</v>
      </c>
      <c r="G216" s="11">
        <v>0</v>
      </c>
      <c r="H216" s="4">
        <v>0</v>
      </c>
      <c r="I216" s="5">
        <v>0.69512635</v>
      </c>
      <c r="J216" s="5">
        <v>0.80596500999999998</v>
      </c>
      <c r="K216" s="8">
        <v>0</v>
      </c>
      <c r="L216">
        <v>27</v>
      </c>
      <c r="M216" s="29">
        <f t="shared" si="6"/>
        <v>1.50109136</v>
      </c>
      <c r="N216" s="26">
        <f>SUMIFS(L:L,A:A,A216)/COUNTIF(A:A,A216)</f>
        <v>27.5</v>
      </c>
      <c r="O216">
        <f t="shared" si="7"/>
        <v>0</v>
      </c>
    </row>
    <row r="217" spans="1:15" x14ac:dyDescent="0.2">
      <c r="A217" t="s">
        <v>234</v>
      </c>
      <c r="B217" s="3" t="s">
        <v>227</v>
      </c>
      <c r="C217" s="11">
        <v>0</v>
      </c>
      <c r="D217" s="11">
        <v>0</v>
      </c>
      <c r="E217" s="11">
        <v>0</v>
      </c>
      <c r="F217" s="11">
        <v>0</v>
      </c>
      <c r="G217" s="11">
        <v>0</v>
      </c>
      <c r="H217" s="4">
        <v>0</v>
      </c>
      <c r="I217" s="5">
        <v>-1.4158895</v>
      </c>
      <c r="J217" s="5">
        <v>0.53310537000000002</v>
      </c>
      <c r="K217" s="8">
        <v>0</v>
      </c>
      <c r="L217">
        <v>27</v>
      </c>
      <c r="M217" s="29">
        <f t="shared" si="6"/>
        <v>-0.88278413</v>
      </c>
      <c r="N217" s="26">
        <f>SUMIFS(L:L,A:A,A217)/COUNTIF(A:A,A217)</f>
        <v>27.5</v>
      </c>
      <c r="O217">
        <f t="shared" si="7"/>
        <v>0</v>
      </c>
    </row>
    <row r="218" spans="1:15" x14ac:dyDescent="0.2">
      <c r="A218" t="s">
        <v>234</v>
      </c>
      <c r="B218" s="3" t="s">
        <v>228</v>
      </c>
      <c r="C218" s="11">
        <v>10</v>
      </c>
      <c r="D218" s="11">
        <v>14</v>
      </c>
      <c r="E218" s="11">
        <v>0</v>
      </c>
      <c r="F218" s="11">
        <v>0</v>
      </c>
      <c r="G218" s="11">
        <v>0</v>
      </c>
      <c r="H218" s="4">
        <v>24</v>
      </c>
      <c r="I218" s="5">
        <v>-0.29631758000000002</v>
      </c>
      <c r="J218" s="5">
        <v>-1.3457520999999999</v>
      </c>
      <c r="K218" s="8">
        <v>0.48320593200000023</v>
      </c>
      <c r="L218">
        <v>29</v>
      </c>
      <c r="M218" s="29">
        <f t="shared" si="6"/>
        <v>-1.6420696799999999</v>
      </c>
      <c r="N218" s="26">
        <f>SUMIFS(L:L,A:A,A218)/COUNTIF(A:A,A218)</f>
        <v>27.5</v>
      </c>
      <c r="O218">
        <f t="shared" si="7"/>
        <v>0</v>
      </c>
    </row>
    <row r="219" spans="1:15" x14ac:dyDescent="0.2">
      <c r="A219" t="s">
        <v>234</v>
      </c>
      <c r="B219" s="3" t="s">
        <v>229</v>
      </c>
      <c r="C219" s="11">
        <v>0</v>
      </c>
      <c r="D219" s="11">
        <v>0</v>
      </c>
      <c r="E219" s="11">
        <v>0</v>
      </c>
      <c r="F219" s="11">
        <v>0</v>
      </c>
      <c r="G219" s="11">
        <v>7</v>
      </c>
      <c r="H219" s="4">
        <v>7</v>
      </c>
      <c r="I219" s="5">
        <v>-3.1751450999999999</v>
      </c>
      <c r="J219" s="5">
        <v>1.5056814000000001</v>
      </c>
      <c r="K219" s="8">
        <v>0.13014866812500006</v>
      </c>
      <c r="L219">
        <v>30</v>
      </c>
      <c r="M219" s="29">
        <f t="shared" si="6"/>
        <v>-1.6694636999999999</v>
      </c>
      <c r="N219" s="26">
        <f>SUMIFS(L:L,A:A,A219)/COUNTIF(A:A,A219)</f>
        <v>27.5</v>
      </c>
      <c r="O219">
        <f t="shared" si="7"/>
        <v>0</v>
      </c>
    </row>
    <row r="220" spans="1:15" x14ac:dyDescent="0.2">
      <c r="A220" t="s">
        <v>234</v>
      </c>
      <c r="B220" s="3" t="s">
        <v>230</v>
      </c>
      <c r="C220" s="11">
        <v>19</v>
      </c>
      <c r="D220" s="11">
        <v>0</v>
      </c>
      <c r="E220" s="11">
        <v>0</v>
      </c>
      <c r="F220" s="11">
        <v>0</v>
      </c>
      <c r="G220" s="11">
        <v>0</v>
      </c>
      <c r="H220" s="4">
        <v>19</v>
      </c>
      <c r="I220" s="5">
        <v>-1.0552046325587412</v>
      </c>
      <c r="J220" s="5">
        <v>-0.42230609255874124</v>
      </c>
      <c r="K220" s="8">
        <v>0.55841041253069068</v>
      </c>
      <c r="L220">
        <v>32</v>
      </c>
      <c r="M220" s="29">
        <f t="shared" si="6"/>
        <v>-1.4775107251174824</v>
      </c>
      <c r="N220" s="26">
        <f>SUMIFS(L:L,A:A,A220)/COUNTIF(A:A,A220)</f>
        <v>27.5</v>
      </c>
      <c r="O220">
        <f t="shared" si="7"/>
        <v>0</v>
      </c>
    </row>
    <row r="221" spans="1:15" x14ac:dyDescent="0.2">
      <c r="A221" t="s">
        <v>234</v>
      </c>
      <c r="B221" s="3" t="s">
        <v>231</v>
      </c>
      <c r="C221" s="11">
        <v>0</v>
      </c>
      <c r="D221" s="11">
        <v>0</v>
      </c>
      <c r="E221" s="11">
        <v>9</v>
      </c>
      <c r="F221" s="11">
        <v>9</v>
      </c>
      <c r="G221" s="11">
        <v>0</v>
      </c>
      <c r="H221" s="4">
        <v>18</v>
      </c>
      <c r="I221" s="5">
        <v>0.56432389999999999</v>
      </c>
      <c r="J221" s="5">
        <v>-1.6315529</v>
      </c>
      <c r="K221" s="8">
        <v>0.94443063750000011</v>
      </c>
      <c r="L221">
        <v>28</v>
      </c>
      <c r="M221" s="29">
        <f t="shared" si="6"/>
        <v>-1.067229</v>
      </c>
      <c r="N221" s="26">
        <f>SUMIFS(L:L,A:A,A221)/COUNTIF(A:A,A221)</f>
        <v>27.5</v>
      </c>
      <c r="O221">
        <f t="shared" si="7"/>
        <v>0</v>
      </c>
    </row>
    <row r="222" spans="1:15" x14ac:dyDescent="0.2">
      <c r="A222" t="s">
        <v>234</v>
      </c>
      <c r="B222" s="3" t="s">
        <v>232</v>
      </c>
      <c r="C222" s="11">
        <v>0</v>
      </c>
      <c r="D222" s="11">
        <v>0</v>
      </c>
      <c r="E222" s="11">
        <v>0</v>
      </c>
      <c r="F222" s="11">
        <v>3</v>
      </c>
      <c r="G222" s="11">
        <v>9</v>
      </c>
      <c r="H222" s="4">
        <v>12</v>
      </c>
      <c r="I222" s="5">
        <v>-1.4860131000000001</v>
      </c>
      <c r="J222" s="5">
        <v>2.5426286999999999E-2</v>
      </c>
      <c r="K222" s="8">
        <v>0.36410390122499992</v>
      </c>
      <c r="L222">
        <v>22</v>
      </c>
      <c r="M222" s="29">
        <f t="shared" si="6"/>
        <v>-1.4605868130000002</v>
      </c>
      <c r="N222" s="26">
        <f>SUMIFS(L:L,A:A,A222)/COUNTIF(A:A,A222)</f>
        <v>27.5</v>
      </c>
      <c r="O222">
        <f t="shared" si="7"/>
        <v>0</v>
      </c>
    </row>
    <row r="223" spans="1:15" x14ac:dyDescent="0.2">
      <c r="A223" t="s">
        <v>234</v>
      </c>
      <c r="B223" s="3" t="s">
        <v>233</v>
      </c>
      <c r="C223" s="11">
        <v>0</v>
      </c>
      <c r="D223" s="11">
        <v>0</v>
      </c>
      <c r="E223" s="11">
        <v>0</v>
      </c>
      <c r="F223" s="11">
        <v>0</v>
      </c>
      <c r="G223" s="11">
        <v>0</v>
      </c>
      <c r="H223" s="4">
        <v>0</v>
      </c>
      <c r="I223" s="13">
        <v>-1.0663894389839959</v>
      </c>
      <c r="J223" s="13">
        <v>-0.28581760838626874</v>
      </c>
      <c r="K223" s="8">
        <v>0</v>
      </c>
      <c r="L223">
        <v>20</v>
      </c>
      <c r="M223" s="29">
        <f t="shared" si="6"/>
        <v>-1.3522070473702645</v>
      </c>
      <c r="N223" s="26">
        <f>SUMIFS(L:L,A:A,A223)/COUNTIF(A:A,A223)</f>
        <v>27.5</v>
      </c>
      <c r="O223">
        <f t="shared" si="7"/>
        <v>0</v>
      </c>
    </row>
    <row r="224" spans="1:15" x14ac:dyDescent="0.2">
      <c r="A224" t="s">
        <v>234</v>
      </c>
      <c r="B224" s="3" t="s">
        <v>11</v>
      </c>
      <c r="C224" s="11">
        <v>0</v>
      </c>
      <c r="D224" s="11">
        <v>0</v>
      </c>
      <c r="E224" s="11">
        <v>36</v>
      </c>
      <c r="F224" s="11">
        <v>0</v>
      </c>
      <c r="G224" s="11">
        <v>0</v>
      </c>
      <c r="H224" s="4">
        <v>36</v>
      </c>
      <c r="I224" s="5">
        <v>5.3832792049252607</v>
      </c>
      <c r="J224" s="5">
        <v>0.78296584492526033</v>
      </c>
      <c r="K224" s="8">
        <v>16.536646225947305</v>
      </c>
      <c r="L224">
        <v>34</v>
      </c>
      <c r="M224" s="29">
        <f t="shared" si="6"/>
        <v>6.166245049850521</v>
      </c>
      <c r="N224" s="26">
        <f>SUMIFS(L:L,A:A,A224)/COUNTIF(A:A,A224)</f>
        <v>27.5</v>
      </c>
      <c r="O224">
        <f t="shared" si="7"/>
        <v>1</v>
      </c>
    </row>
    <row r="225" spans="1:15" x14ac:dyDescent="0.2">
      <c r="A225" t="s">
        <v>244</v>
      </c>
      <c r="B225" s="3" t="s">
        <v>235</v>
      </c>
      <c r="C225" s="11">
        <v>27</v>
      </c>
      <c r="D225" s="11">
        <v>5</v>
      </c>
      <c r="E225" s="11">
        <v>0</v>
      </c>
      <c r="F225" s="11">
        <v>0</v>
      </c>
      <c r="G225" s="11">
        <v>0</v>
      </c>
      <c r="H225" s="4">
        <v>32</v>
      </c>
      <c r="I225" s="5">
        <v>6.3298755</v>
      </c>
      <c r="J225" s="5">
        <v>0.99969774</v>
      </c>
      <c r="K225" s="8">
        <v>16.793231832</v>
      </c>
      <c r="L225">
        <v>30</v>
      </c>
      <c r="M225" s="29">
        <f t="shared" si="6"/>
        <v>7.3295732400000002</v>
      </c>
      <c r="N225" s="26">
        <f>SUMIFS(L:L,A:A,A225)/COUNTIF(A:A,A225)</f>
        <v>27.727272727272727</v>
      </c>
      <c r="O225">
        <f t="shared" si="7"/>
        <v>0</v>
      </c>
    </row>
    <row r="226" spans="1:15" x14ac:dyDescent="0.2">
      <c r="A226" t="s">
        <v>244</v>
      </c>
      <c r="B226" s="3" t="s">
        <v>236</v>
      </c>
      <c r="C226" s="11">
        <v>0</v>
      </c>
      <c r="D226" s="11">
        <v>0</v>
      </c>
      <c r="E226" s="11">
        <v>0</v>
      </c>
      <c r="F226" s="11">
        <v>0</v>
      </c>
      <c r="G226" s="11">
        <v>0</v>
      </c>
      <c r="H226" s="4">
        <v>0</v>
      </c>
      <c r="I226" s="5">
        <v>-0.16367829</v>
      </c>
      <c r="J226" s="5">
        <v>-1.3041997999999999</v>
      </c>
      <c r="K226" s="8">
        <v>0</v>
      </c>
      <c r="L226">
        <v>34</v>
      </c>
      <c r="M226" s="29">
        <f t="shared" si="6"/>
        <v>-1.4678780899999999</v>
      </c>
      <c r="N226" s="26">
        <f>SUMIFS(L:L,A:A,A226)/COUNTIF(A:A,A226)</f>
        <v>27.727272727272727</v>
      </c>
      <c r="O226">
        <f t="shared" si="7"/>
        <v>0</v>
      </c>
    </row>
    <row r="227" spans="1:15" x14ac:dyDescent="0.2">
      <c r="A227" t="s">
        <v>244</v>
      </c>
      <c r="B227" s="3" t="s">
        <v>237</v>
      </c>
      <c r="C227" s="11">
        <v>0</v>
      </c>
      <c r="D227" s="11">
        <v>0</v>
      </c>
      <c r="E227" s="11">
        <v>0</v>
      </c>
      <c r="F227" s="11">
        <v>0</v>
      </c>
      <c r="G227" s="11">
        <v>25</v>
      </c>
      <c r="H227" s="4">
        <v>25</v>
      </c>
      <c r="I227" s="5">
        <v>9.9802136E-2</v>
      </c>
      <c r="J227" s="5">
        <v>1.7296946</v>
      </c>
      <c r="K227" s="8">
        <v>0</v>
      </c>
      <c r="L227">
        <v>25</v>
      </c>
      <c r="M227" s="29">
        <f t="shared" si="6"/>
        <v>1.8294967360000001</v>
      </c>
      <c r="N227" s="26">
        <f>SUMIFS(L:L,A:A,A227)/COUNTIF(A:A,A227)</f>
        <v>27.727272727272727</v>
      </c>
      <c r="O227">
        <f t="shared" si="7"/>
        <v>0</v>
      </c>
    </row>
    <row r="228" spans="1:15" x14ac:dyDescent="0.2">
      <c r="A228" t="s">
        <v>244</v>
      </c>
      <c r="B228" s="3" t="s">
        <v>39</v>
      </c>
      <c r="C228" s="11">
        <v>0</v>
      </c>
      <c r="D228" s="11">
        <v>1</v>
      </c>
      <c r="E228" s="11">
        <v>35</v>
      </c>
      <c r="F228" s="11">
        <v>0</v>
      </c>
      <c r="G228" s="11">
        <v>0</v>
      </c>
      <c r="H228" s="4">
        <v>36</v>
      </c>
      <c r="I228" s="5">
        <v>2.0118058107636791</v>
      </c>
      <c r="J228" s="5">
        <v>0.52619928076367928</v>
      </c>
      <c r="K228" s="8">
        <v>9.1894603103429002</v>
      </c>
      <c r="L228">
        <v>28</v>
      </c>
      <c r="M228" s="29">
        <f t="shared" si="6"/>
        <v>2.5380050915273582</v>
      </c>
      <c r="N228" s="26">
        <f>SUMIFS(L:L,A:A,A228)/COUNTIF(A:A,A228)</f>
        <v>27.727272727272727</v>
      </c>
      <c r="O228">
        <f t="shared" si="7"/>
        <v>1</v>
      </c>
    </row>
    <row r="229" spans="1:15" x14ac:dyDescent="0.2">
      <c r="A229" t="s">
        <v>244</v>
      </c>
      <c r="B229" s="3" t="s">
        <v>238</v>
      </c>
      <c r="C229" s="11">
        <v>0</v>
      </c>
      <c r="D229" s="11">
        <v>0</v>
      </c>
      <c r="E229" s="11">
        <v>0</v>
      </c>
      <c r="F229" s="11">
        <v>0</v>
      </c>
      <c r="G229" s="11">
        <v>0</v>
      </c>
      <c r="H229" s="4">
        <v>0</v>
      </c>
      <c r="I229" s="5">
        <v>-1.5005143000000001</v>
      </c>
      <c r="J229" s="5">
        <v>2.4206207000000002</v>
      </c>
      <c r="K229" s="8">
        <v>0</v>
      </c>
      <c r="L229">
        <v>27</v>
      </c>
      <c r="M229" s="29">
        <f t="shared" si="6"/>
        <v>0.9201064000000001</v>
      </c>
      <c r="N229" s="26">
        <f>SUMIFS(L:L,A:A,A229)/COUNTIF(A:A,A229)</f>
        <v>27.727272727272727</v>
      </c>
      <c r="O229">
        <f t="shared" si="7"/>
        <v>0</v>
      </c>
    </row>
    <row r="230" spans="1:15" x14ac:dyDescent="0.2">
      <c r="A230" t="s">
        <v>244</v>
      </c>
      <c r="B230" s="3" t="s">
        <v>239</v>
      </c>
      <c r="C230" s="11">
        <v>0</v>
      </c>
      <c r="D230" s="11">
        <v>18</v>
      </c>
      <c r="E230" s="11">
        <v>0</v>
      </c>
      <c r="F230" s="11">
        <v>0</v>
      </c>
      <c r="G230" s="11">
        <v>0</v>
      </c>
      <c r="H230" s="4">
        <v>18</v>
      </c>
      <c r="I230" s="5">
        <v>-0.23064454284125691</v>
      </c>
      <c r="J230" s="5">
        <v>-1.4893000828412568</v>
      </c>
      <c r="K230" s="8">
        <v>0.28355606649645487</v>
      </c>
      <c r="L230">
        <v>25</v>
      </c>
      <c r="M230" s="29">
        <f t="shared" si="6"/>
        <v>-1.7199446256825137</v>
      </c>
      <c r="N230" s="26">
        <f>SUMIFS(L:L,A:A,A230)/COUNTIF(A:A,A230)</f>
        <v>27.727272727272727</v>
      </c>
      <c r="O230">
        <f t="shared" si="7"/>
        <v>0</v>
      </c>
    </row>
    <row r="231" spans="1:15" x14ac:dyDescent="0.2">
      <c r="A231" t="s">
        <v>244</v>
      </c>
      <c r="B231" s="3" t="s">
        <v>240</v>
      </c>
      <c r="C231" s="11">
        <v>0</v>
      </c>
      <c r="D231" s="11">
        <v>0</v>
      </c>
      <c r="E231" s="11">
        <v>0</v>
      </c>
      <c r="F231" s="11">
        <v>0</v>
      </c>
      <c r="G231" s="11">
        <v>0</v>
      </c>
      <c r="H231" s="4">
        <v>0</v>
      </c>
      <c r="I231" s="5">
        <v>-0.59833550000000002</v>
      </c>
      <c r="J231" s="5">
        <v>0.50206149</v>
      </c>
      <c r="K231" s="8">
        <v>0</v>
      </c>
      <c r="L231">
        <v>29</v>
      </c>
      <c r="M231" s="29">
        <f t="shared" si="6"/>
        <v>-9.6274010000000021E-2</v>
      </c>
      <c r="N231" s="26">
        <f>SUMIFS(L:L,A:A,A231)/COUNTIF(A:A,A231)</f>
        <v>27.727272727272727</v>
      </c>
      <c r="O231">
        <f t="shared" si="7"/>
        <v>0</v>
      </c>
    </row>
    <row r="232" spans="1:15" x14ac:dyDescent="0.2">
      <c r="A232" t="s">
        <v>244</v>
      </c>
      <c r="B232" s="3" t="s">
        <v>241</v>
      </c>
      <c r="C232" s="11">
        <v>0</v>
      </c>
      <c r="D232" s="11">
        <v>0</v>
      </c>
      <c r="E232" s="11">
        <v>6</v>
      </c>
      <c r="F232" s="11">
        <v>0</v>
      </c>
      <c r="G232" s="11">
        <v>0</v>
      </c>
      <c r="H232" s="4">
        <v>6</v>
      </c>
      <c r="I232" s="5">
        <v>-2.3749189308111029</v>
      </c>
      <c r="J232" s="5">
        <v>-0.56158048081110301</v>
      </c>
      <c r="K232" s="8">
        <v>-0.31606855142249457</v>
      </c>
      <c r="L232">
        <v>30</v>
      </c>
      <c r="M232" s="29">
        <f t="shared" si="6"/>
        <v>-2.9364994116222061</v>
      </c>
      <c r="N232" s="26">
        <f>SUMIFS(L:L,A:A,A232)/COUNTIF(A:A,A232)</f>
        <v>27.727272727272727</v>
      </c>
      <c r="O232">
        <f t="shared" si="7"/>
        <v>0</v>
      </c>
    </row>
    <row r="233" spans="1:15" x14ac:dyDescent="0.2">
      <c r="A233" t="s">
        <v>244</v>
      </c>
      <c r="B233" s="3" t="s">
        <v>242</v>
      </c>
      <c r="C233" s="11">
        <v>0</v>
      </c>
      <c r="D233" s="11">
        <v>0</v>
      </c>
      <c r="E233" s="11">
        <v>0</v>
      </c>
      <c r="F233" s="11">
        <v>0</v>
      </c>
      <c r="G233" s="11">
        <v>0</v>
      </c>
      <c r="H233" s="4">
        <v>0</v>
      </c>
      <c r="I233" s="5">
        <v>-1.2342803</v>
      </c>
      <c r="J233" s="5">
        <v>-1.5179138000000001</v>
      </c>
      <c r="K233" s="8">
        <v>0</v>
      </c>
      <c r="L233">
        <v>20</v>
      </c>
      <c r="M233" s="29">
        <f t="shared" si="6"/>
        <v>-2.7521941000000001</v>
      </c>
      <c r="N233" s="26">
        <f>SUMIFS(L:L,A:A,A233)/COUNTIF(A:A,A233)</f>
        <v>27.727272727272727</v>
      </c>
      <c r="O233">
        <f t="shared" si="7"/>
        <v>0</v>
      </c>
    </row>
    <row r="234" spans="1:15" x14ac:dyDescent="0.2">
      <c r="A234" t="s">
        <v>244</v>
      </c>
      <c r="B234" s="3" t="s">
        <v>243</v>
      </c>
      <c r="C234" s="11">
        <v>0</v>
      </c>
      <c r="D234" s="11">
        <v>0</v>
      </c>
      <c r="E234" s="11">
        <v>0</v>
      </c>
      <c r="F234" s="11">
        <v>0</v>
      </c>
      <c r="G234" s="11">
        <v>12</v>
      </c>
      <c r="H234" s="4">
        <v>12</v>
      </c>
      <c r="I234" s="5">
        <v>-1.26655605449231</v>
      </c>
      <c r="J234" s="5">
        <v>0.66182733451433884</v>
      </c>
      <c r="K234" s="8">
        <v>0.94180811401486952</v>
      </c>
      <c r="L234">
        <v>23</v>
      </c>
      <c r="M234" s="29">
        <f t="shared" si="6"/>
        <v>-0.60472871997797117</v>
      </c>
      <c r="N234" s="26">
        <f>SUMIFS(L:L,A:A,A234)/COUNTIF(A:A,A234)</f>
        <v>27.727272727272727</v>
      </c>
      <c r="O234">
        <f t="shared" si="7"/>
        <v>0</v>
      </c>
    </row>
    <row r="235" spans="1:15" x14ac:dyDescent="0.2">
      <c r="A235" t="s">
        <v>244</v>
      </c>
      <c r="B235" s="3" t="s">
        <v>11</v>
      </c>
      <c r="C235" s="11">
        <v>1</v>
      </c>
      <c r="D235" s="11">
        <v>0</v>
      </c>
      <c r="E235" s="11">
        <v>0</v>
      </c>
      <c r="F235" s="11">
        <v>35</v>
      </c>
      <c r="G235" s="11">
        <v>0</v>
      </c>
      <c r="H235" s="4">
        <v>36</v>
      </c>
      <c r="I235" s="5">
        <v>5.3832792049252607</v>
      </c>
      <c r="J235" s="5">
        <v>0.78296584492526033</v>
      </c>
      <c r="K235" s="8">
        <v>16.536646225947305</v>
      </c>
      <c r="L235">
        <v>34</v>
      </c>
      <c r="M235" s="29">
        <f t="shared" si="6"/>
        <v>6.166245049850521</v>
      </c>
      <c r="N235" s="26">
        <f>SUMIFS(L:L,A:A,A235)/COUNTIF(A:A,A235)</f>
        <v>27.727272727272727</v>
      </c>
      <c r="O235">
        <f t="shared" si="7"/>
        <v>0</v>
      </c>
    </row>
    <row r="236" spans="1:15" x14ac:dyDescent="0.2">
      <c r="A236" t="s">
        <v>256</v>
      </c>
      <c r="B236" s="3" t="s">
        <v>245</v>
      </c>
      <c r="C236" s="11">
        <v>0</v>
      </c>
      <c r="D236" s="11">
        <v>0</v>
      </c>
      <c r="E236" s="11">
        <v>0</v>
      </c>
      <c r="F236" s="11">
        <v>0</v>
      </c>
      <c r="G236" s="11">
        <v>29</v>
      </c>
      <c r="H236" s="4">
        <v>29</v>
      </c>
      <c r="I236" s="5">
        <v>-0.70482398164471949</v>
      </c>
      <c r="J236" s="5">
        <v>4.7017569183552812</v>
      </c>
      <c r="K236" s="8">
        <v>9.7824968530091052</v>
      </c>
      <c r="L236">
        <v>26</v>
      </c>
      <c r="M236" s="29">
        <f t="shared" si="6"/>
        <v>3.9969329367105617</v>
      </c>
      <c r="N236" s="26">
        <f>SUMIFS(L:L,A:A,A236)/COUNTIF(A:A,A236)</f>
        <v>28.166666666666668</v>
      </c>
      <c r="O236">
        <f t="shared" si="7"/>
        <v>0</v>
      </c>
    </row>
    <row r="237" spans="1:15" x14ac:dyDescent="0.2">
      <c r="A237" t="s">
        <v>256</v>
      </c>
      <c r="B237" s="3" t="s">
        <v>246</v>
      </c>
      <c r="C237" s="11">
        <v>0</v>
      </c>
      <c r="D237" s="11">
        <v>0</v>
      </c>
      <c r="E237" s="11">
        <v>0</v>
      </c>
      <c r="F237" s="11">
        <v>0</v>
      </c>
      <c r="G237" s="11">
        <v>0</v>
      </c>
      <c r="H237" s="4">
        <v>0</v>
      </c>
      <c r="I237" s="5">
        <v>1.2984846000000001</v>
      </c>
      <c r="J237" s="5">
        <v>0.94368333000000004</v>
      </c>
      <c r="K237" s="8">
        <v>0</v>
      </c>
      <c r="L237">
        <v>28</v>
      </c>
      <c r="M237" s="29">
        <f t="shared" si="6"/>
        <v>2.2421679299999999</v>
      </c>
      <c r="N237" s="26">
        <f>SUMIFS(L:L,A:A,A237)/COUNTIF(A:A,A237)</f>
        <v>28.166666666666668</v>
      </c>
      <c r="O237">
        <f t="shared" si="7"/>
        <v>0</v>
      </c>
    </row>
    <row r="238" spans="1:15" x14ac:dyDescent="0.2">
      <c r="A238" t="s">
        <v>256</v>
      </c>
      <c r="B238" s="3" t="s">
        <v>247</v>
      </c>
      <c r="C238" s="11">
        <v>0</v>
      </c>
      <c r="D238" s="11">
        <v>0</v>
      </c>
      <c r="E238" s="11">
        <v>14</v>
      </c>
      <c r="F238" s="11">
        <v>14</v>
      </c>
      <c r="G238" s="11">
        <v>0</v>
      </c>
      <c r="H238" s="4">
        <v>28</v>
      </c>
      <c r="I238" s="5">
        <v>0.85441316109623533</v>
      </c>
      <c r="J238" s="5">
        <v>0.86342228109623531</v>
      </c>
      <c r="K238" s="8">
        <v>5.8555908214531414</v>
      </c>
      <c r="L238">
        <v>31</v>
      </c>
      <c r="M238" s="29">
        <f t="shared" si="6"/>
        <v>1.7178354421924706</v>
      </c>
      <c r="N238" s="26">
        <f>SUMIFS(L:L,A:A,A238)/COUNTIF(A:A,A238)</f>
        <v>28.166666666666668</v>
      </c>
      <c r="O238">
        <f t="shared" si="7"/>
        <v>0</v>
      </c>
    </row>
    <row r="239" spans="1:15" x14ac:dyDescent="0.2">
      <c r="A239" t="s">
        <v>256</v>
      </c>
      <c r="B239" s="3" t="s">
        <v>248</v>
      </c>
      <c r="C239" s="11">
        <v>0</v>
      </c>
      <c r="D239" s="11">
        <v>14</v>
      </c>
      <c r="E239" s="11">
        <v>0</v>
      </c>
      <c r="F239" s="11">
        <v>0</v>
      </c>
      <c r="G239" s="11">
        <v>0</v>
      </c>
      <c r="H239" s="4">
        <v>14</v>
      </c>
      <c r="I239" s="5">
        <v>-1.0880743733315437</v>
      </c>
      <c r="J239" s="5">
        <v>-1.0607208733315436</v>
      </c>
      <c r="K239" s="8">
        <v>-0.11717625674718109</v>
      </c>
      <c r="L239">
        <v>27</v>
      </c>
      <c r="M239" s="29">
        <f t="shared" si="6"/>
        <v>-2.1487952466630871</v>
      </c>
      <c r="N239" s="26">
        <f>SUMIFS(L:L,A:A,A239)/COUNTIF(A:A,A239)</f>
        <v>28.166666666666668</v>
      </c>
      <c r="O239">
        <f t="shared" si="7"/>
        <v>0</v>
      </c>
    </row>
    <row r="240" spans="1:15" x14ac:dyDescent="0.2">
      <c r="A240" t="s">
        <v>256</v>
      </c>
      <c r="B240" s="3" t="s">
        <v>249</v>
      </c>
      <c r="C240" s="11">
        <v>0</v>
      </c>
      <c r="D240" s="11">
        <v>0</v>
      </c>
      <c r="E240" s="11">
        <v>0</v>
      </c>
      <c r="F240" s="11">
        <v>0</v>
      </c>
      <c r="G240" s="11">
        <v>0</v>
      </c>
      <c r="H240" s="4">
        <v>0</v>
      </c>
      <c r="I240" s="5">
        <v>-8.8588238E-2</v>
      </c>
      <c r="J240" s="5">
        <v>-0.36016758999999998</v>
      </c>
      <c r="K240" s="8">
        <v>0</v>
      </c>
      <c r="L240">
        <v>28</v>
      </c>
      <c r="M240" s="29">
        <f t="shared" si="6"/>
        <v>-0.44875582799999997</v>
      </c>
      <c r="N240" s="26">
        <f>SUMIFS(L:L,A:A,A240)/COUNTIF(A:A,A240)</f>
        <v>28.166666666666668</v>
      </c>
      <c r="O240">
        <f t="shared" si="7"/>
        <v>0</v>
      </c>
    </row>
    <row r="241" spans="1:15" x14ac:dyDescent="0.2">
      <c r="A241" t="s">
        <v>256</v>
      </c>
      <c r="B241" s="3" t="s">
        <v>250</v>
      </c>
      <c r="C241" s="11">
        <v>0</v>
      </c>
      <c r="D241" s="11">
        <v>0</v>
      </c>
      <c r="E241" s="11">
        <v>10</v>
      </c>
      <c r="F241" s="11">
        <v>3</v>
      </c>
      <c r="G241" s="11">
        <v>0</v>
      </c>
      <c r="H241" s="4">
        <v>13</v>
      </c>
      <c r="I241" s="5">
        <v>-1.8462164000000001</v>
      </c>
      <c r="J241" s="5">
        <v>1.7568052999999999</v>
      </c>
      <c r="K241" s="8">
        <v>1.397118133125</v>
      </c>
      <c r="L241">
        <v>34</v>
      </c>
      <c r="M241" s="29">
        <f t="shared" si="6"/>
        <v>-8.9411100000000188E-2</v>
      </c>
      <c r="N241" s="26">
        <f>SUMIFS(L:L,A:A,A241)/COUNTIF(A:A,A241)</f>
        <v>28.166666666666668</v>
      </c>
      <c r="O241">
        <f t="shared" si="7"/>
        <v>0</v>
      </c>
    </row>
    <row r="242" spans="1:15" x14ac:dyDescent="0.2">
      <c r="A242" t="s">
        <v>256</v>
      </c>
      <c r="B242" s="3" t="s">
        <v>251</v>
      </c>
      <c r="C242" s="11">
        <v>0</v>
      </c>
      <c r="D242" s="11">
        <v>0</v>
      </c>
      <c r="E242" s="11">
        <v>0</v>
      </c>
      <c r="F242" s="11">
        <v>0</v>
      </c>
      <c r="G242" s="11">
        <v>0</v>
      </c>
      <c r="H242" s="4">
        <v>0</v>
      </c>
      <c r="I242" s="5">
        <v>-1.2296552999999999</v>
      </c>
      <c r="J242" s="5">
        <v>-1.7591977000000002E-2</v>
      </c>
      <c r="K242" s="8">
        <v>0</v>
      </c>
      <c r="L242">
        <v>31</v>
      </c>
      <c r="M242" s="29">
        <f t="shared" si="6"/>
        <v>-1.2472472769999998</v>
      </c>
      <c r="N242" s="26">
        <f>SUMIFS(L:L,A:A,A242)/COUNTIF(A:A,A242)</f>
        <v>28.166666666666668</v>
      </c>
      <c r="O242">
        <f t="shared" si="7"/>
        <v>0</v>
      </c>
    </row>
    <row r="243" spans="1:15" x14ac:dyDescent="0.2">
      <c r="A243" t="s">
        <v>256</v>
      </c>
      <c r="B243" s="3" t="s">
        <v>252</v>
      </c>
      <c r="C243" s="11">
        <v>0</v>
      </c>
      <c r="D243" s="11">
        <v>0</v>
      </c>
      <c r="E243" s="11">
        <v>0</v>
      </c>
      <c r="F243" s="11">
        <v>2</v>
      </c>
      <c r="G243" s="11">
        <v>8</v>
      </c>
      <c r="H243" s="4">
        <v>10</v>
      </c>
      <c r="I243" s="5">
        <v>-1.7037794647322304</v>
      </c>
      <c r="J243" s="5">
        <v>3.5982017352677698</v>
      </c>
      <c r="K243" s="8">
        <v>2.1906125271762411</v>
      </c>
      <c r="L243">
        <v>31</v>
      </c>
      <c r="M243" s="29">
        <f t="shared" si="6"/>
        <v>1.8944222705355394</v>
      </c>
      <c r="N243" s="26">
        <f>SUMIFS(L:L,A:A,A243)/COUNTIF(A:A,A243)</f>
        <v>28.166666666666668</v>
      </c>
      <c r="O243">
        <f t="shared" si="7"/>
        <v>0</v>
      </c>
    </row>
    <row r="244" spans="1:15" x14ac:dyDescent="0.2">
      <c r="A244" t="s">
        <v>256</v>
      </c>
      <c r="B244" s="3" t="s">
        <v>253</v>
      </c>
      <c r="C244" s="11">
        <v>18</v>
      </c>
      <c r="D244" s="11">
        <v>17</v>
      </c>
      <c r="E244" s="11">
        <v>0</v>
      </c>
      <c r="F244" s="11">
        <v>0</v>
      </c>
      <c r="G244" s="11">
        <v>0</v>
      </c>
      <c r="H244" s="4">
        <v>35</v>
      </c>
      <c r="I244" s="5">
        <v>2.1940780963682713</v>
      </c>
      <c r="J244" s="5">
        <v>-0.10181098763172862</v>
      </c>
      <c r="K244" s="8">
        <v>8.0566508703250683</v>
      </c>
      <c r="L244">
        <v>22</v>
      </c>
      <c r="M244" s="29">
        <f t="shared" si="6"/>
        <v>2.0922671087365425</v>
      </c>
      <c r="N244" s="26">
        <f>SUMIFS(L:L,A:A,A244)/COUNTIF(A:A,A244)</f>
        <v>28.166666666666668</v>
      </c>
      <c r="O244">
        <f t="shared" si="7"/>
        <v>0</v>
      </c>
    </row>
    <row r="245" spans="1:15" x14ac:dyDescent="0.2">
      <c r="A245" t="s">
        <v>256</v>
      </c>
      <c r="B245" s="3" t="s">
        <v>254</v>
      </c>
      <c r="C245" s="11">
        <v>0</v>
      </c>
      <c r="D245" s="11">
        <v>0</v>
      </c>
      <c r="E245" s="11">
        <v>0</v>
      </c>
      <c r="F245" s="11">
        <v>1</v>
      </c>
      <c r="G245" s="11">
        <v>11</v>
      </c>
      <c r="H245" s="4">
        <v>12</v>
      </c>
      <c r="I245" s="5">
        <v>-1.4407222301247555</v>
      </c>
      <c r="J245" s="5">
        <v>-0.30473288709843632</v>
      </c>
      <c r="K245" s="8">
        <v>0.17181779587434554</v>
      </c>
      <c r="L245">
        <v>21</v>
      </c>
      <c r="M245" s="29">
        <f t="shared" si="6"/>
        <v>-1.7454551172231918</v>
      </c>
      <c r="N245" s="26">
        <f>SUMIFS(L:L,A:A,A245)/COUNTIF(A:A,A245)</f>
        <v>28.166666666666668</v>
      </c>
      <c r="O245">
        <f t="shared" si="7"/>
        <v>0</v>
      </c>
    </row>
    <row r="246" spans="1:15" x14ac:dyDescent="0.2">
      <c r="A246" t="s">
        <v>256</v>
      </c>
      <c r="B246" s="3" t="s">
        <v>255</v>
      </c>
      <c r="C246" s="11">
        <v>0</v>
      </c>
      <c r="D246" s="11">
        <v>14</v>
      </c>
      <c r="E246" s="11">
        <v>4</v>
      </c>
      <c r="F246" s="11">
        <v>0</v>
      </c>
      <c r="G246" s="11">
        <v>0</v>
      </c>
      <c r="H246" s="4">
        <v>18</v>
      </c>
      <c r="I246" s="5">
        <v>-1.0771856879624142</v>
      </c>
      <c r="J246" s="5">
        <v>1.0135753120375857</v>
      </c>
      <c r="K246" s="8">
        <v>1.9605944943761113</v>
      </c>
      <c r="L246">
        <v>25</v>
      </c>
      <c r="M246" s="29">
        <f t="shared" si="6"/>
        <v>-6.3610375924828544E-2</v>
      </c>
      <c r="N246" s="26">
        <f>SUMIFS(L:L,A:A,A246)/COUNTIF(A:A,A246)</f>
        <v>28.166666666666668</v>
      </c>
      <c r="O246">
        <f t="shared" si="7"/>
        <v>0</v>
      </c>
    </row>
    <row r="247" spans="1:15" x14ac:dyDescent="0.2">
      <c r="A247" t="s">
        <v>256</v>
      </c>
      <c r="B247" s="3" t="s">
        <v>11</v>
      </c>
      <c r="C247" s="11">
        <v>0</v>
      </c>
      <c r="D247" s="11">
        <v>0</v>
      </c>
      <c r="E247" s="11">
        <v>18</v>
      </c>
      <c r="F247" s="11">
        <v>18</v>
      </c>
      <c r="G247" s="11">
        <v>0</v>
      </c>
      <c r="H247" s="4">
        <v>36</v>
      </c>
      <c r="I247" s="5">
        <v>5.3832792049252607</v>
      </c>
      <c r="J247" s="5">
        <v>0.78296584492526033</v>
      </c>
      <c r="K247" s="8">
        <v>16.536646225947305</v>
      </c>
      <c r="L247">
        <v>34</v>
      </c>
      <c r="M247" s="29">
        <f t="shared" si="6"/>
        <v>6.166245049850521</v>
      </c>
      <c r="N247" s="26">
        <f>SUMIFS(L:L,A:A,A247)/COUNTIF(A:A,A247)</f>
        <v>28.166666666666668</v>
      </c>
      <c r="O247">
        <f t="shared" si="7"/>
        <v>0</v>
      </c>
    </row>
    <row r="248" spans="1:15" x14ac:dyDescent="0.2">
      <c r="A248" t="s">
        <v>268</v>
      </c>
      <c r="B248" s="3" t="s">
        <v>257</v>
      </c>
      <c r="C248" s="11">
        <v>0</v>
      </c>
      <c r="D248" s="11">
        <v>26</v>
      </c>
      <c r="E248" s="11">
        <v>4</v>
      </c>
      <c r="F248" s="11">
        <v>0</v>
      </c>
      <c r="G248" s="11">
        <v>0</v>
      </c>
      <c r="H248" s="4">
        <v>30</v>
      </c>
      <c r="I248" s="5">
        <v>3.3370280000000001</v>
      </c>
      <c r="J248" s="5">
        <v>1.3791271000000001</v>
      </c>
      <c r="K248" s="8">
        <v>11.333511731250001</v>
      </c>
      <c r="L248">
        <v>29</v>
      </c>
      <c r="M248" s="29">
        <f t="shared" si="6"/>
        <v>4.7161550999999999</v>
      </c>
      <c r="N248" s="26">
        <f>SUMIFS(L:L,A:A,A248)/COUNTIF(A:A,A248)</f>
        <v>27.916666666666668</v>
      </c>
      <c r="O248">
        <f t="shared" si="7"/>
        <v>0</v>
      </c>
    </row>
    <row r="249" spans="1:15" x14ac:dyDescent="0.2">
      <c r="A249" t="s">
        <v>268</v>
      </c>
      <c r="B249" s="3" t="s">
        <v>258</v>
      </c>
      <c r="C249" s="11">
        <v>29</v>
      </c>
      <c r="D249" s="11">
        <v>0</v>
      </c>
      <c r="E249" s="11">
        <v>0</v>
      </c>
      <c r="F249" s="11">
        <v>0</v>
      </c>
      <c r="G249" s="11">
        <v>0</v>
      </c>
      <c r="H249" s="4">
        <v>29</v>
      </c>
      <c r="I249" s="5">
        <v>1.2586233949688383</v>
      </c>
      <c r="J249" s="5">
        <v>-0.89879685503116169</v>
      </c>
      <c r="K249" s="8">
        <v>3.8494670432733353</v>
      </c>
      <c r="L249">
        <v>30</v>
      </c>
      <c r="M249" s="29">
        <f t="shared" si="6"/>
        <v>0.35982653993767666</v>
      </c>
      <c r="N249" s="26">
        <f>SUMIFS(L:L,A:A,A249)/COUNTIF(A:A,A249)</f>
        <v>27.916666666666668</v>
      </c>
      <c r="O249">
        <f t="shared" si="7"/>
        <v>0</v>
      </c>
    </row>
    <row r="250" spans="1:15" x14ac:dyDescent="0.2">
      <c r="A250" t="s">
        <v>268</v>
      </c>
      <c r="B250" s="3" t="s">
        <v>259</v>
      </c>
      <c r="C250" s="11">
        <v>0</v>
      </c>
      <c r="D250" s="11">
        <v>0</v>
      </c>
      <c r="E250" s="11">
        <v>0</v>
      </c>
      <c r="F250" s="11">
        <v>6</v>
      </c>
      <c r="G250" s="11">
        <v>14</v>
      </c>
      <c r="H250" s="4">
        <v>20</v>
      </c>
      <c r="I250" s="5">
        <v>-1.6964655</v>
      </c>
      <c r="J250" s="5">
        <v>1.4371669</v>
      </c>
      <c r="K250" s="8">
        <v>1.9582890750000004</v>
      </c>
      <c r="L250">
        <v>29</v>
      </c>
      <c r="M250" s="29">
        <f t="shared" si="6"/>
        <v>-0.25929859999999993</v>
      </c>
      <c r="N250" s="26">
        <f>SUMIFS(L:L,A:A,A250)/COUNTIF(A:A,A250)</f>
        <v>27.916666666666668</v>
      </c>
      <c r="O250">
        <f t="shared" si="7"/>
        <v>0</v>
      </c>
    </row>
    <row r="251" spans="1:15" x14ac:dyDescent="0.2">
      <c r="A251" t="s">
        <v>268</v>
      </c>
      <c r="B251" s="3" t="s">
        <v>260</v>
      </c>
      <c r="C251" s="11">
        <v>0</v>
      </c>
      <c r="D251" s="11">
        <v>0</v>
      </c>
      <c r="E251" s="11">
        <v>4</v>
      </c>
      <c r="F251" s="11">
        <v>20</v>
      </c>
      <c r="G251" s="11">
        <v>0</v>
      </c>
      <c r="H251" s="4">
        <v>24</v>
      </c>
      <c r="I251" s="5">
        <v>-1.3468245999999999</v>
      </c>
      <c r="J251" s="5">
        <v>0.63339931000000005</v>
      </c>
      <c r="K251" s="8">
        <v>1.7368758585000001</v>
      </c>
      <c r="L251">
        <v>33</v>
      </c>
      <c r="M251" s="29">
        <f t="shared" si="6"/>
        <v>-0.71342528999999988</v>
      </c>
      <c r="N251" s="26">
        <f>SUMIFS(L:L,A:A,A251)/COUNTIF(A:A,A251)</f>
        <v>27.916666666666668</v>
      </c>
      <c r="O251">
        <f t="shared" si="7"/>
        <v>0</v>
      </c>
    </row>
    <row r="252" spans="1:15" x14ac:dyDescent="0.2">
      <c r="A252" t="s">
        <v>268</v>
      </c>
      <c r="B252" s="3" t="s">
        <v>261</v>
      </c>
      <c r="C252" s="11">
        <v>0</v>
      </c>
      <c r="D252" s="11">
        <v>0</v>
      </c>
      <c r="E252" s="11">
        <v>20</v>
      </c>
      <c r="F252" s="11">
        <v>0</v>
      </c>
      <c r="G252" s="11">
        <v>0</v>
      </c>
      <c r="H252" s="4">
        <v>20</v>
      </c>
      <c r="I252" s="5">
        <v>0.82654607000000002</v>
      </c>
      <c r="J252" s="5">
        <v>-1.5889002000000001</v>
      </c>
      <c r="K252" s="8">
        <v>0</v>
      </c>
      <c r="L252">
        <v>23</v>
      </c>
      <c r="M252" s="29">
        <f t="shared" si="6"/>
        <v>-0.76235413000000007</v>
      </c>
      <c r="N252" s="26">
        <f>SUMIFS(L:L,A:A,A252)/COUNTIF(A:A,A252)</f>
        <v>27.916666666666668</v>
      </c>
      <c r="O252">
        <f t="shared" si="7"/>
        <v>0</v>
      </c>
    </row>
    <row r="253" spans="1:15" x14ac:dyDescent="0.2">
      <c r="A253" t="s">
        <v>268</v>
      </c>
      <c r="B253" s="3" t="s">
        <v>262</v>
      </c>
      <c r="C253" s="11">
        <v>0</v>
      </c>
      <c r="D253" s="11">
        <v>0</v>
      </c>
      <c r="E253" s="11">
        <v>0</v>
      </c>
      <c r="F253" s="11">
        <v>0</v>
      </c>
      <c r="G253" s="11">
        <v>0</v>
      </c>
      <c r="H253" s="4">
        <v>0</v>
      </c>
      <c r="I253" s="5">
        <v>-2.1363243999999999</v>
      </c>
      <c r="J253" s="5">
        <v>2.198601</v>
      </c>
      <c r="K253" s="8">
        <v>0</v>
      </c>
      <c r="L253">
        <v>30</v>
      </c>
      <c r="M253" s="29">
        <f t="shared" si="6"/>
        <v>6.2276600000000126E-2</v>
      </c>
      <c r="N253" s="26">
        <f>SUMIFS(L:L,A:A,A253)/COUNTIF(A:A,A253)</f>
        <v>27.916666666666668</v>
      </c>
      <c r="O253">
        <f t="shared" si="7"/>
        <v>0</v>
      </c>
    </row>
    <row r="254" spans="1:15" x14ac:dyDescent="0.2">
      <c r="A254" t="s">
        <v>268</v>
      </c>
      <c r="B254" s="3" t="s">
        <v>263</v>
      </c>
      <c r="C254" s="11">
        <v>0</v>
      </c>
      <c r="D254" s="11">
        <v>0</v>
      </c>
      <c r="E254" s="11">
        <v>0</v>
      </c>
      <c r="F254" s="11">
        <v>0</v>
      </c>
      <c r="G254" s="11">
        <v>34</v>
      </c>
      <c r="H254" s="4">
        <v>34</v>
      </c>
      <c r="I254" s="5">
        <v>4.0109624999999998</v>
      </c>
      <c r="J254" s="5">
        <v>0.78829961999999998</v>
      </c>
      <c r="K254" s="8">
        <v>13.003588804500003</v>
      </c>
      <c r="L254">
        <v>23</v>
      </c>
      <c r="M254" s="29">
        <f t="shared" si="6"/>
        <v>4.7992621199999999</v>
      </c>
      <c r="N254" s="26">
        <f>SUMIFS(L:L,A:A,A254)/COUNTIF(A:A,A254)</f>
        <v>27.916666666666668</v>
      </c>
      <c r="O254">
        <f t="shared" si="7"/>
        <v>0</v>
      </c>
    </row>
    <row r="255" spans="1:15" x14ac:dyDescent="0.2">
      <c r="A255" t="s">
        <v>268</v>
      </c>
      <c r="B255" s="3" t="s">
        <v>264</v>
      </c>
      <c r="C255" s="11">
        <v>0</v>
      </c>
      <c r="D255" s="11">
        <v>0</v>
      </c>
      <c r="E255" s="11">
        <v>0</v>
      </c>
      <c r="F255" s="11">
        <v>17</v>
      </c>
      <c r="G255" s="11">
        <v>0</v>
      </c>
      <c r="H255" s="4">
        <v>17</v>
      </c>
      <c r="I255" s="5">
        <v>-1.3121965131964164</v>
      </c>
      <c r="J255" s="5">
        <v>-0.23989824880888247</v>
      </c>
      <c r="K255" s="8">
        <v>0.42830938383243289</v>
      </c>
      <c r="L255">
        <v>21</v>
      </c>
      <c r="M255" s="29">
        <f t="shared" si="6"/>
        <v>-1.5520947620052989</v>
      </c>
      <c r="N255" s="26">
        <f>SUMIFS(L:L,A:A,A255)/COUNTIF(A:A,A255)</f>
        <v>27.916666666666668</v>
      </c>
      <c r="O255">
        <f t="shared" si="7"/>
        <v>0</v>
      </c>
    </row>
    <row r="256" spans="1:15" x14ac:dyDescent="0.2">
      <c r="A256" t="s">
        <v>268</v>
      </c>
      <c r="B256" s="3" t="s">
        <v>265</v>
      </c>
      <c r="C256" s="11">
        <v>19</v>
      </c>
      <c r="D256" s="11">
        <v>5</v>
      </c>
      <c r="E256" s="11">
        <v>0</v>
      </c>
      <c r="F256" s="11">
        <v>0</v>
      </c>
      <c r="G256" s="11">
        <v>0</v>
      </c>
      <c r="H256" s="4">
        <v>24</v>
      </c>
      <c r="I256" s="5">
        <v>1.6637265999999999</v>
      </c>
      <c r="J256" s="5">
        <v>0.15368198999999999</v>
      </c>
      <c r="K256" s="8">
        <v>5.1535015964999999</v>
      </c>
      <c r="L256">
        <v>22</v>
      </c>
      <c r="M256" s="29">
        <f t="shared" si="6"/>
        <v>1.8174085899999999</v>
      </c>
      <c r="N256" s="26">
        <f>SUMIFS(L:L,A:A,A256)/COUNTIF(A:A,A256)</f>
        <v>27.916666666666668</v>
      </c>
      <c r="O256">
        <f t="shared" si="7"/>
        <v>0</v>
      </c>
    </row>
    <row r="257" spans="1:15" x14ac:dyDescent="0.2">
      <c r="A257" t="s">
        <v>268</v>
      </c>
      <c r="B257" s="3" t="s">
        <v>266</v>
      </c>
      <c r="C257" s="11">
        <v>0</v>
      </c>
      <c r="D257" s="11">
        <v>0</v>
      </c>
      <c r="E257" s="11">
        <v>0</v>
      </c>
      <c r="F257" s="11">
        <v>0</v>
      </c>
      <c r="G257" s="11">
        <v>0</v>
      </c>
      <c r="H257" s="4">
        <v>0</v>
      </c>
      <c r="I257" s="5">
        <v>-0.92276049000000004</v>
      </c>
      <c r="J257" s="5">
        <v>-2.5421062000000001</v>
      </c>
      <c r="K257" s="8">
        <v>0</v>
      </c>
      <c r="L257">
        <v>26</v>
      </c>
      <c r="M257" s="29">
        <f t="shared" si="6"/>
        <v>-3.46486669</v>
      </c>
      <c r="N257" s="26">
        <f>SUMIFS(L:L,A:A,A257)/COUNTIF(A:A,A257)</f>
        <v>27.916666666666668</v>
      </c>
      <c r="O257">
        <f t="shared" si="7"/>
        <v>0</v>
      </c>
    </row>
    <row r="258" spans="1:15" x14ac:dyDescent="0.2">
      <c r="A258" t="s">
        <v>268</v>
      </c>
      <c r="B258" s="3" t="s">
        <v>267</v>
      </c>
      <c r="C258" s="11">
        <v>0</v>
      </c>
      <c r="D258" s="11">
        <v>0</v>
      </c>
      <c r="E258" s="11">
        <v>0</v>
      </c>
      <c r="F258" s="11">
        <v>0</v>
      </c>
      <c r="G258" s="11">
        <v>0</v>
      </c>
      <c r="H258" s="4">
        <v>0</v>
      </c>
      <c r="I258" s="5">
        <v>-1.4285159999999999</v>
      </c>
      <c r="J258" s="5">
        <v>-1.4390076000000001</v>
      </c>
      <c r="K258" s="8">
        <v>0</v>
      </c>
      <c r="L258">
        <v>35</v>
      </c>
      <c r="M258" s="29">
        <f t="shared" si="6"/>
        <v>-2.8675236000000002</v>
      </c>
      <c r="N258" s="26">
        <f>SUMIFS(L:L,A:A,A258)/COUNTIF(A:A,A258)</f>
        <v>27.916666666666668</v>
      </c>
      <c r="O258">
        <f t="shared" si="7"/>
        <v>0</v>
      </c>
    </row>
    <row r="259" spans="1:15" x14ac:dyDescent="0.2">
      <c r="A259" t="s">
        <v>268</v>
      </c>
      <c r="B259" s="3" t="s">
        <v>11</v>
      </c>
      <c r="C259" s="11">
        <v>0</v>
      </c>
      <c r="D259" s="11">
        <v>0</v>
      </c>
      <c r="E259" s="11">
        <v>30</v>
      </c>
      <c r="F259" s="11">
        <v>5</v>
      </c>
      <c r="G259" s="11">
        <v>0</v>
      </c>
      <c r="H259" s="4">
        <v>35</v>
      </c>
      <c r="I259" s="5">
        <v>5.3955121000000004</v>
      </c>
      <c r="J259" s="5">
        <v>0.79519874000000002</v>
      </c>
      <c r="K259" s="8">
        <v>16.125461966250001</v>
      </c>
      <c r="L259">
        <v>34</v>
      </c>
      <c r="M259" s="29">
        <f t="shared" ref="M259:M322" si="8">SUM(I259:J259)</f>
        <v>6.1907108400000004</v>
      </c>
      <c r="N259" s="26">
        <f>SUMIFS(L:L,A:A,A259)/COUNTIF(A:A,A259)</f>
        <v>27.916666666666668</v>
      </c>
      <c r="O259">
        <f t="shared" ref="O259:O322" si="9">IF(IF(E259&gt;25,1,0)*K259&gt;0,1,0)</f>
        <v>1</v>
      </c>
    </row>
    <row r="260" spans="1:15" x14ac:dyDescent="0.2">
      <c r="A260" t="s">
        <v>281</v>
      </c>
      <c r="B260" s="3" t="s">
        <v>269</v>
      </c>
      <c r="C260" s="11">
        <v>0</v>
      </c>
      <c r="D260" s="11">
        <v>0</v>
      </c>
      <c r="E260" s="11">
        <v>0</v>
      </c>
      <c r="F260" s="11">
        <v>0</v>
      </c>
      <c r="G260" s="11">
        <v>0</v>
      </c>
      <c r="H260" s="4">
        <v>0</v>
      </c>
      <c r="I260" s="5">
        <v>-0.51006103000000003</v>
      </c>
      <c r="J260" s="5">
        <v>1.8558224000000001</v>
      </c>
      <c r="K260" s="8">
        <v>0</v>
      </c>
      <c r="L260">
        <v>33</v>
      </c>
      <c r="M260" s="29">
        <f t="shared" si="8"/>
        <v>1.34576137</v>
      </c>
      <c r="N260" s="26">
        <f>SUMIFS(L:L,A:A,A260)/COUNTIF(A:A,A260)</f>
        <v>26.857142857142858</v>
      </c>
      <c r="O260">
        <f t="shared" si="9"/>
        <v>0</v>
      </c>
    </row>
    <row r="261" spans="1:15" x14ac:dyDescent="0.2">
      <c r="A261" t="s">
        <v>281</v>
      </c>
      <c r="B261" s="3" t="s">
        <v>270</v>
      </c>
      <c r="C261" s="11">
        <v>0</v>
      </c>
      <c r="D261" s="11">
        <v>0</v>
      </c>
      <c r="E261" s="11">
        <v>0</v>
      </c>
      <c r="F261" s="11">
        <v>0</v>
      </c>
      <c r="G261" s="11">
        <v>19</v>
      </c>
      <c r="H261" s="4">
        <v>19</v>
      </c>
      <c r="I261" s="5">
        <v>-0.82314925999999999</v>
      </c>
      <c r="J261" s="5">
        <v>1.7955449999999999</v>
      </c>
      <c r="K261" s="8">
        <v>3.1767479471250004</v>
      </c>
      <c r="L261">
        <v>28</v>
      </c>
      <c r="M261" s="29">
        <f t="shared" si="8"/>
        <v>0.97239573999999995</v>
      </c>
      <c r="N261" s="26">
        <f>SUMIFS(L:L,A:A,A261)/COUNTIF(A:A,A261)</f>
        <v>26.857142857142858</v>
      </c>
      <c r="O261">
        <f t="shared" si="9"/>
        <v>0</v>
      </c>
    </row>
    <row r="262" spans="1:15" x14ac:dyDescent="0.2">
      <c r="A262" t="s">
        <v>281</v>
      </c>
      <c r="B262" s="3" t="s">
        <v>271</v>
      </c>
      <c r="C262" s="11">
        <v>0</v>
      </c>
      <c r="D262" s="11">
        <v>0</v>
      </c>
      <c r="E262" s="11">
        <v>7</v>
      </c>
      <c r="F262" s="11">
        <v>5</v>
      </c>
      <c r="G262" s="11">
        <v>0</v>
      </c>
      <c r="H262" s="4">
        <v>12</v>
      </c>
      <c r="I262" s="5">
        <v>-0.99010944000000001</v>
      </c>
      <c r="J262" s="5">
        <v>-0.31760576000000001</v>
      </c>
      <c r="K262" s="8">
        <v>0.46729223999999997</v>
      </c>
      <c r="L262">
        <v>29</v>
      </c>
      <c r="M262" s="29">
        <f t="shared" si="8"/>
        <v>-1.3077152000000001</v>
      </c>
      <c r="N262" s="26">
        <f>SUMIFS(L:L,A:A,A262)/COUNTIF(A:A,A262)</f>
        <v>26.857142857142858</v>
      </c>
      <c r="O262">
        <f t="shared" si="9"/>
        <v>0</v>
      </c>
    </row>
    <row r="263" spans="1:15" x14ac:dyDescent="0.2">
      <c r="A263" t="s">
        <v>281</v>
      </c>
      <c r="B263" s="3" t="s">
        <v>272</v>
      </c>
      <c r="C263" s="11">
        <v>0</v>
      </c>
      <c r="D263" s="11">
        <v>0</v>
      </c>
      <c r="E263" s="11">
        <v>20</v>
      </c>
      <c r="F263" s="11">
        <v>0</v>
      </c>
      <c r="G263" s="11">
        <v>0</v>
      </c>
      <c r="H263" s="4">
        <v>20</v>
      </c>
      <c r="I263" s="5">
        <v>-0.97718567000000001</v>
      </c>
      <c r="J263" s="5">
        <v>-0.64668471000000005</v>
      </c>
      <c r="K263" s="8">
        <v>0.42314582249999999</v>
      </c>
      <c r="L263">
        <v>31</v>
      </c>
      <c r="M263" s="29">
        <f t="shared" si="8"/>
        <v>-1.6238703800000001</v>
      </c>
      <c r="N263" s="26">
        <f>SUMIFS(L:L,A:A,A263)/COUNTIF(A:A,A263)</f>
        <v>26.857142857142858</v>
      </c>
      <c r="O263">
        <f t="shared" si="9"/>
        <v>0</v>
      </c>
    </row>
    <row r="264" spans="1:15" x14ac:dyDescent="0.2">
      <c r="A264" t="s">
        <v>281</v>
      </c>
      <c r="B264" s="3" t="s">
        <v>273</v>
      </c>
      <c r="C264" s="11">
        <v>0</v>
      </c>
      <c r="D264" s="11">
        <v>0</v>
      </c>
      <c r="E264" s="11">
        <v>0</v>
      </c>
      <c r="F264" s="11">
        <v>6</v>
      </c>
      <c r="G264" s="11">
        <v>0</v>
      </c>
      <c r="H264" s="4">
        <v>6</v>
      </c>
      <c r="I264" s="5">
        <v>-1.7184181999999999</v>
      </c>
      <c r="J264" s="5">
        <v>0.31197563</v>
      </c>
      <c r="K264" s="8">
        <v>0.20032563262500006</v>
      </c>
      <c r="L264">
        <v>30</v>
      </c>
      <c r="M264" s="29">
        <f t="shared" si="8"/>
        <v>-1.4064425699999998</v>
      </c>
      <c r="N264" s="26">
        <f>SUMIFS(L:L,A:A,A264)/COUNTIF(A:A,A264)</f>
        <v>26.857142857142858</v>
      </c>
      <c r="O264">
        <f t="shared" si="9"/>
        <v>0</v>
      </c>
    </row>
    <row r="265" spans="1:15" x14ac:dyDescent="0.2">
      <c r="A265" t="s">
        <v>281</v>
      </c>
      <c r="B265" s="3" t="s">
        <v>274</v>
      </c>
      <c r="C265" s="11">
        <v>0</v>
      </c>
      <c r="D265" s="11">
        <v>0</v>
      </c>
      <c r="E265" s="11">
        <v>0</v>
      </c>
      <c r="F265" s="11">
        <v>0</v>
      </c>
      <c r="G265" s="11">
        <v>0</v>
      </c>
      <c r="H265" s="4">
        <v>0</v>
      </c>
      <c r="I265" s="5">
        <v>2.3562596</v>
      </c>
      <c r="J265" s="5">
        <v>-1.9834111000000001</v>
      </c>
      <c r="K265" s="8">
        <v>0</v>
      </c>
      <c r="L265">
        <v>21</v>
      </c>
      <c r="M265" s="29">
        <f t="shared" si="8"/>
        <v>0.37284849999999992</v>
      </c>
      <c r="N265" s="26">
        <f>SUMIFS(L:L,A:A,A265)/COUNTIF(A:A,A265)</f>
        <v>26.857142857142858</v>
      </c>
      <c r="O265">
        <f t="shared" si="9"/>
        <v>0</v>
      </c>
    </row>
    <row r="266" spans="1:15" x14ac:dyDescent="0.2">
      <c r="A266" t="s">
        <v>281</v>
      </c>
      <c r="B266" s="3" t="s">
        <v>275</v>
      </c>
      <c r="C266" s="11">
        <v>0</v>
      </c>
      <c r="D266" s="11">
        <v>0</v>
      </c>
      <c r="E266" s="11">
        <v>0</v>
      </c>
      <c r="F266" s="11">
        <v>0</v>
      </c>
      <c r="G266" s="11">
        <v>0</v>
      </c>
      <c r="H266" s="4">
        <v>0</v>
      </c>
      <c r="I266" s="5">
        <v>1.9561739</v>
      </c>
      <c r="J266" s="5">
        <v>-1.0445534999999999</v>
      </c>
      <c r="K266" s="8">
        <v>0</v>
      </c>
      <c r="L266">
        <v>24</v>
      </c>
      <c r="M266" s="29">
        <f t="shared" si="8"/>
        <v>0.91162040000000011</v>
      </c>
      <c r="N266" s="26">
        <f>SUMIFS(L:L,A:A,A266)/COUNTIF(A:A,A266)</f>
        <v>26.857142857142858</v>
      </c>
      <c r="O266">
        <f t="shared" si="9"/>
        <v>0</v>
      </c>
    </row>
    <row r="267" spans="1:15" x14ac:dyDescent="0.2">
      <c r="A267" t="s">
        <v>281</v>
      </c>
      <c r="B267" s="3" t="s">
        <v>276</v>
      </c>
      <c r="C267" s="11">
        <v>0</v>
      </c>
      <c r="D267" s="11">
        <v>0</v>
      </c>
      <c r="E267" s="11">
        <v>0</v>
      </c>
      <c r="F267" s="11">
        <v>12</v>
      </c>
      <c r="G267" s="11">
        <v>7</v>
      </c>
      <c r="H267" s="4">
        <v>19</v>
      </c>
      <c r="I267" s="5">
        <v>-0.11027855</v>
      </c>
      <c r="J267" s="5">
        <v>-0.21163365000000001</v>
      </c>
      <c r="K267" s="8">
        <v>1.7934563362500002</v>
      </c>
      <c r="L267">
        <v>23</v>
      </c>
      <c r="M267" s="29">
        <f t="shared" si="8"/>
        <v>-0.32191219999999998</v>
      </c>
      <c r="N267" s="26">
        <f>SUMIFS(L:L,A:A,A267)/COUNTIF(A:A,A267)</f>
        <v>26.857142857142858</v>
      </c>
      <c r="O267">
        <f t="shared" si="9"/>
        <v>0</v>
      </c>
    </row>
    <row r="268" spans="1:15" x14ac:dyDescent="0.2">
      <c r="A268" t="s">
        <v>281</v>
      </c>
      <c r="B268" s="3" t="s">
        <v>277</v>
      </c>
      <c r="C268" s="11">
        <v>0</v>
      </c>
      <c r="D268" s="11">
        <v>0</v>
      </c>
      <c r="E268" s="11">
        <v>12</v>
      </c>
      <c r="F268" s="11">
        <v>0</v>
      </c>
      <c r="G268" s="11">
        <v>0</v>
      </c>
      <c r="H268" s="4">
        <v>12</v>
      </c>
      <c r="I268" s="5">
        <v>-0.48435897</v>
      </c>
      <c r="J268" s="5">
        <v>-0.65409428000000003</v>
      </c>
      <c r="K268" s="8">
        <v>0.58154405625000005</v>
      </c>
      <c r="L268">
        <v>23</v>
      </c>
      <c r="M268" s="29">
        <f t="shared" si="8"/>
        <v>-1.13845325</v>
      </c>
      <c r="N268" s="26">
        <f>SUMIFS(L:L,A:A,A268)/COUNTIF(A:A,A268)</f>
        <v>26.857142857142858</v>
      </c>
      <c r="O268">
        <f t="shared" si="9"/>
        <v>0</v>
      </c>
    </row>
    <row r="269" spans="1:15" x14ac:dyDescent="0.2">
      <c r="A269" t="s">
        <v>281</v>
      </c>
      <c r="B269" s="3" t="s">
        <v>278</v>
      </c>
      <c r="C269" s="11">
        <v>5</v>
      </c>
      <c r="D269" s="11">
        <v>10</v>
      </c>
      <c r="E269" s="11">
        <v>0</v>
      </c>
      <c r="F269" s="11">
        <v>0</v>
      </c>
      <c r="G269" s="11">
        <v>0</v>
      </c>
      <c r="H269" s="4">
        <v>15</v>
      </c>
      <c r="I269" s="5">
        <v>-1.0983459746512774</v>
      </c>
      <c r="J269" s="5">
        <v>-1.4954392746512775</v>
      </c>
      <c r="K269" s="8">
        <v>-0.50100630409903091</v>
      </c>
      <c r="L269">
        <v>22</v>
      </c>
      <c r="M269" s="29">
        <f t="shared" si="8"/>
        <v>-2.5937852493025551</v>
      </c>
      <c r="N269" s="26">
        <f>SUMIFS(L:L,A:A,A269)/COUNTIF(A:A,A269)</f>
        <v>26.857142857142858</v>
      </c>
      <c r="O269">
        <f t="shared" si="9"/>
        <v>0</v>
      </c>
    </row>
    <row r="270" spans="1:15" x14ac:dyDescent="0.2">
      <c r="A270" t="s">
        <v>281</v>
      </c>
      <c r="B270" s="3" t="s">
        <v>279</v>
      </c>
      <c r="C270" s="11">
        <v>0</v>
      </c>
      <c r="D270" s="11">
        <v>0</v>
      </c>
      <c r="E270" s="11">
        <v>0</v>
      </c>
      <c r="F270" s="11">
        <v>15</v>
      </c>
      <c r="G270" s="11">
        <v>2</v>
      </c>
      <c r="H270" s="4">
        <v>17</v>
      </c>
      <c r="I270" s="5">
        <v>-1.3308488120499833</v>
      </c>
      <c r="J270" s="5">
        <v>-0.28580469236530098</v>
      </c>
      <c r="K270" s="8">
        <v>0.36657508640288439</v>
      </c>
      <c r="L270">
        <v>22</v>
      </c>
      <c r="M270" s="29">
        <f t="shared" si="8"/>
        <v>-1.6166535044152843</v>
      </c>
      <c r="N270" s="26">
        <f>SUMIFS(L:L,A:A,A270)/COUNTIF(A:A,A270)</f>
        <v>26.857142857142858</v>
      </c>
      <c r="O270">
        <f t="shared" si="9"/>
        <v>0</v>
      </c>
    </row>
    <row r="271" spans="1:15" x14ac:dyDescent="0.2">
      <c r="A271" t="s">
        <v>281</v>
      </c>
      <c r="B271" s="3" t="s">
        <v>280</v>
      </c>
      <c r="C271" s="11">
        <v>0</v>
      </c>
      <c r="D271" s="11">
        <v>0</v>
      </c>
      <c r="E271" s="11">
        <v>0</v>
      </c>
      <c r="F271" s="11">
        <v>10</v>
      </c>
      <c r="G271" s="11">
        <v>20</v>
      </c>
      <c r="H271" s="4">
        <v>30</v>
      </c>
      <c r="I271" s="5">
        <v>3.9728039476040098</v>
      </c>
      <c r="J271" s="5">
        <v>2.08387884760401</v>
      </c>
      <c r="K271" s="8">
        <v>13.595652216913534</v>
      </c>
      <c r="L271">
        <v>23</v>
      </c>
      <c r="M271" s="29">
        <f t="shared" si="8"/>
        <v>6.0566827952080198</v>
      </c>
      <c r="N271" s="26">
        <f>SUMIFS(L:L,A:A,A271)/COUNTIF(A:A,A271)</f>
        <v>26.857142857142858</v>
      </c>
      <c r="O271">
        <f t="shared" si="9"/>
        <v>0</v>
      </c>
    </row>
    <row r="272" spans="1:15" x14ac:dyDescent="0.2">
      <c r="A272" t="s">
        <v>281</v>
      </c>
      <c r="B272" s="3" t="s">
        <v>11</v>
      </c>
      <c r="C272" s="11">
        <v>25</v>
      </c>
      <c r="D272" s="11">
        <v>1</v>
      </c>
      <c r="E272" s="11">
        <v>9</v>
      </c>
      <c r="F272" s="11">
        <v>0</v>
      </c>
      <c r="G272" s="11">
        <v>0</v>
      </c>
      <c r="H272" s="4">
        <v>35</v>
      </c>
      <c r="I272" s="5">
        <v>5.3955121000000004</v>
      </c>
      <c r="J272" s="5">
        <v>0.79519874000000002</v>
      </c>
      <c r="K272" s="8">
        <v>16.125461966250001</v>
      </c>
      <c r="L272">
        <v>34</v>
      </c>
      <c r="M272" s="29">
        <f t="shared" si="8"/>
        <v>6.1907108400000004</v>
      </c>
      <c r="N272" s="26">
        <f>SUMIFS(L:L,A:A,A272)/COUNTIF(A:A,A272)</f>
        <v>26.857142857142858</v>
      </c>
      <c r="O272">
        <f t="shared" si="9"/>
        <v>0</v>
      </c>
    </row>
    <row r="273" spans="1:15" x14ac:dyDescent="0.2">
      <c r="A273" t="s">
        <v>281</v>
      </c>
      <c r="B273" s="3" t="s">
        <v>67</v>
      </c>
      <c r="C273" s="11">
        <v>0</v>
      </c>
      <c r="D273" s="11">
        <v>18</v>
      </c>
      <c r="E273" s="11">
        <v>0</v>
      </c>
      <c r="F273" s="11">
        <v>0</v>
      </c>
      <c r="G273" s="11">
        <v>0</v>
      </c>
      <c r="H273" s="4">
        <v>18</v>
      </c>
      <c r="I273" s="5">
        <v>-0.66067313999999999</v>
      </c>
      <c r="J273" s="5">
        <v>-1.4475496000000001</v>
      </c>
      <c r="K273" s="8">
        <v>-0.10957552424999999</v>
      </c>
      <c r="L273">
        <v>33</v>
      </c>
      <c r="M273" s="29">
        <f t="shared" si="8"/>
        <v>-2.10822274</v>
      </c>
      <c r="N273" s="26">
        <f>SUMIFS(L:L,A:A,A273)/COUNTIF(A:A,A273)</f>
        <v>26.857142857142858</v>
      </c>
      <c r="O273">
        <f t="shared" si="9"/>
        <v>0</v>
      </c>
    </row>
    <row r="274" spans="1:15" x14ac:dyDescent="0.2">
      <c r="A274" t="s">
        <v>297</v>
      </c>
      <c r="B274" s="3" t="s">
        <v>282</v>
      </c>
      <c r="C274" s="11">
        <v>7</v>
      </c>
      <c r="D274" s="11">
        <v>0</v>
      </c>
      <c r="E274" s="11">
        <v>6</v>
      </c>
      <c r="F274" s="11">
        <v>20</v>
      </c>
      <c r="G274" s="11">
        <v>1</v>
      </c>
      <c r="H274" s="4">
        <v>34</v>
      </c>
      <c r="I274" s="5">
        <v>3.0955369181617818</v>
      </c>
      <c r="J274" s="5">
        <v>2.3392417181617819</v>
      </c>
      <c r="K274" s="8">
        <v>14.219014141968819</v>
      </c>
      <c r="L274">
        <v>24</v>
      </c>
      <c r="M274" s="29">
        <f t="shared" si="8"/>
        <v>5.4347786363235642</v>
      </c>
      <c r="N274" s="26">
        <f>SUMIFS(L:L,A:A,A274)/COUNTIF(A:A,A274)</f>
        <v>26.9375</v>
      </c>
      <c r="O274">
        <f t="shared" si="9"/>
        <v>0</v>
      </c>
    </row>
    <row r="275" spans="1:15" x14ac:dyDescent="0.2">
      <c r="A275" t="s">
        <v>297</v>
      </c>
      <c r="B275" s="3" t="s">
        <v>283</v>
      </c>
      <c r="C275" s="11">
        <v>0</v>
      </c>
      <c r="D275" s="11">
        <v>0</v>
      </c>
      <c r="E275" s="11">
        <v>0</v>
      </c>
      <c r="F275" s="11">
        <v>0</v>
      </c>
      <c r="G275" s="11">
        <v>0</v>
      </c>
      <c r="H275" s="4">
        <v>0</v>
      </c>
      <c r="I275" s="5">
        <v>2.1369170999999998</v>
      </c>
      <c r="J275" s="5">
        <v>-0.47127128000000001</v>
      </c>
      <c r="K275" s="8">
        <v>0</v>
      </c>
      <c r="L275">
        <v>29</v>
      </c>
      <c r="M275" s="29">
        <f t="shared" si="8"/>
        <v>1.6656458199999997</v>
      </c>
      <c r="N275" s="26">
        <f>SUMIFS(L:L,A:A,A275)/COUNTIF(A:A,A275)</f>
        <v>26.9375</v>
      </c>
      <c r="O275">
        <f t="shared" si="9"/>
        <v>0</v>
      </c>
    </row>
    <row r="276" spans="1:15" x14ac:dyDescent="0.2">
      <c r="A276" t="s">
        <v>297</v>
      </c>
      <c r="B276" s="3" t="s">
        <v>284</v>
      </c>
      <c r="C276" s="11">
        <v>0</v>
      </c>
      <c r="D276" s="11">
        <v>12</v>
      </c>
      <c r="E276" s="11">
        <v>24</v>
      </c>
      <c r="F276" s="11">
        <v>0</v>
      </c>
      <c r="G276" s="11">
        <v>0</v>
      </c>
      <c r="H276" s="4">
        <v>36</v>
      </c>
      <c r="I276" s="5">
        <v>1.2881794</v>
      </c>
      <c r="J276" s="5">
        <v>-0.48312598000000001</v>
      </c>
      <c r="K276" s="8">
        <v>0</v>
      </c>
      <c r="L276">
        <v>27</v>
      </c>
      <c r="M276" s="29">
        <f t="shared" si="8"/>
        <v>0.80505341999999991</v>
      </c>
      <c r="N276" s="26">
        <f>SUMIFS(L:L,A:A,A276)/COUNTIF(A:A,A276)</f>
        <v>26.9375</v>
      </c>
      <c r="O276">
        <f t="shared" si="9"/>
        <v>0</v>
      </c>
    </row>
    <row r="277" spans="1:15" x14ac:dyDescent="0.2">
      <c r="A277" t="s">
        <v>297</v>
      </c>
      <c r="B277" s="3" t="s">
        <v>285</v>
      </c>
      <c r="C277" s="11">
        <v>0</v>
      </c>
      <c r="D277" s="11">
        <v>0</v>
      </c>
      <c r="E277" s="11">
        <v>0</v>
      </c>
      <c r="F277" s="11">
        <v>0</v>
      </c>
      <c r="G277" s="11">
        <v>0</v>
      </c>
      <c r="H277" s="4">
        <v>0</v>
      </c>
      <c r="I277" s="5">
        <v>-2.0602257000000002</v>
      </c>
      <c r="J277" s="5">
        <v>2.1263664000000002</v>
      </c>
      <c r="K277" s="8">
        <v>0</v>
      </c>
      <c r="L277">
        <v>28</v>
      </c>
      <c r="M277" s="29">
        <f t="shared" si="8"/>
        <v>6.6140700000000052E-2</v>
      </c>
      <c r="N277" s="26">
        <f>SUMIFS(L:L,A:A,A277)/COUNTIF(A:A,A277)</f>
        <v>26.9375</v>
      </c>
      <c r="O277">
        <f t="shared" si="9"/>
        <v>0</v>
      </c>
    </row>
    <row r="278" spans="1:15" x14ac:dyDescent="0.2">
      <c r="A278" t="s">
        <v>297</v>
      </c>
      <c r="B278" s="3" t="s">
        <v>286</v>
      </c>
      <c r="C278" s="11">
        <v>0</v>
      </c>
      <c r="D278" s="11">
        <v>20</v>
      </c>
      <c r="E278" s="11">
        <v>3</v>
      </c>
      <c r="F278" s="11">
        <v>0</v>
      </c>
      <c r="G278" s="11">
        <v>0</v>
      </c>
      <c r="H278" s="4">
        <v>23</v>
      </c>
      <c r="I278" s="5">
        <v>-0.42699134</v>
      </c>
      <c r="J278" s="5">
        <v>-1.2102367999999999</v>
      </c>
      <c r="K278" s="8">
        <v>0.46933609387500014</v>
      </c>
      <c r="L278">
        <v>27</v>
      </c>
      <c r="M278" s="29">
        <f t="shared" si="8"/>
        <v>-1.6372281399999999</v>
      </c>
      <c r="N278" s="26">
        <f>SUMIFS(L:L,A:A,A278)/COUNTIF(A:A,A278)</f>
        <v>26.9375</v>
      </c>
      <c r="O278">
        <f t="shared" si="9"/>
        <v>0</v>
      </c>
    </row>
    <row r="279" spans="1:15" x14ac:dyDescent="0.2">
      <c r="A279" t="s">
        <v>297</v>
      </c>
      <c r="B279" s="3" t="s">
        <v>287</v>
      </c>
      <c r="C279" s="11">
        <v>11</v>
      </c>
      <c r="D279" s="11">
        <v>3</v>
      </c>
      <c r="E279" s="11">
        <v>0</v>
      </c>
      <c r="F279" s="11">
        <v>0</v>
      </c>
      <c r="G279" s="11">
        <v>0</v>
      </c>
      <c r="H279" s="4">
        <v>14</v>
      </c>
      <c r="I279" s="5">
        <v>-0.98247527999999995</v>
      </c>
      <c r="J279" s="5">
        <v>-1.8218281000000001</v>
      </c>
      <c r="K279" s="8">
        <v>-0.63338891175000001</v>
      </c>
      <c r="L279">
        <v>28</v>
      </c>
      <c r="M279" s="29">
        <f t="shared" si="8"/>
        <v>-2.8043033799999999</v>
      </c>
      <c r="N279" s="26">
        <f>SUMIFS(L:L,A:A,A279)/COUNTIF(A:A,A279)</f>
        <v>26.9375</v>
      </c>
      <c r="O279">
        <f t="shared" si="9"/>
        <v>0</v>
      </c>
    </row>
    <row r="280" spans="1:15" x14ac:dyDescent="0.2">
      <c r="A280" t="s">
        <v>297</v>
      </c>
      <c r="B280" s="3" t="s">
        <v>288</v>
      </c>
      <c r="C280" s="11">
        <v>0</v>
      </c>
      <c r="D280" s="11">
        <v>0</v>
      </c>
      <c r="E280" s="11">
        <v>9</v>
      </c>
      <c r="F280" s="11">
        <v>10</v>
      </c>
      <c r="G280" s="11">
        <v>0</v>
      </c>
      <c r="H280" s="4">
        <v>19</v>
      </c>
      <c r="I280" s="5">
        <v>0.37903720000000002</v>
      </c>
      <c r="J280" s="5">
        <v>-0.99537396</v>
      </c>
      <c r="K280" s="8">
        <v>1.47879008775</v>
      </c>
      <c r="L280">
        <v>23</v>
      </c>
      <c r="M280" s="29">
        <f t="shared" si="8"/>
        <v>-0.61633676000000004</v>
      </c>
      <c r="N280" s="26">
        <f>SUMIFS(L:L,A:A,A280)/COUNTIF(A:A,A280)</f>
        <v>26.9375</v>
      </c>
      <c r="O280">
        <f t="shared" si="9"/>
        <v>0</v>
      </c>
    </row>
    <row r="281" spans="1:15" x14ac:dyDescent="0.2">
      <c r="A281" t="s">
        <v>297</v>
      </c>
      <c r="B281" s="3" t="s">
        <v>289</v>
      </c>
      <c r="C281" s="11">
        <v>0</v>
      </c>
      <c r="D281" s="11">
        <v>0</v>
      </c>
      <c r="E281" s="11">
        <v>0</v>
      </c>
      <c r="F281" s="11">
        <v>0</v>
      </c>
      <c r="G281" s="11">
        <v>0</v>
      </c>
      <c r="H281" s="4">
        <v>0</v>
      </c>
      <c r="I281" s="5">
        <v>-1.4966016</v>
      </c>
      <c r="J281" s="5">
        <v>0.46930372999999997</v>
      </c>
      <c r="K281" s="8">
        <v>0</v>
      </c>
      <c r="L281">
        <v>21</v>
      </c>
      <c r="M281" s="29">
        <f t="shared" si="8"/>
        <v>-1.0272978699999999</v>
      </c>
      <c r="N281" s="26">
        <f>SUMIFS(L:L,A:A,A281)/COUNTIF(A:A,A281)</f>
        <v>26.9375</v>
      </c>
      <c r="O281">
        <f t="shared" si="9"/>
        <v>0</v>
      </c>
    </row>
    <row r="282" spans="1:15" x14ac:dyDescent="0.2">
      <c r="A282" t="s">
        <v>297</v>
      </c>
      <c r="B282" s="3" t="s">
        <v>290</v>
      </c>
      <c r="C282" s="11">
        <v>0</v>
      </c>
      <c r="D282" s="11">
        <v>0</v>
      </c>
      <c r="E282" s="11">
        <v>0</v>
      </c>
      <c r="F282" s="11">
        <v>7</v>
      </c>
      <c r="G282" s="11">
        <v>3</v>
      </c>
      <c r="H282" s="4">
        <v>10</v>
      </c>
      <c r="I282" s="5">
        <v>-1.3877146446118691</v>
      </c>
      <c r="J282" s="5">
        <v>-0.22164823059155433</v>
      </c>
      <c r="K282" s="8">
        <v>0.21973338269807433</v>
      </c>
      <c r="L282">
        <v>22</v>
      </c>
      <c r="M282" s="29">
        <f t="shared" si="8"/>
        <v>-1.6093628752034235</v>
      </c>
      <c r="N282" s="26">
        <f>SUMIFS(L:L,A:A,A282)/COUNTIF(A:A,A282)</f>
        <v>26.9375</v>
      </c>
      <c r="O282">
        <f t="shared" si="9"/>
        <v>0</v>
      </c>
    </row>
    <row r="283" spans="1:15" x14ac:dyDescent="0.2">
      <c r="A283" t="s">
        <v>297</v>
      </c>
      <c r="B283" s="3" t="s">
        <v>291</v>
      </c>
      <c r="C283" s="11">
        <v>0</v>
      </c>
      <c r="D283" s="11">
        <v>0</v>
      </c>
      <c r="E283" s="11">
        <v>0</v>
      </c>
      <c r="F283" s="11">
        <v>0</v>
      </c>
      <c r="G283" s="11">
        <v>12</v>
      </c>
      <c r="H283" s="4">
        <v>12</v>
      </c>
      <c r="I283" s="5">
        <v>-2.2672159999999999</v>
      </c>
      <c r="J283" s="5">
        <v>0.56766731000000004</v>
      </c>
      <c r="K283" s="8">
        <v>0.20280463425000012</v>
      </c>
      <c r="L283">
        <v>29</v>
      </c>
      <c r="M283" s="29">
        <f t="shared" si="8"/>
        <v>-1.6995486899999999</v>
      </c>
      <c r="N283" s="26">
        <f>SUMIFS(L:L,A:A,A283)/COUNTIF(A:A,A283)</f>
        <v>26.9375</v>
      </c>
      <c r="O283">
        <f t="shared" si="9"/>
        <v>0</v>
      </c>
    </row>
    <row r="284" spans="1:15" x14ac:dyDescent="0.2">
      <c r="A284" t="s">
        <v>297</v>
      </c>
      <c r="B284" s="3" t="s">
        <v>292</v>
      </c>
      <c r="C284" s="11">
        <v>0</v>
      </c>
      <c r="D284" s="11">
        <v>0</v>
      </c>
      <c r="E284" s="11">
        <v>0</v>
      </c>
      <c r="F284" s="11">
        <v>0</v>
      </c>
      <c r="G284" s="11">
        <v>0</v>
      </c>
      <c r="H284" s="4">
        <v>0</v>
      </c>
      <c r="I284" s="5">
        <v>0.69796395</v>
      </c>
      <c r="J284" s="5">
        <v>-1.1211408</v>
      </c>
      <c r="K284" s="8">
        <v>0</v>
      </c>
      <c r="L284">
        <v>26</v>
      </c>
      <c r="M284" s="29">
        <f t="shared" si="8"/>
        <v>-0.42317685000000005</v>
      </c>
      <c r="N284" s="26">
        <f>SUMIFS(L:L,A:A,A284)/COUNTIF(A:A,A284)</f>
        <v>26.9375</v>
      </c>
      <c r="O284">
        <f t="shared" si="9"/>
        <v>0</v>
      </c>
    </row>
    <row r="285" spans="1:15" x14ac:dyDescent="0.2">
      <c r="A285" t="s">
        <v>297</v>
      </c>
      <c r="B285" s="3" t="s">
        <v>293</v>
      </c>
      <c r="C285" s="11">
        <v>0</v>
      </c>
      <c r="D285" s="11">
        <v>10</v>
      </c>
      <c r="E285" s="11">
        <v>3</v>
      </c>
      <c r="F285" s="11">
        <v>0</v>
      </c>
      <c r="G285" s="11">
        <v>0</v>
      </c>
      <c r="H285" s="4">
        <v>13</v>
      </c>
      <c r="I285" s="5">
        <v>-1.9071465000000001</v>
      </c>
      <c r="J285" s="5">
        <v>-0.20159795999999999</v>
      </c>
      <c r="K285" s="8">
        <v>-7.9519386375000028E-2</v>
      </c>
      <c r="L285">
        <v>23</v>
      </c>
      <c r="M285" s="29">
        <f t="shared" si="8"/>
        <v>-2.10874446</v>
      </c>
      <c r="N285" s="26">
        <f>SUMIFS(L:L,A:A,A285)/COUNTIF(A:A,A285)</f>
        <v>26.9375</v>
      </c>
      <c r="O285">
        <f t="shared" si="9"/>
        <v>0</v>
      </c>
    </row>
    <row r="286" spans="1:15" x14ac:dyDescent="0.2">
      <c r="A286" t="s">
        <v>297</v>
      </c>
      <c r="B286" s="3" t="s">
        <v>294</v>
      </c>
      <c r="C286" s="11">
        <v>0</v>
      </c>
      <c r="D286" s="11">
        <v>0</v>
      </c>
      <c r="E286" s="11">
        <v>0</v>
      </c>
      <c r="F286" s="11">
        <v>0</v>
      </c>
      <c r="G286" s="11">
        <v>0</v>
      </c>
      <c r="H286" s="4">
        <v>0</v>
      </c>
      <c r="I286" s="5">
        <v>-1.2317711</v>
      </c>
      <c r="J286" s="5">
        <v>-1.1358330999999999</v>
      </c>
      <c r="K286" s="8">
        <v>0</v>
      </c>
      <c r="L286">
        <v>33</v>
      </c>
      <c r="M286" s="29">
        <f t="shared" si="8"/>
        <v>-2.3676041999999997</v>
      </c>
      <c r="N286" s="26">
        <f>SUMIFS(L:L,A:A,A286)/COUNTIF(A:A,A286)</f>
        <v>26.9375</v>
      </c>
      <c r="O286">
        <f t="shared" si="9"/>
        <v>0</v>
      </c>
    </row>
    <row r="287" spans="1:15" x14ac:dyDescent="0.2">
      <c r="A287" t="s">
        <v>297</v>
      </c>
      <c r="B287" s="3" t="s">
        <v>295</v>
      </c>
      <c r="C287" s="11">
        <v>0</v>
      </c>
      <c r="D287" s="11">
        <v>0</v>
      </c>
      <c r="E287" s="11">
        <v>0</v>
      </c>
      <c r="F287" s="11">
        <v>0</v>
      </c>
      <c r="G287" s="11">
        <v>0</v>
      </c>
      <c r="H287" s="4">
        <v>0</v>
      </c>
      <c r="I287" s="5">
        <v>-1.4606825168609205</v>
      </c>
      <c r="J287" s="5">
        <v>-0.31031949961746896</v>
      </c>
      <c r="K287" s="8">
        <v>0</v>
      </c>
      <c r="L287">
        <v>30</v>
      </c>
      <c r="M287" s="29">
        <f t="shared" si="8"/>
        <v>-1.7710020164783895</v>
      </c>
      <c r="N287" s="26">
        <f>SUMIFS(L:L,A:A,A287)/COUNTIF(A:A,A287)</f>
        <v>26.9375</v>
      </c>
      <c r="O287">
        <f t="shared" si="9"/>
        <v>0</v>
      </c>
    </row>
    <row r="288" spans="1:15" x14ac:dyDescent="0.2">
      <c r="A288" t="s">
        <v>297</v>
      </c>
      <c r="B288" s="3" t="s">
        <v>11</v>
      </c>
      <c r="C288" s="11">
        <v>7</v>
      </c>
      <c r="D288" s="11">
        <v>0</v>
      </c>
      <c r="E288" s="11">
        <v>20</v>
      </c>
      <c r="F288" s="11">
        <v>5</v>
      </c>
      <c r="G288" s="11">
        <v>3</v>
      </c>
      <c r="H288" s="4">
        <v>35</v>
      </c>
      <c r="I288" s="5">
        <v>5.3955121000000004</v>
      </c>
      <c r="J288" s="5">
        <v>0.79519874000000002</v>
      </c>
      <c r="K288" s="8">
        <v>16.125461966250001</v>
      </c>
      <c r="L288">
        <v>34</v>
      </c>
      <c r="M288" s="29">
        <f t="shared" si="8"/>
        <v>6.1907108400000004</v>
      </c>
      <c r="N288" s="26">
        <f>SUMIFS(L:L,A:A,A288)/COUNTIF(A:A,A288)</f>
        <v>26.9375</v>
      </c>
      <c r="O288">
        <f t="shared" si="9"/>
        <v>0</v>
      </c>
    </row>
    <row r="289" spans="1:15" x14ac:dyDescent="0.2">
      <c r="A289" t="s">
        <v>297</v>
      </c>
      <c r="B289" s="3" t="s">
        <v>296</v>
      </c>
      <c r="C289" s="11">
        <v>0</v>
      </c>
      <c r="D289" s="11">
        <v>0</v>
      </c>
      <c r="E289" s="11">
        <v>0</v>
      </c>
      <c r="F289" s="11">
        <v>0</v>
      </c>
      <c r="G289" s="11">
        <v>11</v>
      </c>
      <c r="H289" s="4">
        <v>11</v>
      </c>
      <c r="I289" s="5">
        <v>-2.6383766999999998</v>
      </c>
      <c r="J289" s="5">
        <v>1.0771198</v>
      </c>
      <c r="K289" s="8">
        <v>0.2714722931250001</v>
      </c>
      <c r="L289">
        <v>27</v>
      </c>
      <c r="M289" s="29">
        <f t="shared" si="8"/>
        <v>-1.5612568999999998</v>
      </c>
      <c r="N289" s="26">
        <f>SUMIFS(L:L,A:A,A289)/COUNTIF(A:A,A289)</f>
        <v>26.9375</v>
      </c>
      <c r="O289">
        <f t="shared" si="9"/>
        <v>0</v>
      </c>
    </row>
    <row r="290" spans="1:15" x14ac:dyDescent="0.2">
      <c r="A290" t="s">
        <v>309</v>
      </c>
      <c r="B290" s="3" t="s">
        <v>298</v>
      </c>
      <c r="C290" s="11">
        <v>0</v>
      </c>
      <c r="D290" s="11">
        <v>8</v>
      </c>
      <c r="E290" s="11">
        <v>23</v>
      </c>
      <c r="F290" s="11">
        <v>0</v>
      </c>
      <c r="G290" s="11">
        <v>0</v>
      </c>
      <c r="H290" s="4">
        <v>31</v>
      </c>
      <c r="I290" s="5">
        <v>2.5519886000000001</v>
      </c>
      <c r="J290" s="5">
        <v>1.2043123</v>
      </c>
      <c r="K290" s="8">
        <v>10.037549694375002</v>
      </c>
      <c r="L290">
        <v>25</v>
      </c>
      <c r="M290" s="29">
        <f t="shared" si="8"/>
        <v>3.7563009000000003</v>
      </c>
      <c r="N290" s="26">
        <f>SUMIFS(L:L,A:A,A290)/COUNTIF(A:A,A290)</f>
        <v>29.333333333333332</v>
      </c>
      <c r="O290">
        <f t="shared" si="9"/>
        <v>0</v>
      </c>
    </row>
    <row r="291" spans="1:15" x14ac:dyDescent="0.2">
      <c r="A291" t="s">
        <v>309</v>
      </c>
      <c r="B291" s="3" t="s">
        <v>299</v>
      </c>
      <c r="C291" s="11">
        <v>25</v>
      </c>
      <c r="D291" s="11">
        <v>0</v>
      </c>
      <c r="E291" s="11">
        <v>0</v>
      </c>
      <c r="F291" s="11">
        <v>0</v>
      </c>
      <c r="G291" s="11">
        <v>0</v>
      </c>
      <c r="H291" s="4">
        <v>25</v>
      </c>
      <c r="I291" s="5">
        <v>2.8398726000000001</v>
      </c>
      <c r="J291" s="5">
        <v>-1.1907768999999999</v>
      </c>
      <c r="K291" s="8">
        <v>4.0999999999999996</v>
      </c>
      <c r="L291">
        <v>25</v>
      </c>
      <c r="M291" s="29">
        <f t="shared" si="8"/>
        <v>1.6490957000000002</v>
      </c>
      <c r="N291" s="26">
        <f>SUMIFS(L:L,A:A,A291)/COUNTIF(A:A,A291)</f>
        <v>29.333333333333332</v>
      </c>
      <c r="O291">
        <f t="shared" si="9"/>
        <v>0</v>
      </c>
    </row>
    <row r="292" spans="1:15" x14ac:dyDescent="0.2">
      <c r="A292" t="s">
        <v>309</v>
      </c>
      <c r="B292" s="3" t="s">
        <v>300</v>
      </c>
      <c r="C292" s="11">
        <v>30</v>
      </c>
      <c r="D292" s="11">
        <v>0</v>
      </c>
      <c r="E292" s="11">
        <v>0</v>
      </c>
      <c r="F292" s="11">
        <v>0</v>
      </c>
      <c r="G292" s="11">
        <v>0</v>
      </c>
      <c r="H292" s="4">
        <v>30</v>
      </c>
      <c r="I292" s="5">
        <v>2.3837390898028143</v>
      </c>
      <c r="J292" s="5">
        <v>-0.18670335019718548</v>
      </c>
      <c r="K292" s="8">
        <v>7.0824978105844991</v>
      </c>
      <c r="L292">
        <v>28</v>
      </c>
      <c r="M292" s="29">
        <f t="shared" si="8"/>
        <v>2.1970357396056288</v>
      </c>
      <c r="N292" s="26">
        <f>SUMIFS(L:L,A:A,A292)/COUNTIF(A:A,A292)</f>
        <v>29.333333333333332</v>
      </c>
      <c r="O292">
        <f t="shared" si="9"/>
        <v>0</v>
      </c>
    </row>
    <row r="293" spans="1:15" x14ac:dyDescent="0.2">
      <c r="A293" t="s">
        <v>309</v>
      </c>
      <c r="B293" s="3" t="s">
        <v>301</v>
      </c>
      <c r="C293" s="11">
        <v>0</v>
      </c>
      <c r="D293" s="11">
        <v>0</v>
      </c>
      <c r="E293" s="11">
        <v>0</v>
      </c>
      <c r="F293" s="11">
        <v>1</v>
      </c>
      <c r="G293" s="11">
        <v>12</v>
      </c>
      <c r="H293" s="4">
        <v>13</v>
      </c>
      <c r="I293" s="5">
        <v>-2.6800870177754672</v>
      </c>
      <c r="J293" s="5">
        <v>2.0490341822245326</v>
      </c>
      <c r="K293" s="8">
        <v>1.0010426140033792</v>
      </c>
      <c r="L293">
        <v>32</v>
      </c>
      <c r="M293" s="29">
        <f t="shared" si="8"/>
        <v>-0.63105283555093461</v>
      </c>
      <c r="N293" s="26">
        <f>SUMIFS(L:L,A:A,A293)/COUNTIF(A:A,A293)</f>
        <v>29.333333333333332</v>
      </c>
      <c r="O293">
        <f t="shared" si="9"/>
        <v>0</v>
      </c>
    </row>
    <row r="294" spans="1:15" x14ac:dyDescent="0.2">
      <c r="A294" t="s">
        <v>309</v>
      </c>
      <c r="B294" s="3" t="s">
        <v>302</v>
      </c>
      <c r="C294" s="11">
        <v>0</v>
      </c>
      <c r="D294" s="11">
        <v>0</v>
      </c>
      <c r="E294" s="11">
        <v>0</v>
      </c>
      <c r="F294" s="11">
        <v>0</v>
      </c>
      <c r="G294" s="11">
        <v>20</v>
      </c>
      <c r="H294" s="4">
        <v>20</v>
      </c>
      <c r="I294" s="5">
        <v>-2.2116463</v>
      </c>
      <c r="J294" s="5">
        <v>1.5569594</v>
      </c>
      <c r="K294" s="8">
        <v>1.5134772375000003</v>
      </c>
      <c r="L294">
        <v>34</v>
      </c>
      <c r="M294" s="29">
        <f t="shared" si="8"/>
        <v>-0.65468689999999996</v>
      </c>
      <c r="N294" s="26">
        <f>SUMIFS(L:L,A:A,A294)/COUNTIF(A:A,A294)</f>
        <v>29.333333333333332</v>
      </c>
      <c r="O294">
        <f t="shared" si="9"/>
        <v>0</v>
      </c>
    </row>
    <row r="295" spans="1:15" x14ac:dyDescent="0.2">
      <c r="A295" t="s">
        <v>309</v>
      </c>
      <c r="B295" s="3" t="s">
        <v>303</v>
      </c>
      <c r="C295" s="11">
        <v>0</v>
      </c>
      <c r="D295" s="11">
        <v>0</v>
      </c>
      <c r="E295" s="11">
        <v>0</v>
      </c>
      <c r="F295" s="11">
        <v>20</v>
      </c>
      <c r="G295" s="11">
        <v>4</v>
      </c>
      <c r="H295" s="4">
        <v>24</v>
      </c>
      <c r="I295" s="5">
        <v>-1.3934882007529772</v>
      </c>
      <c r="J295" s="5">
        <v>0.5973640492470228</v>
      </c>
      <c r="K295" s="8">
        <v>1.6252323954669619</v>
      </c>
      <c r="L295">
        <v>29</v>
      </c>
      <c r="M295" s="29">
        <f t="shared" si="8"/>
        <v>-0.79612415150595439</v>
      </c>
      <c r="N295" s="26">
        <f>SUMIFS(L:L,A:A,A295)/COUNTIF(A:A,A295)</f>
        <v>29.333333333333332</v>
      </c>
      <c r="O295">
        <f t="shared" si="9"/>
        <v>0</v>
      </c>
    </row>
    <row r="296" spans="1:15" x14ac:dyDescent="0.2">
      <c r="A296" t="s">
        <v>309</v>
      </c>
      <c r="B296" s="3" t="s">
        <v>304</v>
      </c>
      <c r="C296" s="11">
        <v>0</v>
      </c>
      <c r="D296" s="11">
        <v>0</v>
      </c>
      <c r="E296" s="11">
        <v>0</v>
      </c>
      <c r="F296" s="11">
        <v>0</v>
      </c>
      <c r="G296" s="11">
        <v>6</v>
      </c>
      <c r="H296" s="4">
        <v>6</v>
      </c>
      <c r="I296" s="5">
        <v>-3.0063664999999999</v>
      </c>
      <c r="J296" s="5">
        <v>0.43182752000000002</v>
      </c>
      <c r="K296" s="8">
        <v>-0.19390690574999994</v>
      </c>
      <c r="L296">
        <v>32</v>
      </c>
      <c r="M296" s="29">
        <f t="shared" si="8"/>
        <v>-2.5745389799999998</v>
      </c>
      <c r="N296" s="26">
        <f>SUMIFS(L:L,A:A,A296)/COUNTIF(A:A,A296)</f>
        <v>29.333333333333332</v>
      </c>
      <c r="O296">
        <f t="shared" si="9"/>
        <v>0</v>
      </c>
    </row>
    <row r="297" spans="1:15" x14ac:dyDescent="0.2">
      <c r="A297" t="s">
        <v>309</v>
      </c>
      <c r="B297" s="3" t="s">
        <v>305</v>
      </c>
      <c r="C297" s="11">
        <v>4</v>
      </c>
      <c r="D297" s="11">
        <v>7</v>
      </c>
      <c r="E297" s="11">
        <v>0</v>
      </c>
      <c r="F297" s="11">
        <v>0</v>
      </c>
      <c r="G297" s="11">
        <v>0</v>
      </c>
      <c r="H297" s="4">
        <v>11</v>
      </c>
      <c r="I297" s="5">
        <v>-0.92953933210103534</v>
      </c>
      <c r="J297" s="5">
        <v>-2.0513834121010355</v>
      </c>
      <c r="K297" s="8">
        <v>-0.60694594797503121</v>
      </c>
      <c r="L297">
        <v>31</v>
      </c>
      <c r="M297" s="29">
        <f t="shared" si="8"/>
        <v>-2.9809227442020707</v>
      </c>
      <c r="N297" s="26">
        <f>SUMIFS(L:L,A:A,A297)/COUNTIF(A:A,A297)</f>
        <v>29.333333333333332</v>
      </c>
      <c r="O297">
        <f t="shared" si="9"/>
        <v>0</v>
      </c>
    </row>
    <row r="298" spans="1:15" x14ac:dyDescent="0.2">
      <c r="A298" t="s">
        <v>309</v>
      </c>
      <c r="B298" s="3" t="s">
        <v>306</v>
      </c>
      <c r="C298" s="11">
        <v>0</v>
      </c>
      <c r="D298" s="11">
        <v>0</v>
      </c>
      <c r="E298" s="11">
        <v>0</v>
      </c>
      <c r="F298" s="11">
        <v>0</v>
      </c>
      <c r="G298" s="11">
        <v>0</v>
      </c>
      <c r="H298" s="4">
        <v>0</v>
      </c>
      <c r="I298" s="5">
        <v>0.35554807999999999</v>
      </c>
      <c r="J298" s="5">
        <v>4.2104080000000002E-2</v>
      </c>
      <c r="K298" s="8">
        <v>0</v>
      </c>
      <c r="L298">
        <v>27</v>
      </c>
      <c r="M298" s="29">
        <f t="shared" si="8"/>
        <v>0.39765215999999998</v>
      </c>
      <c r="N298" s="26">
        <f>SUMIFS(L:L,A:A,A298)/COUNTIF(A:A,A298)</f>
        <v>29.333333333333332</v>
      </c>
      <c r="O298">
        <f t="shared" si="9"/>
        <v>0</v>
      </c>
    </row>
    <row r="299" spans="1:15" x14ac:dyDescent="0.2">
      <c r="A299" t="s">
        <v>309</v>
      </c>
      <c r="B299" s="3" t="s">
        <v>307</v>
      </c>
      <c r="C299" s="11">
        <v>0</v>
      </c>
      <c r="D299" s="11">
        <v>0</v>
      </c>
      <c r="E299" s="11">
        <v>0</v>
      </c>
      <c r="F299" s="11">
        <v>0</v>
      </c>
      <c r="G299" s="11">
        <v>0</v>
      </c>
      <c r="H299" s="4">
        <v>0</v>
      </c>
      <c r="I299" s="5">
        <v>-0.26271485999999999</v>
      </c>
      <c r="J299" s="5">
        <v>-0.49209176999999998</v>
      </c>
      <c r="K299" s="8">
        <v>0</v>
      </c>
      <c r="L299">
        <v>23</v>
      </c>
      <c r="M299" s="29">
        <f t="shared" si="8"/>
        <v>-0.75480663000000003</v>
      </c>
      <c r="N299" s="26">
        <f>SUMIFS(L:L,A:A,A299)/COUNTIF(A:A,A299)</f>
        <v>29.333333333333332</v>
      </c>
      <c r="O299">
        <f t="shared" si="9"/>
        <v>0</v>
      </c>
    </row>
    <row r="300" spans="1:15" x14ac:dyDescent="0.2">
      <c r="A300" t="s">
        <v>309</v>
      </c>
      <c r="B300" s="3" t="s">
        <v>308</v>
      </c>
      <c r="C300" s="11">
        <v>0</v>
      </c>
      <c r="D300" s="11">
        <v>0</v>
      </c>
      <c r="E300" s="11">
        <v>0</v>
      </c>
      <c r="F300" s="11">
        <v>0</v>
      </c>
      <c r="G300" s="11">
        <v>0</v>
      </c>
      <c r="H300" s="4">
        <v>0</v>
      </c>
      <c r="I300" s="14">
        <v>-1.2</v>
      </c>
      <c r="J300" s="14">
        <v>-0.3</v>
      </c>
      <c r="K300" s="8">
        <v>0</v>
      </c>
      <c r="L300">
        <v>32</v>
      </c>
      <c r="M300" s="29">
        <f t="shared" si="8"/>
        <v>-1.5</v>
      </c>
      <c r="N300" s="26">
        <f>SUMIFS(L:L,A:A,A300)/COUNTIF(A:A,A300)</f>
        <v>29.333333333333332</v>
      </c>
      <c r="O300">
        <f t="shared" si="9"/>
        <v>0</v>
      </c>
    </row>
    <row r="301" spans="1:15" x14ac:dyDescent="0.2">
      <c r="A301" t="s">
        <v>309</v>
      </c>
      <c r="B301" s="3" t="s">
        <v>11</v>
      </c>
      <c r="C301" s="11">
        <v>0</v>
      </c>
      <c r="D301" s="11">
        <v>0</v>
      </c>
      <c r="E301" s="11">
        <v>25</v>
      </c>
      <c r="F301" s="11">
        <v>10</v>
      </c>
      <c r="G301" s="11">
        <v>0</v>
      </c>
      <c r="H301" s="4">
        <v>35</v>
      </c>
      <c r="I301" s="5">
        <v>5.3955121000000004</v>
      </c>
      <c r="J301" s="5">
        <v>0.79519874000000002</v>
      </c>
      <c r="K301" s="8">
        <v>16.125461966250001</v>
      </c>
      <c r="L301">
        <v>34</v>
      </c>
      <c r="M301" s="29">
        <f t="shared" si="8"/>
        <v>6.1907108400000004</v>
      </c>
      <c r="N301" s="26">
        <f>SUMIFS(L:L,A:A,A301)/COUNTIF(A:A,A301)</f>
        <v>29.333333333333332</v>
      </c>
      <c r="O301">
        <f t="shared" si="9"/>
        <v>0</v>
      </c>
    </row>
    <row r="302" spans="1:15" x14ac:dyDescent="0.2">
      <c r="A302" t="s">
        <v>323</v>
      </c>
      <c r="B302" s="3" t="s">
        <v>310</v>
      </c>
      <c r="C302" s="11">
        <v>0</v>
      </c>
      <c r="D302" s="11">
        <v>0</v>
      </c>
      <c r="E302" s="11">
        <v>0</v>
      </c>
      <c r="F302" s="11">
        <v>24</v>
      </c>
      <c r="G302" s="11">
        <v>4</v>
      </c>
      <c r="H302" s="4">
        <v>28</v>
      </c>
      <c r="I302" s="5">
        <v>1.927275485269812</v>
      </c>
      <c r="J302" s="5">
        <v>0.42215951526981188</v>
      </c>
      <c r="K302" s="8">
        <v>6.8503601258499094</v>
      </c>
      <c r="L302">
        <v>29</v>
      </c>
      <c r="M302" s="29">
        <f t="shared" si="8"/>
        <v>2.3494350005396241</v>
      </c>
      <c r="N302" s="26">
        <f>SUMIFS(L:L,A:A,A302)/COUNTIF(A:A,A302)</f>
        <v>27.428571428571427</v>
      </c>
      <c r="O302">
        <f t="shared" si="9"/>
        <v>0</v>
      </c>
    </row>
    <row r="303" spans="1:15" x14ac:dyDescent="0.2">
      <c r="A303" t="s">
        <v>323</v>
      </c>
      <c r="B303" s="3" t="s">
        <v>311</v>
      </c>
      <c r="C303" s="11">
        <v>0</v>
      </c>
      <c r="D303" s="11">
        <v>0</v>
      </c>
      <c r="E303" s="11">
        <v>0</v>
      </c>
      <c r="F303" s="11">
        <v>0</v>
      </c>
      <c r="G303" s="11">
        <v>0</v>
      </c>
      <c r="H303" s="4">
        <v>0</v>
      </c>
      <c r="I303" s="5">
        <v>-0.45160127</v>
      </c>
      <c r="J303" s="5">
        <v>2.9024239000000001</v>
      </c>
      <c r="K303" s="8">
        <v>0</v>
      </c>
      <c r="L303">
        <v>25</v>
      </c>
      <c r="M303" s="29">
        <f t="shared" si="8"/>
        <v>2.4508226300000002</v>
      </c>
      <c r="N303" s="26">
        <f>SUMIFS(L:L,A:A,A303)/COUNTIF(A:A,A303)</f>
        <v>27.428571428571427</v>
      </c>
      <c r="O303">
        <f t="shared" si="9"/>
        <v>0</v>
      </c>
    </row>
    <row r="304" spans="1:15" x14ac:dyDescent="0.2">
      <c r="A304" t="s">
        <v>323</v>
      </c>
      <c r="B304" s="3" t="s">
        <v>312</v>
      </c>
      <c r="C304" s="11">
        <v>20</v>
      </c>
      <c r="D304" s="11">
        <v>0</v>
      </c>
      <c r="E304" s="11">
        <v>0</v>
      </c>
      <c r="F304" s="11">
        <v>0</v>
      </c>
      <c r="G304" s="11">
        <v>0</v>
      </c>
      <c r="H304" s="4">
        <v>20</v>
      </c>
      <c r="I304" s="5">
        <v>0.68096553361662016</v>
      </c>
      <c r="J304" s="5">
        <v>-2.0763867063833796</v>
      </c>
      <c r="K304" s="8">
        <v>0.68015118063739588</v>
      </c>
      <c r="L304">
        <v>28</v>
      </c>
      <c r="M304" s="29">
        <f t="shared" si="8"/>
        <v>-1.3954211727667594</v>
      </c>
      <c r="N304" s="26">
        <f>SUMIFS(L:L,A:A,A304)/COUNTIF(A:A,A304)</f>
        <v>27.428571428571427</v>
      </c>
      <c r="O304">
        <f t="shared" si="9"/>
        <v>0</v>
      </c>
    </row>
    <row r="305" spans="1:15" x14ac:dyDescent="0.2">
      <c r="A305" t="s">
        <v>323</v>
      </c>
      <c r="B305" s="3" t="s">
        <v>313</v>
      </c>
      <c r="C305" s="11">
        <v>0</v>
      </c>
      <c r="D305" s="11">
        <v>0</v>
      </c>
      <c r="E305" s="11">
        <v>0</v>
      </c>
      <c r="F305" s="11">
        <v>8</v>
      </c>
      <c r="G305" s="11">
        <v>4</v>
      </c>
      <c r="H305" s="4">
        <v>12</v>
      </c>
      <c r="I305" s="5">
        <v>-1.8378186999999999</v>
      </c>
      <c r="J305" s="5">
        <v>0.36664363999999999</v>
      </c>
      <c r="K305" s="8">
        <v>0.35695683450000004</v>
      </c>
      <c r="L305">
        <v>29</v>
      </c>
      <c r="M305" s="29">
        <f t="shared" si="8"/>
        <v>-1.47117506</v>
      </c>
      <c r="N305" s="26">
        <f>SUMIFS(L:L,A:A,A305)/COUNTIF(A:A,A305)</f>
        <v>27.428571428571427</v>
      </c>
      <c r="O305">
        <f t="shared" si="9"/>
        <v>0</v>
      </c>
    </row>
    <row r="306" spans="1:15" x14ac:dyDescent="0.2">
      <c r="A306" t="s">
        <v>323</v>
      </c>
      <c r="B306" s="3" t="s">
        <v>314</v>
      </c>
      <c r="C306" s="11">
        <v>2</v>
      </c>
      <c r="D306" s="11">
        <v>12</v>
      </c>
      <c r="E306" s="11">
        <v>2</v>
      </c>
      <c r="F306" s="11">
        <v>0</v>
      </c>
      <c r="G306" s="11">
        <v>0</v>
      </c>
      <c r="H306" s="4">
        <v>16</v>
      </c>
      <c r="I306" s="5">
        <v>-8.2256913000000001E-2</v>
      </c>
      <c r="J306" s="5">
        <v>-1.0404606999999999</v>
      </c>
      <c r="K306" s="8">
        <v>0.78955414830000015</v>
      </c>
      <c r="L306">
        <v>27</v>
      </c>
      <c r="M306" s="29">
        <f t="shared" si="8"/>
        <v>-1.1227176129999998</v>
      </c>
      <c r="N306" s="26">
        <f>SUMIFS(L:L,A:A,A306)/COUNTIF(A:A,A306)</f>
        <v>27.428571428571427</v>
      </c>
      <c r="O306">
        <f t="shared" si="9"/>
        <v>0</v>
      </c>
    </row>
    <row r="307" spans="1:15" x14ac:dyDescent="0.2">
      <c r="A307" t="s">
        <v>323</v>
      </c>
      <c r="B307" s="3" t="s">
        <v>315</v>
      </c>
      <c r="C307" s="11">
        <v>23</v>
      </c>
      <c r="D307" s="11">
        <v>0</v>
      </c>
      <c r="E307" s="11">
        <v>0</v>
      </c>
      <c r="F307" s="11">
        <v>0</v>
      </c>
      <c r="G307" s="11">
        <v>0</v>
      </c>
      <c r="H307" s="4">
        <v>23</v>
      </c>
      <c r="I307" s="5">
        <v>-0.19775309160892865</v>
      </c>
      <c r="J307" s="5">
        <v>-0.84901240160892866</v>
      </c>
      <c r="K307" s="8">
        <v>1.233247143149397</v>
      </c>
      <c r="L307">
        <v>30</v>
      </c>
      <c r="M307" s="29">
        <f t="shared" si="8"/>
        <v>-1.0467654932178574</v>
      </c>
      <c r="N307" s="26">
        <f>SUMIFS(L:L,A:A,A307)/COUNTIF(A:A,A307)</f>
        <v>27.428571428571427</v>
      </c>
      <c r="O307">
        <f t="shared" si="9"/>
        <v>0</v>
      </c>
    </row>
    <row r="308" spans="1:15" x14ac:dyDescent="0.2">
      <c r="A308" t="s">
        <v>323</v>
      </c>
      <c r="B308" s="3" t="s">
        <v>316</v>
      </c>
      <c r="C308" s="11">
        <v>0</v>
      </c>
      <c r="D308" s="11">
        <v>0</v>
      </c>
      <c r="E308" s="11">
        <v>25</v>
      </c>
      <c r="F308" s="11">
        <v>0</v>
      </c>
      <c r="G308" s="11">
        <v>0</v>
      </c>
      <c r="H308" s="4">
        <v>25</v>
      </c>
      <c r="I308" s="5">
        <v>-1.3340764000000001</v>
      </c>
      <c r="J308" s="5">
        <v>0.69738286999999999</v>
      </c>
      <c r="K308" s="8">
        <v>1.9171497234375003</v>
      </c>
      <c r="L308">
        <v>22</v>
      </c>
      <c r="M308" s="29">
        <f t="shared" si="8"/>
        <v>-0.63669353000000006</v>
      </c>
      <c r="N308" s="26">
        <f>SUMIFS(L:L,A:A,A308)/COUNTIF(A:A,A308)</f>
        <v>27.428571428571427</v>
      </c>
      <c r="O308">
        <f t="shared" si="9"/>
        <v>0</v>
      </c>
    </row>
    <row r="309" spans="1:15" x14ac:dyDescent="0.2">
      <c r="A309" t="s">
        <v>323</v>
      </c>
      <c r="B309" s="3" t="s">
        <v>317</v>
      </c>
      <c r="C309" s="11">
        <v>0</v>
      </c>
      <c r="D309" s="11">
        <v>0</v>
      </c>
      <c r="E309" s="11">
        <v>0</v>
      </c>
      <c r="F309" s="11">
        <v>0</v>
      </c>
      <c r="G309" s="11">
        <v>0</v>
      </c>
      <c r="H309" s="4">
        <v>0</v>
      </c>
      <c r="I309" s="5">
        <v>0.24662569000000001</v>
      </c>
      <c r="J309" s="5">
        <v>-0.71794360999999995</v>
      </c>
      <c r="K309" s="8">
        <v>0</v>
      </c>
      <c r="L309">
        <v>22</v>
      </c>
      <c r="M309" s="29">
        <f t="shared" si="8"/>
        <v>-0.47131791999999995</v>
      </c>
      <c r="N309" s="26">
        <f>SUMIFS(L:L,A:A,A309)/COUNTIF(A:A,A309)</f>
        <v>27.428571428571427</v>
      </c>
      <c r="O309">
        <f t="shared" si="9"/>
        <v>0</v>
      </c>
    </row>
    <row r="310" spans="1:15" x14ac:dyDescent="0.2">
      <c r="A310" t="s">
        <v>323</v>
      </c>
      <c r="B310" s="3" t="s">
        <v>318</v>
      </c>
      <c r="C310" s="11">
        <v>0</v>
      </c>
      <c r="D310" s="11">
        <v>0</v>
      </c>
      <c r="E310" s="11">
        <v>0</v>
      </c>
      <c r="F310" s="11">
        <v>0</v>
      </c>
      <c r="G310" s="11">
        <v>0</v>
      </c>
      <c r="H310" s="4">
        <v>0</v>
      </c>
      <c r="I310" s="5">
        <v>0.10359781999999999</v>
      </c>
      <c r="J310" s="5">
        <v>-0.55487173999999995</v>
      </c>
      <c r="K310" s="8">
        <v>0</v>
      </c>
      <c r="L310">
        <v>27</v>
      </c>
      <c r="M310" s="29">
        <f t="shared" si="8"/>
        <v>-0.45127391999999994</v>
      </c>
      <c r="N310" s="26">
        <f>SUMIFS(L:L,A:A,A310)/COUNTIF(A:A,A310)</f>
        <v>27.428571428571427</v>
      </c>
      <c r="O310">
        <f t="shared" si="9"/>
        <v>0</v>
      </c>
    </row>
    <row r="311" spans="1:15" x14ac:dyDescent="0.2">
      <c r="A311" t="s">
        <v>323</v>
      </c>
      <c r="B311" s="3" t="s">
        <v>319</v>
      </c>
      <c r="C311" s="11">
        <v>0</v>
      </c>
      <c r="D311" s="11">
        <v>0</v>
      </c>
      <c r="E311" s="11">
        <v>0</v>
      </c>
      <c r="F311" s="11">
        <v>1</v>
      </c>
      <c r="G311" s="11">
        <v>8</v>
      </c>
      <c r="H311" s="4">
        <v>9</v>
      </c>
      <c r="I311" s="5">
        <v>-1.4560283000000001</v>
      </c>
      <c r="J311" s="5">
        <v>-5.6464259000000003E-2</v>
      </c>
      <c r="K311" s="8">
        <v>0.24680064200625002</v>
      </c>
      <c r="L311">
        <v>22</v>
      </c>
      <c r="M311" s="29">
        <f t="shared" si="8"/>
        <v>-1.512492559</v>
      </c>
      <c r="N311" s="26">
        <f>SUMIFS(L:L,A:A,A311)/COUNTIF(A:A,A311)</f>
        <v>27.428571428571427</v>
      </c>
      <c r="O311">
        <f t="shared" si="9"/>
        <v>0</v>
      </c>
    </row>
    <row r="312" spans="1:15" x14ac:dyDescent="0.2">
      <c r="A312" t="s">
        <v>323</v>
      </c>
      <c r="B312" s="3" t="s">
        <v>320</v>
      </c>
      <c r="C312" s="11">
        <v>0</v>
      </c>
      <c r="D312" s="11">
        <v>0</v>
      </c>
      <c r="E312" s="11">
        <v>0</v>
      </c>
      <c r="F312" s="11">
        <v>0</v>
      </c>
      <c r="G312" s="11">
        <v>0</v>
      </c>
      <c r="H312" s="4">
        <v>0</v>
      </c>
      <c r="I312" s="5">
        <v>-2.6303895000000002</v>
      </c>
      <c r="J312" s="5">
        <v>2.7088504000000002</v>
      </c>
      <c r="K312" s="8">
        <v>0</v>
      </c>
      <c r="L312">
        <v>27</v>
      </c>
      <c r="M312" s="29">
        <f t="shared" si="8"/>
        <v>7.8460900000000056E-2</v>
      </c>
      <c r="N312" s="26">
        <f>SUMIFS(L:L,A:A,A312)/COUNTIF(A:A,A312)</f>
        <v>27.428571428571427</v>
      </c>
      <c r="O312">
        <f t="shared" si="9"/>
        <v>0</v>
      </c>
    </row>
    <row r="313" spans="1:15" x14ac:dyDescent="0.2">
      <c r="A313" t="s">
        <v>323</v>
      </c>
      <c r="B313" s="3" t="s">
        <v>321</v>
      </c>
      <c r="C313" s="11">
        <v>3</v>
      </c>
      <c r="D313" s="11">
        <v>3</v>
      </c>
      <c r="E313" s="11">
        <v>0</v>
      </c>
      <c r="F313" s="11">
        <v>0</v>
      </c>
      <c r="G313" s="11">
        <v>0</v>
      </c>
      <c r="H313" s="4">
        <v>6</v>
      </c>
      <c r="I313" s="5">
        <v>-1.3966266000000001</v>
      </c>
      <c r="J313" s="5">
        <v>-1.0467016</v>
      </c>
      <c r="K313" s="8">
        <v>-0.14962326749999996</v>
      </c>
      <c r="L313">
        <v>29</v>
      </c>
      <c r="M313" s="29">
        <f t="shared" si="8"/>
        <v>-2.4433281999999998</v>
      </c>
      <c r="N313" s="26">
        <f>SUMIFS(L:L,A:A,A313)/COUNTIF(A:A,A313)</f>
        <v>27.428571428571427</v>
      </c>
      <c r="O313">
        <f t="shared" si="9"/>
        <v>0</v>
      </c>
    </row>
    <row r="314" spans="1:15" x14ac:dyDescent="0.2">
      <c r="A314" t="s">
        <v>323</v>
      </c>
      <c r="B314" s="3" t="s">
        <v>322</v>
      </c>
      <c r="C314" s="11">
        <v>0</v>
      </c>
      <c r="D314" s="11">
        <v>0</v>
      </c>
      <c r="E314" s="11">
        <v>0</v>
      </c>
      <c r="F314" s="11">
        <v>0</v>
      </c>
      <c r="G314" s="11">
        <v>0</v>
      </c>
      <c r="H314" s="4">
        <v>0</v>
      </c>
      <c r="I314" s="5">
        <v>-2.7893693000000002</v>
      </c>
      <c r="J314" s="5">
        <v>-0.57614969999999999</v>
      </c>
      <c r="K314" s="8">
        <v>0</v>
      </c>
      <c r="L314">
        <v>33</v>
      </c>
      <c r="M314" s="29">
        <f t="shared" si="8"/>
        <v>-3.3655189999999999</v>
      </c>
      <c r="N314" s="26">
        <f>SUMIFS(L:L,A:A,A314)/COUNTIF(A:A,A314)</f>
        <v>27.428571428571427</v>
      </c>
      <c r="O314">
        <f t="shared" si="9"/>
        <v>0</v>
      </c>
    </row>
    <row r="315" spans="1:15" x14ac:dyDescent="0.2">
      <c r="A315" t="s">
        <v>323</v>
      </c>
      <c r="B315" s="3" t="s">
        <v>11</v>
      </c>
      <c r="C315" s="11">
        <v>0</v>
      </c>
      <c r="D315" s="11">
        <v>0</v>
      </c>
      <c r="E315" s="11">
        <v>21</v>
      </c>
      <c r="F315" s="11">
        <v>15</v>
      </c>
      <c r="G315" s="11">
        <v>0</v>
      </c>
      <c r="H315" s="4">
        <v>36</v>
      </c>
      <c r="I315" s="5">
        <v>5.3832792049252607</v>
      </c>
      <c r="J315" s="5">
        <v>0.78296584492526033</v>
      </c>
      <c r="K315" s="8">
        <v>16.536646225947305</v>
      </c>
      <c r="L315">
        <v>34</v>
      </c>
      <c r="M315" s="29">
        <f t="shared" si="8"/>
        <v>6.166245049850521</v>
      </c>
      <c r="N315" s="26">
        <f>SUMIFS(L:L,A:A,A315)/COUNTIF(A:A,A315)</f>
        <v>27.428571428571427</v>
      </c>
      <c r="O315">
        <f t="shared" si="9"/>
        <v>0</v>
      </c>
    </row>
    <row r="316" spans="1:15" x14ac:dyDescent="0.2">
      <c r="A316" t="s">
        <v>338</v>
      </c>
      <c r="B316" s="3" t="s">
        <v>324</v>
      </c>
      <c r="C316" s="11">
        <v>0</v>
      </c>
      <c r="D316" s="11">
        <v>0</v>
      </c>
      <c r="E316" s="11">
        <v>0</v>
      </c>
      <c r="F316" s="11">
        <v>0</v>
      </c>
      <c r="G316" s="11">
        <v>0</v>
      </c>
      <c r="H316" s="4">
        <v>0</v>
      </c>
      <c r="I316" s="5">
        <v>-1.7338614000000001</v>
      </c>
      <c r="J316" s="5">
        <v>2.2236772</v>
      </c>
      <c r="K316" s="8">
        <v>0</v>
      </c>
      <c r="L316">
        <v>33</v>
      </c>
      <c r="M316" s="29">
        <f t="shared" si="8"/>
        <v>0.48981579999999991</v>
      </c>
      <c r="N316" s="26">
        <f>SUMIFS(L:L,A:A,A316)/COUNTIF(A:A,A316)</f>
        <v>27.666666666666668</v>
      </c>
      <c r="O316">
        <f t="shared" si="9"/>
        <v>0</v>
      </c>
    </row>
    <row r="317" spans="1:15" x14ac:dyDescent="0.2">
      <c r="A317" t="s">
        <v>338</v>
      </c>
      <c r="B317" s="3" t="s">
        <v>325</v>
      </c>
      <c r="C317" s="11">
        <v>0</v>
      </c>
      <c r="D317" s="11">
        <v>20</v>
      </c>
      <c r="E317" s="11">
        <v>7</v>
      </c>
      <c r="F317" s="11">
        <v>0</v>
      </c>
      <c r="G317" s="11">
        <v>0</v>
      </c>
      <c r="H317" s="4">
        <v>27</v>
      </c>
      <c r="I317" s="5">
        <v>0.45481442999999999</v>
      </c>
      <c r="J317" s="5">
        <v>-0.21021425999999999</v>
      </c>
      <c r="K317" s="8">
        <v>3.4089865081875002</v>
      </c>
      <c r="L317">
        <v>30</v>
      </c>
      <c r="M317" s="29">
        <f t="shared" si="8"/>
        <v>0.24460017000000001</v>
      </c>
      <c r="N317" s="26">
        <f>SUMIFS(L:L,A:A,A317)/COUNTIF(A:A,A317)</f>
        <v>27.666666666666668</v>
      </c>
      <c r="O317">
        <f t="shared" si="9"/>
        <v>0</v>
      </c>
    </row>
    <row r="318" spans="1:15" x14ac:dyDescent="0.2">
      <c r="A318" t="s">
        <v>338</v>
      </c>
      <c r="B318" s="3" t="s">
        <v>326</v>
      </c>
      <c r="C318" s="11">
        <v>0</v>
      </c>
      <c r="D318" s="11">
        <v>0</v>
      </c>
      <c r="E318" s="11">
        <v>0</v>
      </c>
      <c r="F318" s="11">
        <v>0</v>
      </c>
      <c r="G318" s="11">
        <v>0</v>
      </c>
      <c r="H318" s="4">
        <v>0</v>
      </c>
      <c r="I318" s="5">
        <v>-8.6038112999999999E-3</v>
      </c>
      <c r="J318" s="5">
        <v>0.43378540999999998</v>
      </c>
      <c r="K318" s="8">
        <v>0</v>
      </c>
      <c r="L318">
        <v>32</v>
      </c>
      <c r="M318" s="29">
        <f t="shared" si="8"/>
        <v>0.4251815987</v>
      </c>
      <c r="N318" s="26">
        <f>SUMIFS(L:L,A:A,A318)/COUNTIF(A:A,A318)</f>
        <v>27.666666666666668</v>
      </c>
      <c r="O318">
        <f t="shared" si="9"/>
        <v>0</v>
      </c>
    </row>
    <row r="319" spans="1:15" x14ac:dyDescent="0.2">
      <c r="A319" t="s">
        <v>338</v>
      </c>
      <c r="B319" s="3" t="s">
        <v>327</v>
      </c>
      <c r="C319" s="11">
        <v>0</v>
      </c>
      <c r="D319" s="11">
        <v>5</v>
      </c>
      <c r="E319" s="11">
        <v>14</v>
      </c>
      <c r="F319" s="11">
        <v>5</v>
      </c>
      <c r="G319" s="11">
        <v>0</v>
      </c>
      <c r="H319" s="4">
        <v>24</v>
      </c>
      <c r="I319" s="5">
        <v>-1.2694503175480039</v>
      </c>
      <c r="J319" s="5">
        <v>0.72947550245199611</v>
      </c>
      <c r="K319" s="8">
        <v>1.9710339996203896</v>
      </c>
      <c r="L319">
        <v>25</v>
      </c>
      <c r="M319" s="29">
        <f t="shared" si="8"/>
        <v>-0.53997481509600775</v>
      </c>
      <c r="N319" s="26">
        <f>SUMIFS(L:L,A:A,A319)/COUNTIF(A:A,A319)</f>
        <v>27.666666666666668</v>
      </c>
      <c r="O319">
        <f t="shared" si="9"/>
        <v>0</v>
      </c>
    </row>
    <row r="320" spans="1:15" x14ac:dyDescent="0.2">
      <c r="A320" t="s">
        <v>338</v>
      </c>
      <c r="B320" s="3" t="s">
        <v>328</v>
      </c>
      <c r="C320" s="11">
        <v>0</v>
      </c>
      <c r="D320" s="11">
        <v>0</v>
      </c>
      <c r="E320" s="11">
        <v>0</v>
      </c>
      <c r="F320" s="11">
        <v>0</v>
      </c>
      <c r="G320" s="11">
        <v>0</v>
      </c>
      <c r="H320" s="4">
        <v>0</v>
      </c>
      <c r="I320" s="5">
        <v>-0.67117249999999995</v>
      </c>
      <c r="J320" s="5">
        <v>2.1262650000000001</v>
      </c>
      <c r="K320" s="8">
        <v>0</v>
      </c>
      <c r="L320">
        <v>26</v>
      </c>
      <c r="M320" s="29">
        <f t="shared" si="8"/>
        <v>1.4550925000000001</v>
      </c>
      <c r="N320" s="26">
        <f>SUMIFS(L:L,A:A,A320)/COUNTIF(A:A,A320)</f>
        <v>27.666666666666668</v>
      </c>
      <c r="O320">
        <f t="shared" si="9"/>
        <v>0</v>
      </c>
    </row>
    <row r="321" spans="1:15" x14ac:dyDescent="0.2">
      <c r="A321" t="s">
        <v>338</v>
      </c>
      <c r="B321" s="3" t="s">
        <v>329</v>
      </c>
      <c r="C321" s="11">
        <v>34</v>
      </c>
      <c r="D321" s="11">
        <v>0</v>
      </c>
      <c r="E321" s="11">
        <v>0</v>
      </c>
      <c r="F321" s="11">
        <v>0</v>
      </c>
      <c r="G321" s="11">
        <v>0</v>
      </c>
      <c r="H321" s="4">
        <v>34</v>
      </c>
      <c r="I321" s="5">
        <v>4.1188979000000003</v>
      </c>
      <c r="J321" s="5">
        <v>-1.5220279000000001</v>
      </c>
      <c r="K321" s="8">
        <v>8.7915138750000015</v>
      </c>
      <c r="L321">
        <v>28</v>
      </c>
      <c r="M321" s="29">
        <f t="shared" si="8"/>
        <v>2.59687</v>
      </c>
      <c r="N321" s="26">
        <f>SUMIFS(L:L,A:A,A321)/COUNTIF(A:A,A321)</f>
        <v>27.666666666666668</v>
      </c>
      <c r="O321">
        <f t="shared" si="9"/>
        <v>0</v>
      </c>
    </row>
    <row r="322" spans="1:15" x14ac:dyDescent="0.2">
      <c r="A322" t="s">
        <v>338</v>
      </c>
      <c r="B322" s="3" t="s">
        <v>330</v>
      </c>
      <c r="C322" s="11">
        <v>0</v>
      </c>
      <c r="D322" s="11">
        <v>16</v>
      </c>
      <c r="E322" s="11">
        <v>7</v>
      </c>
      <c r="F322" s="11">
        <v>0</v>
      </c>
      <c r="G322" s="11">
        <v>0</v>
      </c>
      <c r="H322" s="4">
        <v>23</v>
      </c>
      <c r="I322" s="5">
        <v>1.0548930999999999</v>
      </c>
      <c r="J322" s="5">
        <v>-0.65231841999999995</v>
      </c>
      <c r="K322" s="8">
        <v>3.10833099225</v>
      </c>
      <c r="L322">
        <v>26</v>
      </c>
      <c r="M322" s="29">
        <f t="shared" si="8"/>
        <v>0.40257467999999996</v>
      </c>
      <c r="N322" s="26">
        <f>SUMIFS(L:L,A:A,A322)/COUNTIF(A:A,A322)</f>
        <v>27.666666666666668</v>
      </c>
      <c r="O322">
        <f t="shared" si="9"/>
        <v>0</v>
      </c>
    </row>
    <row r="323" spans="1:15" x14ac:dyDescent="0.2">
      <c r="A323" t="s">
        <v>338</v>
      </c>
      <c r="B323" s="3" t="s">
        <v>331</v>
      </c>
      <c r="C323" s="11">
        <v>9</v>
      </c>
      <c r="D323" s="11">
        <v>7</v>
      </c>
      <c r="E323" s="11">
        <v>0</v>
      </c>
      <c r="F323" s="11">
        <v>0</v>
      </c>
      <c r="G323" s="11">
        <v>0</v>
      </c>
      <c r="H323" s="4">
        <v>16</v>
      </c>
      <c r="I323" s="5">
        <v>-0.40864444</v>
      </c>
      <c r="J323" s="5">
        <v>-2.9471397000000001</v>
      </c>
      <c r="K323" s="8">
        <v>-1.2202057260000001</v>
      </c>
      <c r="L323">
        <v>20</v>
      </c>
      <c r="M323" s="29">
        <f t="shared" ref="M323:M386" si="10">SUM(I323:J323)</f>
        <v>-3.3557841399999999</v>
      </c>
      <c r="N323" s="26">
        <f>SUMIFS(L:L,A:A,A323)/COUNTIF(A:A,A323)</f>
        <v>27.666666666666668</v>
      </c>
      <c r="O323">
        <f t="shared" ref="O323:O386" si="11">IF(IF(E323&gt;25,1,0)*K323&gt;0,1,0)</f>
        <v>0</v>
      </c>
    </row>
    <row r="324" spans="1:15" x14ac:dyDescent="0.2">
      <c r="A324" t="s">
        <v>338</v>
      </c>
      <c r="B324" s="3" t="s">
        <v>332</v>
      </c>
      <c r="C324" s="11">
        <v>0</v>
      </c>
      <c r="D324" s="11">
        <v>0</v>
      </c>
      <c r="E324" s="11">
        <v>0</v>
      </c>
      <c r="F324" s="11">
        <v>0</v>
      </c>
      <c r="G324" s="11">
        <v>0</v>
      </c>
      <c r="H324" s="4">
        <v>0</v>
      </c>
      <c r="I324" s="5">
        <v>0.38888191999999999</v>
      </c>
      <c r="J324" s="5">
        <v>-0.48304287000000001</v>
      </c>
      <c r="K324" s="8">
        <v>0</v>
      </c>
      <c r="L324">
        <v>25</v>
      </c>
      <c r="M324" s="29">
        <f t="shared" si="10"/>
        <v>-9.4160950000000021E-2</v>
      </c>
      <c r="N324" s="26">
        <f>SUMIFS(L:L,A:A,A324)/COUNTIF(A:A,A324)</f>
        <v>27.666666666666668</v>
      </c>
      <c r="O324">
        <f t="shared" si="11"/>
        <v>0</v>
      </c>
    </row>
    <row r="325" spans="1:15" x14ac:dyDescent="0.2">
      <c r="A325" t="s">
        <v>338</v>
      </c>
      <c r="B325" s="3" t="s">
        <v>333</v>
      </c>
      <c r="C325" s="11">
        <v>0</v>
      </c>
      <c r="D325" s="11">
        <v>0</v>
      </c>
      <c r="E325" s="11">
        <v>0</v>
      </c>
      <c r="F325" s="11">
        <v>0</v>
      </c>
      <c r="G325" s="11">
        <v>0</v>
      </c>
      <c r="H325" s="4">
        <v>0</v>
      </c>
      <c r="I325" s="5">
        <v>-1.4667614</v>
      </c>
      <c r="J325" s="5">
        <v>0.94388306</v>
      </c>
      <c r="K325" s="8">
        <v>0</v>
      </c>
      <c r="L325">
        <v>27</v>
      </c>
      <c r="M325" s="29">
        <f t="shared" si="10"/>
        <v>-0.52287834</v>
      </c>
      <c r="N325" s="26">
        <f>SUMIFS(L:L,A:A,A325)/COUNTIF(A:A,A325)</f>
        <v>27.666666666666668</v>
      </c>
      <c r="O325">
        <f t="shared" si="11"/>
        <v>0</v>
      </c>
    </row>
    <row r="326" spans="1:15" x14ac:dyDescent="0.2">
      <c r="A326" t="s">
        <v>338</v>
      </c>
      <c r="B326" s="3" t="s">
        <v>334</v>
      </c>
      <c r="C326" s="11">
        <v>2</v>
      </c>
      <c r="D326" s="11">
        <v>0</v>
      </c>
      <c r="E326" s="11">
        <v>9</v>
      </c>
      <c r="F326" s="11">
        <v>0</v>
      </c>
      <c r="G326" s="11">
        <v>0</v>
      </c>
      <c r="H326" s="4">
        <v>11</v>
      </c>
      <c r="I326" s="5">
        <v>-1.5737010090138452</v>
      </c>
      <c r="J326" s="5">
        <v>0.13341697127376706</v>
      </c>
      <c r="K326" s="8">
        <v>0.34632425164832653</v>
      </c>
      <c r="L326">
        <v>30</v>
      </c>
      <c r="M326" s="29">
        <f t="shared" si="10"/>
        <v>-1.4402840377400783</v>
      </c>
      <c r="N326" s="26">
        <f>SUMIFS(L:L,A:A,A326)/COUNTIF(A:A,A326)</f>
        <v>27.666666666666668</v>
      </c>
      <c r="O326">
        <f t="shared" si="11"/>
        <v>0</v>
      </c>
    </row>
    <row r="327" spans="1:15" x14ac:dyDescent="0.2">
      <c r="A327" t="s">
        <v>338</v>
      </c>
      <c r="B327" s="3" t="s">
        <v>335</v>
      </c>
      <c r="C327" s="11">
        <v>0</v>
      </c>
      <c r="D327" s="11">
        <v>0</v>
      </c>
      <c r="E327" s="11">
        <v>0</v>
      </c>
      <c r="F327" s="11">
        <v>0</v>
      </c>
      <c r="G327" s="11">
        <v>0</v>
      </c>
      <c r="H327" s="4">
        <v>0</v>
      </c>
      <c r="I327" s="5">
        <v>-0.80014074000000002</v>
      </c>
      <c r="J327" s="5">
        <v>1.2619914000000001</v>
      </c>
      <c r="K327" s="8">
        <v>0</v>
      </c>
      <c r="L327">
        <v>24</v>
      </c>
      <c r="M327" s="29">
        <f t="shared" si="10"/>
        <v>0.46185066000000008</v>
      </c>
      <c r="N327" s="26">
        <f>SUMIFS(L:L,A:A,A327)/COUNTIF(A:A,A327)</f>
        <v>27.666666666666668</v>
      </c>
      <c r="O327">
        <f t="shared" si="11"/>
        <v>0</v>
      </c>
    </row>
    <row r="328" spans="1:15" x14ac:dyDescent="0.2">
      <c r="A328" t="s">
        <v>338</v>
      </c>
      <c r="B328" s="3" t="s">
        <v>336</v>
      </c>
      <c r="C328" s="11">
        <v>0</v>
      </c>
      <c r="D328" s="11">
        <v>0</v>
      </c>
      <c r="E328" s="11">
        <v>0</v>
      </c>
      <c r="F328" s="11">
        <v>11</v>
      </c>
      <c r="G328" s="11">
        <v>0</v>
      </c>
      <c r="H328" s="4">
        <v>11</v>
      </c>
      <c r="I328" s="5">
        <v>-2.6375858999999999</v>
      </c>
      <c r="J328" s="5">
        <v>-0.36903377999999998</v>
      </c>
      <c r="K328" s="8">
        <v>-0.62284592700000008</v>
      </c>
      <c r="L328">
        <v>23</v>
      </c>
      <c r="M328" s="29">
        <f t="shared" si="10"/>
        <v>-3.00661968</v>
      </c>
      <c r="N328" s="26">
        <f>SUMIFS(L:L,A:A,A328)/COUNTIF(A:A,A328)</f>
        <v>27.666666666666668</v>
      </c>
      <c r="O328">
        <f t="shared" si="11"/>
        <v>0</v>
      </c>
    </row>
    <row r="329" spans="1:15" x14ac:dyDescent="0.2">
      <c r="A329" t="s">
        <v>338</v>
      </c>
      <c r="B329" s="3" t="s">
        <v>337</v>
      </c>
      <c r="C329" s="11">
        <v>0</v>
      </c>
      <c r="D329" s="11">
        <v>0</v>
      </c>
      <c r="E329" s="11">
        <v>0</v>
      </c>
      <c r="F329" s="11">
        <v>0</v>
      </c>
      <c r="G329" s="11">
        <v>8</v>
      </c>
      <c r="H329" s="4">
        <v>8</v>
      </c>
      <c r="I329" s="5">
        <v>-3.6876196999999999</v>
      </c>
      <c r="J329" s="5">
        <v>0.84826422000000001</v>
      </c>
      <c r="K329" s="8">
        <v>-0.37770996600000001</v>
      </c>
      <c r="L329">
        <v>32</v>
      </c>
      <c r="M329" s="29">
        <f t="shared" si="10"/>
        <v>-2.83935548</v>
      </c>
      <c r="N329" s="26">
        <f>SUMIFS(L:L,A:A,A329)/COUNTIF(A:A,A329)</f>
        <v>27.666666666666668</v>
      </c>
      <c r="O329">
        <f t="shared" si="11"/>
        <v>0</v>
      </c>
    </row>
    <row r="330" spans="1:15" x14ac:dyDescent="0.2">
      <c r="A330" t="s">
        <v>338</v>
      </c>
      <c r="B330" s="3" t="s">
        <v>11</v>
      </c>
      <c r="C330" s="11">
        <v>0</v>
      </c>
      <c r="D330" s="11">
        <v>0</v>
      </c>
      <c r="E330" s="11">
        <v>11</v>
      </c>
      <c r="F330" s="11">
        <v>19</v>
      </c>
      <c r="G330" s="11">
        <v>5</v>
      </c>
      <c r="H330" s="4">
        <v>35</v>
      </c>
      <c r="I330" s="5">
        <v>5.3955121000000004</v>
      </c>
      <c r="J330" s="5">
        <v>0.79519874000000002</v>
      </c>
      <c r="K330" s="8">
        <v>16.125461966250001</v>
      </c>
      <c r="L330">
        <v>34</v>
      </c>
      <c r="M330" s="29">
        <f t="shared" si="10"/>
        <v>6.1907108400000004</v>
      </c>
      <c r="N330" s="26">
        <f>SUMIFS(L:L,A:A,A330)/COUNTIF(A:A,A330)</f>
        <v>27.666666666666668</v>
      </c>
      <c r="O330">
        <f t="shared" si="11"/>
        <v>0</v>
      </c>
    </row>
    <row r="331" spans="1:15" x14ac:dyDescent="0.2">
      <c r="A331" t="s">
        <v>349</v>
      </c>
      <c r="B331" s="3" t="s">
        <v>339</v>
      </c>
      <c r="C331" s="11">
        <v>4</v>
      </c>
      <c r="D331" s="11">
        <v>18</v>
      </c>
      <c r="E331" s="11">
        <v>4</v>
      </c>
      <c r="F331" s="11">
        <v>0</v>
      </c>
      <c r="G331" s="11">
        <v>0</v>
      </c>
      <c r="H331" s="4">
        <v>26</v>
      </c>
      <c r="I331" s="5">
        <v>0.38374196999999999</v>
      </c>
      <c r="J331" s="5">
        <v>-1.6034029000000001</v>
      </c>
      <c r="K331" s="8">
        <v>1.141245889875</v>
      </c>
      <c r="L331">
        <v>26</v>
      </c>
      <c r="M331" s="29">
        <f t="shared" si="10"/>
        <v>-1.2196609300000001</v>
      </c>
      <c r="N331" s="26">
        <f>SUMIFS(L:L,A:A,A331)/COUNTIF(A:A,A331)</f>
        <v>27.615384615384617</v>
      </c>
      <c r="O331">
        <f t="shared" si="11"/>
        <v>0</v>
      </c>
    </row>
    <row r="332" spans="1:15" x14ac:dyDescent="0.2">
      <c r="A332" t="s">
        <v>349</v>
      </c>
      <c r="B332" s="3" t="s">
        <v>337</v>
      </c>
      <c r="C332" s="11">
        <v>0</v>
      </c>
      <c r="D332" s="11">
        <v>0</v>
      </c>
      <c r="E332" s="11">
        <v>0</v>
      </c>
      <c r="F332" s="11">
        <v>0</v>
      </c>
      <c r="G332" s="11">
        <v>0</v>
      </c>
      <c r="H332" s="4">
        <v>0</v>
      </c>
      <c r="I332" s="5">
        <v>-3.6876196999999999</v>
      </c>
      <c r="J332" s="5">
        <v>0.84826422000000001</v>
      </c>
      <c r="K332" s="8">
        <v>0</v>
      </c>
      <c r="L332">
        <v>32</v>
      </c>
      <c r="M332" s="29">
        <f t="shared" si="10"/>
        <v>-2.83935548</v>
      </c>
      <c r="N332" s="26">
        <f>SUMIFS(L:L,A:A,A332)/COUNTIF(A:A,A332)</f>
        <v>27.615384615384617</v>
      </c>
      <c r="O332">
        <f t="shared" si="11"/>
        <v>0</v>
      </c>
    </row>
    <row r="333" spans="1:15" x14ac:dyDescent="0.2">
      <c r="A333" t="s">
        <v>349</v>
      </c>
      <c r="B333" s="3" t="s">
        <v>340</v>
      </c>
      <c r="C333" s="11">
        <v>0</v>
      </c>
      <c r="D333" s="11">
        <v>0</v>
      </c>
      <c r="E333" s="11">
        <v>0</v>
      </c>
      <c r="F333" s="11">
        <v>0</v>
      </c>
      <c r="G333" s="11">
        <v>0</v>
      </c>
      <c r="H333" s="4">
        <v>0</v>
      </c>
      <c r="I333" s="5">
        <v>-0.25591229999999998</v>
      </c>
      <c r="J333" s="5">
        <v>0.51359396999999996</v>
      </c>
      <c r="K333" s="8">
        <v>0</v>
      </c>
      <c r="L333">
        <v>32</v>
      </c>
      <c r="M333" s="29">
        <f t="shared" si="10"/>
        <v>0.25768166999999997</v>
      </c>
      <c r="N333" s="26">
        <f>SUMIFS(L:L,A:A,A333)/COUNTIF(A:A,A333)</f>
        <v>27.615384615384617</v>
      </c>
      <c r="O333">
        <f t="shared" si="11"/>
        <v>0</v>
      </c>
    </row>
    <row r="334" spans="1:15" x14ac:dyDescent="0.2">
      <c r="A334" t="s">
        <v>349</v>
      </c>
      <c r="B334" s="3" t="s">
        <v>341</v>
      </c>
      <c r="C334" s="11">
        <v>14</v>
      </c>
      <c r="D334" s="11">
        <v>0</v>
      </c>
      <c r="E334" s="11">
        <v>0</v>
      </c>
      <c r="F334" s="11">
        <v>0</v>
      </c>
      <c r="G334" s="11">
        <v>0</v>
      </c>
      <c r="H334" s="4">
        <v>14</v>
      </c>
      <c r="I334" s="5">
        <v>-0.32466573889129191</v>
      </c>
      <c r="J334" s="5">
        <v>-1.092561458891292</v>
      </c>
      <c r="K334" s="8">
        <v>0.45893358174621524</v>
      </c>
      <c r="L334">
        <v>30</v>
      </c>
      <c r="M334" s="29">
        <f t="shared" si="10"/>
        <v>-1.4172271977825839</v>
      </c>
      <c r="N334" s="26">
        <f>SUMIFS(L:L,A:A,A334)/COUNTIF(A:A,A334)</f>
        <v>27.615384615384617</v>
      </c>
      <c r="O334">
        <f t="shared" si="11"/>
        <v>0</v>
      </c>
    </row>
    <row r="335" spans="1:15" x14ac:dyDescent="0.2">
      <c r="A335" t="s">
        <v>349</v>
      </c>
      <c r="B335" s="3" t="s">
        <v>342</v>
      </c>
      <c r="C335" s="11">
        <v>15</v>
      </c>
      <c r="D335" s="11">
        <v>9</v>
      </c>
      <c r="E335" s="11">
        <v>0</v>
      </c>
      <c r="F335" s="11">
        <v>0</v>
      </c>
      <c r="G335" s="11">
        <v>0</v>
      </c>
      <c r="H335" s="4">
        <v>24</v>
      </c>
      <c r="I335" s="5">
        <v>1.4764341999999999</v>
      </c>
      <c r="J335" s="5">
        <v>-1.6727661</v>
      </c>
      <c r="K335" s="8">
        <v>2.434951935</v>
      </c>
      <c r="L335">
        <v>22</v>
      </c>
      <c r="M335" s="29">
        <f t="shared" si="10"/>
        <v>-0.19633190000000011</v>
      </c>
      <c r="N335" s="26">
        <f>SUMIFS(L:L,A:A,A335)/COUNTIF(A:A,A335)</f>
        <v>27.615384615384617</v>
      </c>
      <c r="O335">
        <f t="shared" si="11"/>
        <v>0</v>
      </c>
    </row>
    <row r="336" spans="1:15" x14ac:dyDescent="0.2">
      <c r="A336" t="s">
        <v>349</v>
      </c>
      <c r="B336" s="3" t="s">
        <v>343</v>
      </c>
      <c r="C336" s="11">
        <v>0</v>
      </c>
      <c r="D336" s="11">
        <v>0</v>
      </c>
      <c r="E336" s="11">
        <v>0</v>
      </c>
      <c r="F336" s="11">
        <v>2</v>
      </c>
      <c r="G336" s="11">
        <v>20</v>
      </c>
      <c r="H336" s="4">
        <v>22</v>
      </c>
      <c r="I336" s="5">
        <v>-1.5539801</v>
      </c>
      <c r="J336" s="5">
        <v>1.6008557000000001</v>
      </c>
      <c r="K336" s="8">
        <v>2.5330085549999999</v>
      </c>
      <c r="L336">
        <v>20</v>
      </c>
      <c r="M336" s="29">
        <f t="shared" si="10"/>
        <v>4.6875600000000128E-2</v>
      </c>
      <c r="N336" s="26">
        <f>SUMIFS(L:L,A:A,A336)/COUNTIF(A:A,A336)</f>
        <v>27.615384615384617</v>
      </c>
      <c r="O336">
        <f t="shared" si="11"/>
        <v>0</v>
      </c>
    </row>
    <row r="337" spans="1:15" x14ac:dyDescent="0.2">
      <c r="A337" t="s">
        <v>349</v>
      </c>
      <c r="B337" s="3" t="s">
        <v>344</v>
      </c>
      <c r="C337" s="11">
        <v>0</v>
      </c>
      <c r="D337" s="11">
        <v>4</v>
      </c>
      <c r="E337" s="11">
        <v>19</v>
      </c>
      <c r="F337" s="11">
        <v>0</v>
      </c>
      <c r="G337" s="11">
        <v>0</v>
      </c>
      <c r="H337" s="4">
        <v>23</v>
      </c>
      <c r="I337" s="5">
        <v>-5.6082368E-2</v>
      </c>
      <c r="J337" s="5">
        <v>-0.57357866000000002</v>
      </c>
      <c r="K337" s="8">
        <v>1.7728760450249998</v>
      </c>
      <c r="L337">
        <v>24</v>
      </c>
      <c r="M337" s="29">
        <f t="shared" si="10"/>
        <v>-0.62966102800000001</v>
      </c>
      <c r="N337" s="26">
        <f>SUMIFS(L:L,A:A,A337)/COUNTIF(A:A,A337)</f>
        <v>27.615384615384617</v>
      </c>
      <c r="O337">
        <f t="shared" si="11"/>
        <v>0</v>
      </c>
    </row>
    <row r="338" spans="1:15" x14ac:dyDescent="0.2">
      <c r="A338" t="s">
        <v>349</v>
      </c>
      <c r="B338" s="3" t="s">
        <v>345</v>
      </c>
      <c r="C338" s="11">
        <v>15</v>
      </c>
      <c r="D338" s="11">
        <v>12</v>
      </c>
      <c r="E338" s="11">
        <v>0</v>
      </c>
      <c r="F338" s="11">
        <v>0</v>
      </c>
      <c r="G338" s="11">
        <v>0</v>
      </c>
      <c r="H338" s="4">
        <v>27</v>
      </c>
      <c r="I338" s="5">
        <v>1.6371817012826859</v>
      </c>
      <c r="J338" s="5">
        <v>-0.68701739871731415</v>
      </c>
      <c r="K338" s="8">
        <v>4.4805620345211592</v>
      </c>
      <c r="L338">
        <v>25</v>
      </c>
      <c r="M338" s="29">
        <f t="shared" si="10"/>
        <v>0.95016430256537177</v>
      </c>
      <c r="N338" s="26">
        <f>SUMIFS(L:L,A:A,A338)/COUNTIF(A:A,A338)</f>
        <v>27.615384615384617</v>
      </c>
      <c r="O338">
        <f t="shared" si="11"/>
        <v>0</v>
      </c>
    </row>
    <row r="339" spans="1:15" x14ac:dyDescent="0.2">
      <c r="A339" t="s">
        <v>349</v>
      </c>
      <c r="B339" s="3" t="s">
        <v>346</v>
      </c>
      <c r="C339" s="11">
        <v>0</v>
      </c>
      <c r="D339" s="11">
        <v>0</v>
      </c>
      <c r="E339" s="11">
        <v>0</v>
      </c>
      <c r="F339" s="11">
        <v>0</v>
      </c>
      <c r="G339" s="11">
        <v>0</v>
      </c>
      <c r="H339" s="4">
        <v>0</v>
      </c>
      <c r="I339" s="5">
        <v>-0.83494597999999998</v>
      </c>
      <c r="J339" s="5">
        <v>0.82576137999999999</v>
      </c>
      <c r="K339" s="8">
        <v>0</v>
      </c>
      <c r="L339">
        <v>24</v>
      </c>
      <c r="M339" s="29">
        <f t="shared" si="10"/>
        <v>-9.1845999999999872E-3</v>
      </c>
      <c r="N339" s="26">
        <f>SUMIFS(L:L,A:A,A339)/COUNTIF(A:A,A339)</f>
        <v>27.615384615384617</v>
      </c>
      <c r="O339">
        <f t="shared" si="11"/>
        <v>0</v>
      </c>
    </row>
    <row r="340" spans="1:15" x14ac:dyDescent="0.2">
      <c r="A340" t="s">
        <v>349</v>
      </c>
      <c r="B340" s="3" t="s">
        <v>347</v>
      </c>
      <c r="C340" s="11">
        <v>0</v>
      </c>
      <c r="D340" s="11">
        <v>5</v>
      </c>
      <c r="E340" s="11">
        <v>0</v>
      </c>
      <c r="F340" s="11">
        <v>0</v>
      </c>
      <c r="G340" s="11">
        <v>0</v>
      </c>
      <c r="H340" s="4">
        <v>5</v>
      </c>
      <c r="I340" s="5">
        <v>-1.4342322000000001</v>
      </c>
      <c r="J340" s="5">
        <v>-0.74643033999999997</v>
      </c>
      <c r="K340" s="8">
        <v>-5.0811339375000042E-2</v>
      </c>
      <c r="L340">
        <v>23</v>
      </c>
      <c r="M340" s="29">
        <f t="shared" si="10"/>
        <v>-2.1806625400000001</v>
      </c>
      <c r="N340" s="26">
        <f>SUMIFS(L:L,A:A,A340)/COUNTIF(A:A,A340)</f>
        <v>27.615384615384617</v>
      </c>
      <c r="O340">
        <f t="shared" si="11"/>
        <v>0</v>
      </c>
    </row>
    <row r="341" spans="1:15" x14ac:dyDescent="0.2">
      <c r="A341" t="s">
        <v>349</v>
      </c>
      <c r="B341" s="3" t="s">
        <v>348</v>
      </c>
      <c r="C341" s="11">
        <v>0</v>
      </c>
      <c r="D341" s="11">
        <v>0</v>
      </c>
      <c r="E341" s="11">
        <v>0</v>
      </c>
      <c r="F341" s="11">
        <v>0</v>
      </c>
      <c r="G341" s="11">
        <v>0</v>
      </c>
      <c r="H341" s="4">
        <v>0</v>
      </c>
      <c r="I341" s="5">
        <v>-4.8577904999999998E-2</v>
      </c>
      <c r="J341" s="5">
        <v>-1.2919687</v>
      </c>
      <c r="K341" s="8">
        <v>0</v>
      </c>
      <c r="L341">
        <v>34</v>
      </c>
      <c r="M341" s="29">
        <f t="shared" si="10"/>
        <v>-1.3405466049999999</v>
      </c>
      <c r="N341" s="26">
        <f>SUMIFS(L:L,A:A,A341)/COUNTIF(A:A,A341)</f>
        <v>27.615384615384617</v>
      </c>
      <c r="O341">
        <f t="shared" si="11"/>
        <v>0</v>
      </c>
    </row>
    <row r="342" spans="1:15" x14ac:dyDescent="0.2">
      <c r="A342" t="s">
        <v>349</v>
      </c>
      <c r="B342" s="3" t="s">
        <v>324</v>
      </c>
      <c r="C342" s="11">
        <v>0</v>
      </c>
      <c r="D342" s="11">
        <v>0</v>
      </c>
      <c r="E342" s="11">
        <v>0</v>
      </c>
      <c r="F342" s="11">
        <v>0</v>
      </c>
      <c r="G342" s="11">
        <v>0</v>
      </c>
      <c r="H342" s="4">
        <v>0</v>
      </c>
      <c r="I342" s="5">
        <v>-1.7338614000000001</v>
      </c>
      <c r="J342" s="5">
        <v>2.2236772</v>
      </c>
      <c r="K342" s="8">
        <v>0</v>
      </c>
      <c r="L342">
        <v>33</v>
      </c>
      <c r="M342" s="29">
        <f t="shared" si="10"/>
        <v>0.48981579999999991</v>
      </c>
      <c r="N342" s="26">
        <f>SUMIFS(L:L,A:A,A342)/COUNTIF(A:A,A342)</f>
        <v>27.615384615384617</v>
      </c>
      <c r="O342">
        <f t="shared" si="11"/>
        <v>0</v>
      </c>
    </row>
    <row r="343" spans="1:15" x14ac:dyDescent="0.2">
      <c r="A343" t="s">
        <v>349</v>
      </c>
      <c r="B343" s="3" t="s">
        <v>11</v>
      </c>
      <c r="C343" s="11">
        <v>0</v>
      </c>
      <c r="D343" s="11">
        <v>0</v>
      </c>
      <c r="E343" s="11">
        <v>10</v>
      </c>
      <c r="F343" s="11">
        <v>25</v>
      </c>
      <c r="G343" s="11">
        <v>0</v>
      </c>
      <c r="H343" s="4">
        <v>35</v>
      </c>
      <c r="I343" s="5">
        <v>5.3955121000000004</v>
      </c>
      <c r="J343" s="5">
        <v>0.79519874000000002</v>
      </c>
      <c r="K343" s="8">
        <v>16.125461966250001</v>
      </c>
      <c r="L343">
        <v>34</v>
      </c>
      <c r="M343" s="29">
        <f t="shared" si="10"/>
        <v>6.1907108400000004</v>
      </c>
      <c r="N343" s="26">
        <f>SUMIFS(L:L,A:A,A343)/COUNTIF(A:A,A343)</f>
        <v>27.615384615384617</v>
      </c>
      <c r="O343">
        <f t="shared" si="11"/>
        <v>0</v>
      </c>
    </row>
    <row r="344" spans="1:15" x14ac:dyDescent="0.2">
      <c r="A344" t="s">
        <v>365</v>
      </c>
      <c r="B344" s="3" t="s">
        <v>350</v>
      </c>
      <c r="C344" s="11">
        <v>0</v>
      </c>
      <c r="D344" s="11">
        <v>0</v>
      </c>
      <c r="E344" s="11">
        <v>0</v>
      </c>
      <c r="F344" s="11">
        <v>0</v>
      </c>
      <c r="G344" s="11">
        <v>0</v>
      </c>
      <c r="H344" s="4">
        <v>0</v>
      </c>
      <c r="I344" s="5">
        <v>-2.8066201</v>
      </c>
      <c r="J344" s="5">
        <v>0.75530231000000003</v>
      </c>
      <c r="K344" s="8">
        <v>0</v>
      </c>
      <c r="L344">
        <v>30</v>
      </c>
      <c r="M344" s="29">
        <f t="shared" si="10"/>
        <v>-2.0513177899999997</v>
      </c>
      <c r="N344" s="26">
        <f>SUMIFS(L:L,A:A,A344)/COUNTIF(A:A,A344)</f>
        <v>25.941176470588236</v>
      </c>
      <c r="O344">
        <f t="shared" si="11"/>
        <v>0</v>
      </c>
    </row>
    <row r="345" spans="1:15" x14ac:dyDescent="0.2">
      <c r="A345" t="s">
        <v>365</v>
      </c>
      <c r="B345" s="3" t="s">
        <v>351</v>
      </c>
      <c r="C345" s="11">
        <v>0</v>
      </c>
      <c r="D345" s="11">
        <v>0</v>
      </c>
      <c r="E345" s="11">
        <v>0</v>
      </c>
      <c r="F345" s="11">
        <v>0</v>
      </c>
      <c r="G345" s="11">
        <v>5</v>
      </c>
      <c r="H345" s="4">
        <v>5</v>
      </c>
      <c r="I345" s="5">
        <v>-3.4690793000000002</v>
      </c>
      <c r="J345" s="5">
        <v>0.98000883999999999</v>
      </c>
      <c r="K345" s="8">
        <v>-0.13755106687500007</v>
      </c>
      <c r="L345">
        <v>32</v>
      </c>
      <c r="M345" s="29">
        <f t="shared" si="10"/>
        <v>-2.4890704600000002</v>
      </c>
      <c r="N345" s="26">
        <f>SUMIFS(L:L,A:A,A345)/COUNTIF(A:A,A345)</f>
        <v>25.941176470588236</v>
      </c>
      <c r="O345">
        <f t="shared" si="11"/>
        <v>0</v>
      </c>
    </row>
    <row r="346" spans="1:15" x14ac:dyDescent="0.2">
      <c r="A346" t="s">
        <v>365</v>
      </c>
      <c r="B346" s="3" t="s">
        <v>352</v>
      </c>
      <c r="C346" s="11">
        <v>0</v>
      </c>
      <c r="D346" s="11">
        <v>0</v>
      </c>
      <c r="E346" s="11">
        <v>0</v>
      </c>
      <c r="F346" s="11">
        <v>0</v>
      </c>
      <c r="G346" s="11">
        <v>13</v>
      </c>
      <c r="H346" s="4">
        <v>13</v>
      </c>
      <c r="I346" s="5">
        <v>-2.3133726000000001</v>
      </c>
      <c r="J346" s="5">
        <v>-0.38199294</v>
      </c>
      <c r="K346" s="8">
        <v>-0.508486051125</v>
      </c>
      <c r="L346">
        <v>26</v>
      </c>
      <c r="M346" s="29">
        <f t="shared" si="10"/>
        <v>-2.6953655400000001</v>
      </c>
      <c r="N346" s="26">
        <f>SUMIFS(L:L,A:A,A346)/COUNTIF(A:A,A346)</f>
        <v>25.941176470588236</v>
      </c>
      <c r="O346">
        <f t="shared" si="11"/>
        <v>0</v>
      </c>
    </row>
    <row r="347" spans="1:15" x14ac:dyDescent="0.2">
      <c r="A347" t="s">
        <v>365</v>
      </c>
      <c r="B347" s="3" t="s">
        <v>353</v>
      </c>
      <c r="C347" s="11">
        <v>0</v>
      </c>
      <c r="D347" s="11">
        <v>0</v>
      </c>
      <c r="E347" s="11">
        <v>0</v>
      </c>
      <c r="F347" s="11">
        <v>0</v>
      </c>
      <c r="G347" s="11">
        <v>0</v>
      </c>
      <c r="H347" s="4">
        <v>0</v>
      </c>
      <c r="I347" s="5">
        <v>-0.65110725000000003</v>
      </c>
      <c r="J347" s="5">
        <v>2.3222670000000001E-2</v>
      </c>
      <c r="K347" s="8">
        <v>0</v>
      </c>
      <c r="L347">
        <v>29</v>
      </c>
      <c r="M347" s="29">
        <f t="shared" si="10"/>
        <v>-0.62788458000000003</v>
      </c>
      <c r="N347" s="26">
        <f>SUMIFS(L:L,A:A,A347)/COUNTIF(A:A,A347)</f>
        <v>25.941176470588236</v>
      </c>
      <c r="O347">
        <f t="shared" si="11"/>
        <v>0</v>
      </c>
    </row>
    <row r="348" spans="1:15" x14ac:dyDescent="0.2">
      <c r="A348" t="s">
        <v>365</v>
      </c>
      <c r="B348" s="3" t="s">
        <v>354</v>
      </c>
      <c r="C348" s="11">
        <v>22</v>
      </c>
      <c r="D348" s="11">
        <v>2</v>
      </c>
      <c r="E348" s="11">
        <v>0</v>
      </c>
      <c r="F348" s="11">
        <v>0</v>
      </c>
      <c r="G348" s="11">
        <v>0</v>
      </c>
      <c r="H348" s="4">
        <v>24</v>
      </c>
      <c r="I348" s="5">
        <v>-0.57436470110653537</v>
      </c>
      <c r="J348" s="5">
        <v>0.35801430889346475</v>
      </c>
      <c r="K348" s="8">
        <v>2.4079269705123547</v>
      </c>
      <c r="L348">
        <v>24</v>
      </c>
      <c r="M348" s="29">
        <f t="shared" si="10"/>
        <v>-0.21635039221307062</v>
      </c>
      <c r="N348" s="26">
        <f>SUMIFS(L:L,A:A,A348)/COUNTIF(A:A,A348)</f>
        <v>25.941176470588236</v>
      </c>
      <c r="O348">
        <f t="shared" si="11"/>
        <v>0</v>
      </c>
    </row>
    <row r="349" spans="1:15" x14ac:dyDescent="0.2">
      <c r="A349" t="s">
        <v>365</v>
      </c>
      <c r="B349" s="3" t="s">
        <v>355</v>
      </c>
      <c r="C349" s="11">
        <v>0</v>
      </c>
      <c r="D349" s="11">
        <v>0</v>
      </c>
      <c r="E349" s="11">
        <v>0</v>
      </c>
      <c r="F349" s="11">
        <v>0</v>
      </c>
      <c r="G349" s="11">
        <v>0</v>
      </c>
      <c r="H349" s="4">
        <v>0</v>
      </c>
      <c r="I349" s="5">
        <v>0.13256103</v>
      </c>
      <c r="J349" s="5">
        <v>-0.43196299999999999</v>
      </c>
      <c r="K349" s="8">
        <v>0</v>
      </c>
      <c r="L349">
        <v>21</v>
      </c>
      <c r="M349" s="29">
        <f t="shared" si="10"/>
        <v>-0.29940197000000002</v>
      </c>
      <c r="N349" s="26">
        <f>SUMIFS(L:L,A:A,A349)/COUNTIF(A:A,A349)</f>
        <v>25.941176470588236</v>
      </c>
      <c r="O349">
        <f t="shared" si="11"/>
        <v>0</v>
      </c>
    </row>
    <row r="350" spans="1:15" x14ac:dyDescent="0.2">
      <c r="A350" t="s">
        <v>365</v>
      </c>
      <c r="B350" s="3" t="s">
        <v>356</v>
      </c>
      <c r="C350" s="11">
        <v>0</v>
      </c>
      <c r="D350" s="11">
        <v>0</v>
      </c>
      <c r="E350" s="11">
        <v>0</v>
      </c>
      <c r="F350" s="11">
        <v>0</v>
      </c>
      <c r="G350" s="11">
        <v>0</v>
      </c>
      <c r="H350" s="4">
        <v>0</v>
      </c>
      <c r="I350" s="5">
        <v>-2.2924541999999999</v>
      </c>
      <c r="J350" s="5">
        <v>0.73391306000000001</v>
      </c>
      <c r="K350" s="8">
        <v>0</v>
      </c>
      <c r="L350">
        <v>23</v>
      </c>
      <c r="M350" s="29">
        <f t="shared" si="10"/>
        <v>-1.55854114</v>
      </c>
      <c r="N350" s="26">
        <f>SUMIFS(L:L,A:A,A350)/COUNTIF(A:A,A350)</f>
        <v>25.941176470588236</v>
      </c>
      <c r="O350">
        <f t="shared" si="11"/>
        <v>0</v>
      </c>
    </row>
    <row r="351" spans="1:15" x14ac:dyDescent="0.2">
      <c r="A351" t="s">
        <v>365</v>
      </c>
      <c r="B351" s="3" t="s">
        <v>357</v>
      </c>
      <c r="C351" s="11">
        <v>0</v>
      </c>
      <c r="D351" s="11">
        <v>0</v>
      </c>
      <c r="E351" s="11">
        <v>0</v>
      </c>
      <c r="F351" s="11">
        <v>0</v>
      </c>
      <c r="G351" s="11">
        <v>0</v>
      </c>
      <c r="H351" s="4">
        <v>0</v>
      </c>
      <c r="I351" s="5">
        <v>0.49914442999999997</v>
      </c>
      <c r="J351" s="5">
        <v>-1.8862337</v>
      </c>
      <c r="K351" s="8">
        <v>0</v>
      </c>
      <c r="L351">
        <v>23</v>
      </c>
      <c r="M351" s="29">
        <f t="shared" si="10"/>
        <v>-1.3870892700000002</v>
      </c>
      <c r="N351" s="26">
        <f>SUMIFS(L:L,A:A,A351)/COUNTIF(A:A,A351)</f>
        <v>25.941176470588236</v>
      </c>
      <c r="O351">
        <f t="shared" si="11"/>
        <v>0</v>
      </c>
    </row>
    <row r="352" spans="1:15" x14ac:dyDescent="0.2">
      <c r="A352" t="s">
        <v>365</v>
      </c>
      <c r="B352" s="3" t="s">
        <v>358</v>
      </c>
      <c r="C352" s="11">
        <v>0</v>
      </c>
      <c r="D352" s="11">
        <v>0</v>
      </c>
      <c r="E352" s="11">
        <v>0</v>
      </c>
      <c r="F352" s="11">
        <v>0</v>
      </c>
      <c r="G352" s="11">
        <v>0</v>
      </c>
      <c r="H352" s="4">
        <v>0</v>
      </c>
      <c r="I352" s="5">
        <v>-0.41971129000000001</v>
      </c>
      <c r="J352" s="5">
        <v>-0.90187614999999999</v>
      </c>
      <c r="K352" s="8">
        <v>0</v>
      </c>
      <c r="L352">
        <v>24</v>
      </c>
      <c r="M352" s="29">
        <f t="shared" si="10"/>
        <v>-1.3215874400000001</v>
      </c>
      <c r="N352" s="26">
        <f>SUMIFS(L:L,A:A,A352)/COUNTIF(A:A,A352)</f>
        <v>25.941176470588236</v>
      </c>
      <c r="O352">
        <f t="shared" si="11"/>
        <v>0</v>
      </c>
    </row>
    <row r="353" spans="1:15" x14ac:dyDescent="0.2">
      <c r="A353" t="s">
        <v>365</v>
      </c>
      <c r="B353" s="3" t="s">
        <v>359</v>
      </c>
      <c r="C353" s="11">
        <v>0</v>
      </c>
      <c r="D353" s="11">
        <v>9</v>
      </c>
      <c r="E353" s="11">
        <v>14</v>
      </c>
      <c r="F353" s="11">
        <v>0</v>
      </c>
      <c r="G353" s="11">
        <v>0</v>
      </c>
      <c r="H353" s="4">
        <v>23</v>
      </c>
      <c r="I353" s="5">
        <v>-0.25990129000000001</v>
      </c>
      <c r="J353" s="5">
        <v>-0.37622601</v>
      </c>
      <c r="K353" s="8">
        <v>1.7645103056250002</v>
      </c>
      <c r="L353">
        <v>25</v>
      </c>
      <c r="M353" s="29">
        <f t="shared" si="10"/>
        <v>-0.63612730000000006</v>
      </c>
      <c r="N353" s="26">
        <f>SUMIFS(L:L,A:A,A353)/COUNTIF(A:A,A353)</f>
        <v>25.941176470588236</v>
      </c>
      <c r="O353">
        <f t="shared" si="11"/>
        <v>0</v>
      </c>
    </row>
    <row r="354" spans="1:15" x14ac:dyDescent="0.2">
      <c r="A354" t="s">
        <v>365</v>
      </c>
      <c r="B354" s="3" t="s">
        <v>360</v>
      </c>
      <c r="C354" s="11">
        <v>14</v>
      </c>
      <c r="D354" s="11">
        <v>4</v>
      </c>
      <c r="E354" s="11">
        <v>2</v>
      </c>
      <c r="F354" s="11">
        <v>0</v>
      </c>
      <c r="G354" s="11">
        <v>0</v>
      </c>
      <c r="H354" s="4">
        <v>20</v>
      </c>
      <c r="I354" s="5">
        <v>0.53867142999999995</v>
      </c>
      <c r="J354" s="5">
        <v>-1.0122952000000001</v>
      </c>
      <c r="K354" s="8">
        <v>1.7171732587500002</v>
      </c>
      <c r="L354">
        <v>26</v>
      </c>
      <c r="M354" s="29">
        <f t="shared" si="10"/>
        <v>-0.47362377000000011</v>
      </c>
      <c r="N354" s="26">
        <f>SUMIFS(L:L,A:A,A354)/COUNTIF(A:A,A354)</f>
        <v>25.941176470588236</v>
      </c>
      <c r="O354">
        <f t="shared" si="11"/>
        <v>0</v>
      </c>
    </row>
    <row r="355" spans="1:15" x14ac:dyDescent="0.2">
      <c r="A355" t="s">
        <v>365</v>
      </c>
      <c r="B355" s="3" t="s">
        <v>361</v>
      </c>
      <c r="C355" s="11">
        <v>0</v>
      </c>
      <c r="D355" s="11">
        <v>0</v>
      </c>
      <c r="E355" s="11">
        <v>0</v>
      </c>
      <c r="F355" s="11">
        <v>12</v>
      </c>
      <c r="G355" s="11">
        <v>8</v>
      </c>
      <c r="H355" s="4">
        <v>20</v>
      </c>
      <c r="I355" s="5">
        <v>0.22740245000000001</v>
      </c>
      <c r="J355" s="5">
        <v>-0.75342721000000001</v>
      </c>
      <c r="K355" s="8">
        <v>1.6582221450000005</v>
      </c>
      <c r="L355">
        <v>23</v>
      </c>
      <c r="M355" s="29">
        <f t="shared" si="10"/>
        <v>-0.52602475999999998</v>
      </c>
      <c r="N355" s="26">
        <f>SUMIFS(L:L,A:A,A355)/COUNTIF(A:A,A355)</f>
        <v>25.941176470588236</v>
      </c>
      <c r="O355">
        <f t="shared" si="11"/>
        <v>0</v>
      </c>
    </row>
    <row r="356" spans="1:15" x14ac:dyDescent="0.2">
      <c r="A356" t="s">
        <v>365</v>
      </c>
      <c r="B356" s="3" t="s">
        <v>362</v>
      </c>
      <c r="C356" s="11">
        <v>0</v>
      </c>
      <c r="D356" s="11">
        <v>0</v>
      </c>
      <c r="E356" s="11">
        <v>5</v>
      </c>
      <c r="F356" s="11">
        <v>5</v>
      </c>
      <c r="G356" s="11">
        <v>0</v>
      </c>
      <c r="H356" s="4">
        <v>10</v>
      </c>
      <c r="I356" s="5">
        <v>-3.0894083999999999</v>
      </c>
      <c r="J356" s="5">
        <v>-0.54281455000000001</v>
      </c>
      <c r="K356" s="8">
        <v>-0.9181254093750002</v>
      </c>
      <c r="L356">
        <v>24</v>
      </c>
      <c r="M356" s="29">
        <f t="shared" si="10"/>
        <v>-3.6322229500000001</v>
      </c>
      <c r="N356" s="26">
        <f>SUMIFS(L:L,A:A,A356)/COUNTIF(A:A,A356)</f>
        <v>25.941176470588236</v>
      </c>
      <c r="O356">
        <f t="shared" si="11"/>
        <v>0</v>
      </c>
    </row>
    <row r="357" spans="1:15" x14ac:dyDescent="0.2">
      <c r="A357" t="s">
        <v>365</v>
      </c>
      <c r="B357" s="3" t="s">
        <v>363</v>
      </c>
      <c r="C357" s="11">
        <v>0</v>
      </c>
      <c r="D357" s="11">
        <v>0</v>
      </c>
      <c r="E357" s="11">
        <v>0</v>
      </c>
      <c r="F357" s="11">
        <v>0</v>
      </c>
      <c r="G357" s="11">
        <v>0</v>
      </c>
      <c r="H357" s="4">
        <v>0</v>
      </c>
      <c r="I357" s="5">
        <v>-1.3851521</v>
      </c>
      <c r="J357" s="5">
        <v>-0.62196039999999997</v>
      </c>
      <c r="K357" s="8">
        <v>0</v>
      </c>
      <c r="L357">
        <v>26</v>
      </c>
      <c r="M357" s="29">
        <f t="shared" si="10"/>
        <v>-2.0071124999999999</v>
      </c>
      <c r="N357" s="26">
        <f>SUMIFS(L:L,A:A,A357)/COUNTIF(A:A,A357)</f>
        <v>25.941176470588236</v>
      </c>
      <c r="O357">
        <f t="shared" si="11"/>
        <v>0</v>
      </c>
    </row>
    <row r="358" spans="1:15" x14ac:dyDescent="0.2">
      <c r="A358" t="s">
        <v>365</v>
      </c>
      <c r="B358" s="3" t="s">
        <v>364</v>
      </c>
      <c r="C358" s="11">
        <v>0</v>
      </c>
      <c r="D358" s="11">
        <v>0</v>
      </c>
      <c r="E358" s="11">
        <v>0</v>
      </c>
      <c r="F358" s="11">
        <v>0</v>
      </c>
      <c r="G358" s="11">
        <v>0</v>
      </c>
      <c r="H358" s="4">
        <v>0</v>
      </c>
      <c r="I358" s="5">
        <v>-0.98050296000000003</v>
      </c>
      <c r="J358" s="5">
        <v>-1.8063141</v>
      </c>
      <c r="K358" s="8">
        <v>0</v>
      </c>
      <c r="L358">
        <v>23</v>
      </c>
      <c r="M358" s="29">
        <f t="shared" si="10"/>
        <v>-2.7868170600000002</v>
      </c>
      <c r="N358" s="26">
        <f>SUMIFS(L:L,A:A,A358)/COUNTIF(A:A,A358)</f>
        <v>25.941176470588236</v>
      </c>
      <c r="O358">
        <f t="shared" si="11"/>
        <v>0</v>
      </c>
    </row>
    <row r="359" spans="1:15" x14ac:dyDescent="0.2">
      <c r="A359" t="s">
        <v>365</v>
      </c>
      <c r="B359" s="3" t="s">
        <v>11</v>
      </c>
      <c r="C359" s="11">
        <v>0</v>
      </c>
      <c r="D359" s="11">
        <v>4</v>
      </c>
      <c r="E359" s="11">
        <v>19</v>
      </c>
      <c r="F359" s="11">
        <v>12</v>
      </c>
      <c r="G359" s="11">
        <v>0</v>
      </c>
      <c r="H359" s="4">
        <v>35</v>
      </c>
      <c r="I359" s="5">
        <v>5.3955121000000004</v>
      </c>
      <c r="J359" s="5">
        <v>0.79519874000000002</v>
      </c>
      <c r="K359" s="8">
        <v>16.125461966250001</v>
      </c>
      <c r="L359">
        <v>34</v>
      </c>
      <c r="M359" s="29">
        <f t="shared" si="10"/>
        <v>6.1907108400000004</v>
      </c>
      <c r="N359" s="26">
        <f>SUMIFS(L:L,A:A,A359)/COUNTIF(A:A,A359)</f>
        <v>25.941176470588236</v>
      </c>
      <c r="O359">
        <f t="shared" si="11"/>
        <v>0</v>
      </c>
    </row>
    <row r="360" spans="1:15" x14ac:dyDescent="0.2">
      <c r="A360" t="s">
        <v>365</v>
      </c>
      <c r="B360" s="3" t="s">
        <v>39</v>
      </c>
      <c r="C360" s="11">
        <v>0</v>
      </c>
      <c r="D360" s="11">
        <v>26</v>
      </c>
      <c r="E360" s="11">
        <v>8</v>
      </c>
      <c r="F360" s="11">
        <v>0</v>
      </c>
      <c r="G360" s="11">
        <v>0</v>
      </c>
      <c r="H360" s="4">
        <v>34</v>
      </c>
      <c r="I360" s="5">
        <v>2.0862563000000001</v>
      </c>
      <c r="J360" s="5">
        <v>0.60064976999999997</v>
      </c>
      <c r="K360" s="8">
        <v>8.9637078588750008</v>
      </c>
      <c r="L360">
        <v>28</v>
      </c>
      <c r="M360" s="29">
        <f t="shared" si="10"/>
        <v>2.68690607</v>
      </c>
      <c r="N360" s="26">
        <f>SUMIFS(L:L,A:A,A360)/COUNTIF(A:A,A360)</f>
        <v>25.941176470588236</v>
      </c>
      <c r="O360">
        <f t="shared" si="11"/>
        <v>0</v>
      </c>
    </row>
    <row r="361" spans="1:15" x14ac:dyDescent="0.2">
      <c r="A361" t="s">
        <v>381</v>
      </c>
      <c r="B361" s="3" t="s">
        <v>366</v>
      </c>
      <c r="C361" s="11">
        <v>0</v>
      </c>
      <c r="D361" s="11">
        <v>16</v>
      </c>
      <c r="E361" s="11">
        <v>10</v>
      </c>
      <c r="F361" s="11">
        <v>0</v>
      </c>
      <c r="G361" s="11">
        <v>0</v>
      </c>
      <c r="H361" s="4">
        <v>26</v>
      </c>
      <c r="I361" s="5">
        <v>0.97068262000000005</v>
      </c>
      <c r="J361" s="5">
        <v>-1.4630616000000001</v>
      </c>
      <c r="K361" s="8">
        <v>2.2048957417500001</v>
      </c>
      <c r="L361">
        <v>26</v>
      </c>
      <c r="M361" s="29">
        <f t="shared" si="10"/>
        <v>-0.49237898000000002</v>
      </c>
      <c r="N361" s="26">
        <f>SUMIFS(L:L,A:A,A361)/COUNTIF(A:A,A361)</f>
        <v>27.75</v>
      </c>
      <c r="O361">
        <f t="shared" si="11"/>
        <v>0</v>
      </c>
    </row>
    <row r="362" spans="1:15" x14ac:dyDescent="0.2">
      <c r="A362" t="s">
        <v>381</v>
      </c>
      <c r="B362" s="3" t="s">
        <v>367</v>
      </c>
      <c r="C362" s="11">
        <v>0</v>
      </c>
      <c r="D362" s="11">
        <v>0</v>
      </c>
      <c r="E362" s="11">
        <v>0</v>
      </c>
      <c r="F362" s="11">
        <v>2</v>
      </c>
      <c r="G362" s="11">
        <v>15</v>
      </c>
      <c r="H362" s="4">
        <v>17</v>
      </c>
      <c r="I362" s="5">
        <v>-3.2061019000000002</v>
      </c>
      <c r="J362" s="5">
        <v>1.0086986</v>
      </c>
      <c r="K362" s="8">
        <v>-0.1887669056250004</v>
      </c>
      <c r="L362">
        <v>26</v>
      </c>
      <c r="M362" s="29">
        <f t="shared" si="10"/>
        <v>-2.1974033000000004</v>
      </c>
      <c r="N362" s="26">
        <f>SUMIFS(L:L,A:A,A362)/COUNTIF(A:A,A362)</f>
        <v>27.75</v>
      </c>
      <c r="O362">
        <f t="shared" si="11"/>
        <v>0</v>
      </c>
    </row>
    <row r="363" spans="1:15" x14ac:dyDescent="0.2">
      <c r="A363" t="s">
        <v>381</v>
      </c>
      <c r="B363" s="3" t="s">
        <v>368</v>
      </c>
      <c r="C363" s="11">
        <v>0</v>
      </c>
      <c r="D363" s="11">
        <v>0</v>
      </c>
      <c r="E363" s="11">
        <v>0</v>
      </c>
      <c r="F363" s="11">
        <v>0</v>
      </c>
      <c r="G363" s="11">
        <v>28</v>
      </c>
      <c r="H363" s="4">
        <v>28</v>
      </c>
      <c r="I363" s="5">
        <v>-0.74429690999999998</v>
      </c>
      <c r="J363" s="5">
        <v>2.336992</v>
      </c>
      <c r="K363" s="8">
        <v>0</v>
      </c>
      <c r="L363">
        <v>28</v>
      </c>
      <c r="M363" s="29">
        <f t="shared" si="10"/>
        <v>1.5926950899999999</v>
      </c>
      <c r="N363" s="26">
        <f>SUMIFS(L:L,A:A,A363)/COUNTIF(A:A,A363)</f>
        <v>27.75</v>
      </c>
      <c r="O363">
        <f t="shared" si="11"/>
        <v>0</v>
      </c>
    </row>
    <row r="364" spans="1:15" x14ac:dyDescent="0.2">
      <c r="A364" t="s">
        <v>381</v>
      </c>
      <c r="B364" s="3" t="s">
        <v>369</v>
      </c>
      <c r="C364" s="11">
        <v>0</v>
      </c>
      <c r="D364" s="11">
        <v>0</v>
      </c>
      <c r="E364" s="11">
        <v>0</v>
      </c>
      <c r="F364" s="11">
        <v>0</v>
      </c>
      <c r="G364" s="11">
        <v>0</v>
      </c>
      <c r="H364" s="4">
        <v>0</v>
      </c>
      <c r="I364" s="5">
        <v>-0.58046103000000004</v>
      </c>
      <c r="J364" s="5">
        <v>-0.26695010000000002</v>
      </c>
      <c r="K364" s="8">
        <v>0</v>
      </c>
      <c r="L364">
        <v>27</v>
      </c>
      <c r="M364" s="29">
        <f t="shared" si="10"/>
        <v>-0.84741113000000001</v>
      </c>
      <c r="N364" s="26">
        <f>SUMIFS(L:L,A:A,A364)/COUNTIF(A:A,A364)</f>
        <v>27.75</v>
      </c>
      <c r="O364">
        <f t="shared" si="11"/>
        <v>0</v>
      </c>
    </row>
    <row r="365" spans="1:15" x14ac:dyDescent="0.2">
      <c r="A365" t="s">
        <v>381</v>
      </c>
      <c r="B365" s="3" t="s">
        <v>370</v>
      </c>
      <c r="C365" s="11">
        <v>18</v>
      </c>
      <c r="D365" s="11">
        <v>0</v>
      </c>
      <c r="E365" s="11">
        <v>0</v>
      </c>
      <c r="F365" s="11">
        <v>0</v>
      </c>
      <c r="G365" s="11">
        <v>0</v>
      </c>
      <c r="H365" s="4">
        <v>18</v>
      </c>
      <c r="I365" s="5">
        <v>0.23922879235537514</v>
      </c>
      <c r="J365" s="5">
        <v>-2.1546669676446251</v>
      </c>
      <c r="K365" s="8">
        <v>8.5618847519634403E-2</v>
      </c>
      <c r="L365">
        <v>31</v>
      </c>
      <c r="M365" s="29">
        <f t="shared" si="10"/>
        <v>-1.91543817528925</v>
      </c>
      <c r="N365" s="26">
        <f>SUMIFS(L:L,A:A,A365)/COUNTIF(A:A,A365)</f>
        <v>27.75</v>
      </c>
      <c r="O365">
        <f t="shared" si="11"/>
        <v>0</v>
      </c>
    </row>
    <row r="366" spans="1:15" x14ac:dyDescent="0.2">
      <c r="A366" t="s">
        <v>381</v>
      </c>
      <c r="B366" s="3" t="s">
        <v>371</v>
      </c>
      <c r="C366" s="11">
        <v>0</v>
      </c>
      <c r="D366" s="11">
        <v>15</v>
      </c>
      <c r="E366" s="11">
        <v>4</v>
      </c>
      <c r="F366" s="11">
        <v>0</v>
      </c>
      <c r="G366" s="11">
        <v>0</v>
      </c>
      <c r="H366" s="4">
        <v>19</v>
      </c>
      <c r="I366" s="5">
        <v>-1.3212942999999999</v>
      </c>
      <c r="J366" s="5">
        <v>-1.189683</v>
      </c>
      <c r="K366" s="8">
        <v>-0.54610698937500002</v>
      </c>
      <c r="L366">
        <v>29</v>
      </c>
      <c r="M366" s="29">
        <f t="shared" si="10"/>
        <v>-2.5109773</v>
      </c>
      <c r="N366" s="26">
        <f>SUMIFS(L:L,A:A,A366)/COUNTIF(A:A,A366)</f>
        <v>27.75</v>
      </c>
      <c r="O366">
        <f t="shared" si="11"/>
        <v>0</v>
      </c>
    </row>
    <row r="367" spans="1:15" x14ac:dyDescent="0.2">
      <c r="A367" t="s">
        <v>381</v>
      </c>
      <c r="B367" s="3" t="s">
        <v>372</v>
      </c>
      <c r="C367" s="11">
        <v>0</v>
      </c>
      <c r="D367" s="11">
        <v>0</v>
      </c>
      <c r="E367" s="11">
        <v>0</v>
      </c>
      <c r="F367" s="11">
        <v>0</v>
      </c>
      <c r="G367" s="11">
        <v>0</v>
      </c>
      <c r="H367" s="4">
        <v>0</v>
      </c>
      <c r="I367" s="5">
        <v>-0.43794084</v>
      </c>
      <c r="J367" s="5">
        <v>-1.1597668000000001</v>
      </c>
      <c r="K367" s="8">
        <v>0</v>
      </c>
      <c r="L367">
        <v>28</v>
      </c>
      <c r="M367" s="29">
        <f t="shared" si="10"/>
        <v>-1.5977076400000001</v>
      </c>
      <c r="N367" s="26">
        <f>SUMIFS(L:L,A:A,A367)/COUNTIF(A:A,A367)</f>
        <v>27.75</v>
      </c>
      <c r="O367">
        <f t="shared" si="11"/>
        <v>0</v>
      </c>
    </row>
    <row r="368" spans="1:15" x14ac:dyDescent="0.2">
      <c r="A368" t="s">
        <v>381</v>
      </c>
      <c r="B368" s="3" t="s">
        <v>373</v>
      </c>
      <c r="C368" s="11">
        <v>0</v>
      </c>
      <c r="D368" s="11">
        <v>0</v>
      </c>
      <c r="E368" s="11">
        <v>3</v>
      </c>
      <c r="F368" s="11">
        <v>24</v>
      </c>
      <c r="G368" s="11">
        <v>3</v>
      </c>
      <c r="H368" s="4">
        <v>30</v>
      </c>
      <c r="I368" s="5">
        <v>1.0009197999999999</v>
      </c>
      <c r="J368" s="5">
        <v>0.34133618999999998</v>
      </c>
      <c r="K368" s="8">
        <v>5.6400569831249996</v>
      </c>
      <c r="L368">
        <v>23</v>
      </c>
      <c r="M368" s="29">
        <f t="shared" si="10"/>
        <v>1.34225599</v>
      </c>
      <c r="N368" s="26">
        <f>SUMIFS(L:L,A:A,A368)/COUNTIF(A:A,A368)</f>
        <v>27.75</v>
      </c>
      <c r="O368">
        <f t="shared" si="11"/>
        <v>0</v>
      </c>
    </row>
    <row r="369" spans="1:15" x14ac:dyDescent="0.2">
      <c r="A369" t="s">
        <v>381</v>
      </c>
      <c r="B369" s="3" t="s">
        <v>374</v>
      </c>
      <c r="C369" s="11">
        <v>0</v>
      </c>
      <c r="D369" s="11">
        <v>0</v>
      </c>
      <c r="E369" s="11">
        <v>0</v>
      </c>
      <c r="F369" s="11">
        <v>0</v>
      </c>
      <c r="G369" s="11">
        <v>0</v>
      </c>
      <c r="H369" s="4">
        <v>0</v>
      </c>
      <c r="I369" s="5">
        <v>-2.4304070000000002</v>
      </c>
      <c r="J369" s="5">
        <v>2.0875306</v>
      </c>
      <c r="K369" s="8">
        <v>0</v>
      </c>
      <c r="L369">
        <v>21</v>
      </c>
      <c r="M369" s="29">
        <f t="shared" si="10"/>
        <v>-0.34287640000000019</v>
      </c>
      <c r="N369" s="26">
        <f>SUMIFS(L:L,A:A,A369)/COUNTIF(A:A,A369)</f>
        <v>27.75</v>
      </c>
      <c r="O369">
        <f t="shared" si="11"/>
        <v>0</v>
      </c>
    </row>
    <row r="370" spans="1:15" x14ac:dyDescent="0.2">
      <c r="A370" t="s">
        <v>381</v>
      </c>
      <c r="B370" s="3" t="s">
        <v>375</v>
      </c>
      <c r="C370" s="11">
        <v>0</v>
      </c>
      <c r="D370" s="11">
        <v>0</v>
      </c>
      <c r="E370" s="11">
        <v>0</v>
      </c>
      <c r="F370" s="11">
        <v>0</v>
      </c>
      <c r="G370" s="11">
        <v>0</v>
      </c>
      <c r="H370" s="4">
        <v>0</v>
      </c>
      <c r="I370" s="5">
        <v>-1.0196947000000001</v>
      </c>
      <c r="J370" s="5">
        <v>-0.47865366999999998</v>
      </c>
      <c r="K370" s="8">
        <v>0</v>
      </c>
      <c r="L370">
        <v>23</v>
      </c>
      <c r="M370" s="29">
        <f t="shared" si="10"/>
        <v>-1.49834837</v>
      </c>
      <c r="N370" s="26">
        <f>SUMIFS(L:L,A:A,A370)/COUNTIF(A:A,A370)</f>
        <v>27.75</v>
      </c>
      <c r="O370">
        <f t="shared" si="11"/>
        <v>0</v>
      </c>
    </row>
    <row r="371" spans="1:15" x14ac:dyDescent="0.2">
      <c r="A371" t="s">
        <v>381</v>
      </c>
      <c r="B371" s="3" t="s">
        <v>376</v>
      </c>
      <c r="C371" s="11">
        <v>0</v>
      </c>
      <c r="D371" s="11">
        <v>0</v>
      </c>
      <c r="E371" s="11">
        <v>0</v>
      </c>
      <c r="F371" s="11">
        <v>0</v>
      </c>
      <c r="G371" s="11">
        <v>0</v>
      </c>
      <c r="H371" s="4">
        <v>0</v>
      </c>
      <c r="I371" s="5">
        <v>-2.4394950999999998</v>
      </c>
      <c r="J371" s="5">
        <v>-2.1860184999999999</v>
      </c>
      <c r="K371" s="8">
        <v>0</v>
      </c>
      <c r="L371">
        <v>33</v>
      </c>
      <c r="M371" s="29">
        <f t="shared" si="10"/>
        <v>-4.6255135999999997</v>
      </c>
      <c r="N371" s="26">
        <f>SUMIFS(L:L,A:A,A371)/COUNTIF(A:A,A371)</f>
        <v>27.75</v>
      </c>
      <c r="O371">
        <f t="shared" si="11"/>
        <v>0</v>
      </c>
    </row>
    <row r="372" spans="1:15" x14ac:dyDescent="0.2">
      <c r="A372" t="s">
        <v>381</v>
      </c>
      <c r="B372" s="3" t="s">
        <v>377</v>
      </c>
      <c r="C372" s="11">
        <v>0</v>
      </c>
      <c r="D372" s="11">
        <v>0</v>
      </c>
      <c r="E372" s="11">
        <v>0</v>
      </c>
      <c r="F372" s="11">
        <v>0</v>
      </c>
      <c r="G372" s="11">
        <v>0</v>
      </c>
      <c r="H372" s="4">
        <v>0</v>
      </c>
      <c r="I372" s="5">
        <v>-0.67770332</v>
      </c>
      <c r="J372" s="5">
        <v>4.2313090999999997E-2</v>
      </c>
      <c r="K372" s="8">
        <v>0</v>
      </c>
      <c r="L372">
        <v>31</v>
      </c>
      <c r="M372" s="29">
        <f t="shared" si="10"/>
        <v>-0.63539022899999997</v>
      </c>
      <c r="N372" s="26">
        <f>SUMIFS(L:L,A:A,A372)/COUNTIF(A:A,A372)</f>
        <v>27.75</v>
      </c>
      <c r="O372">
        <f t="shared" si="11"/>
        <v>0</v>
      </c>
    </row>
    <row r="373" spans="1:15" x14ac:dyDescent="0.2">
      <c r="A373" t="s">
        <v>381</v>
      </c>
      <c r="B373" s="3" t="s">
        <v>378</v>
      </c>
      <c r="C373" s="11">
        <v>0</v>
      </c>
      <c r="D373" s="11">
        <v>6</v>
      </c>
      <c r="E373" s="11">
        <v>8</v>
      </c>
      <c r="F373" s="11">
        <v>0</v>
      </c>
      <c r="G373" s="11">
        <v>0</v>
      </c>
      <c r="H373" s="4">
        <v>14</v>
      </c>
      <c r="I373" s="5">
        <v>-2.6594104999999999</v>
      </c>
      <c r="J373" s="5">
        <v>-0.12248734</v>
      </c>
      <c r="K373" s="8">
        <v>-0.61574454900000009</v>
      </c>
      <c r="L373">
        <v>24</v>
      </c>
      <c r="M373" s="29">
        <f t="shared" si="10"/>
        <v>-2.7818978400000001</v>
      </c>
      <c r="N373" s="26">
        <f>SUMIFS(L:L,A:A,A373)/COUNTIF(A:A,A373)</f>
        <v>27.75</v>
      </c>
      <c r="O373">
        <f t="shared" si="11"/>
        <v>0</v>
      </c>
    </row>
    <row r="374" spans="1:15" x14ac:dyDescent="0.2">
      <c r="A374" t="s">
        <v>381</v>
      </c>
      <c r="B374" s="3" t="s">
        <v>379</v>
      </c>
      <c r="C374" s="11">
        <v>0</v>
      </c>
      <c r="D374" s="11">
        <v>0</v>
      </c>
      <c r="E374" s="11">
        <v>0</v>
      </c>
      <c r="F374" s="11">
        <v>0</v>
      </c>
      <c r="G374" s="11">
        <v>0</v>
      </c>
      <c r="H374" s="4">
        <v>0</v>
      </c>
      <c r="I374" s="5">
        <v>-1.3674040999999999</v>
      </c>
      <c r="J374" s="5">
        <v>0.90352041000000005</v>
      </c>
      <c r="K374" s="8">
        <v>0</v>
      </c>
      <c r="L374">
        <v>26</v>
      </c>
      <c r="M374" s="29">
        <f t="shared" si="10"/>
        <v>-0.46388368999999985</v>
      </c>
      <c r="N374" s="26">
        <f>SUMIFS(L:L,A:A,A374)/COUNTIF(A:A,A374)</f>
        <v>27.75</v>
      </c>
      <c r="O374">
        <f t="shared" si="11"/>
        <v>0</v>
      </c>
    </row>
    <row r="375" spans="1:15" x14ac:dyDescent="0.2">
      <c r="A375" t="s">
        <v>381</v>
      </c>
      <c r="B375" s="3" t="s">
        <v>380</v>
      </c>
      <c r="C375" s="11">
        <v>0</v>
      </c>
      <c r="D375" s="11">
        <v>0</v>
      </c>
      <c r="E375" s="11">
        <v>0</v>
      </c>
      <c r="F375" s="11">
        <v>0</v>
      </c>
      <c r="G375" s="11">
        <v>0</v>
      </c>
      <c r="H375" s="4">
        <v>0</v>
      </c>
      <c r="I375" s="5">
        <v>-2.2411907000000002</v>
      </c>
      <c r="J375" s="5">
        <v>-1.1500239000000001</v>
      </c>
      <c r="K375" s="8">
        <v>0</v>
      </c>
      <c r="L375">
        <v>34</v>
      </c>
      <c r="M375" s="29">
        <f t="shared" si="10"/>
        <v>-3.3912146000000005</v>
      </c>
      <c r="N375" s="26">
        <f>SUMIFS(L:L,A:A,A375)/COUNTIF(A:A,A375)</f>
        <v>27.75</v>
      </c>
      <c r="O375">
        <f t="shared" si="11"/>
        <v>0</v>
      </c>
    </row>
    <row r="376" spans="1:15" x14ac:dyDescent="0.2">
      <c r="A376" t="s">
        <v>381</v>
      </c>
      <c r="B376" s="3" t="s">
        <v>11</v>
      </c>
      <c r="C376" s="11">
        <v>0</v>
      </c>
      <c r="D376" s="11">
        <v>0</v>
      </c>
      <c r="E376" s="11">
        <v>19</v>
      </c>
      <c r="F376" s="11">
        <v>17</v>
      </c>
      <c r="G376" s="11">
        <v>0</v>
      </c>
      <c r="H376" s="4">
        <v>36</v>
      </c>
      <c r="I376" s="5">
        <v>5.3832792049252607</v>
      </c>
      <c r="J376" s="5">
        <v>0.78296584492526033</v>
      </c>
      <c r="K376" s="8">
        <v>16.536646225947305</v>
      </c>
      <c r="L376">
        <v>34</v>
      </c>
      <c r="M376" s="29">
        <f t="shared" si="10"/>
        <v>6.166245049850521</v>
      </c>
      <c r="N376" s="26">
        <f>SUMIFS(L:L,A:A,A376)/COUNTIF(A:A,A376)</f>
        <v>27.75</v>
      </c>
      <c r="O376">
        <f t="shared" si="11"/>
        <v>0</v>
      </c>
    </row>
    <row r="377" spans="1:15" x14ac:dyDescent="0.2">
      <c r="A377" t="s">
        <v>382</v>
      </c>
      <c r="B377" s="3" t="s">
        <v>383</v>
      </c>
      <c r="C377" s="11">
        <v>0</v>
      </c>
      <c r="D377" s="11">
        <v>6</v>
      </c>
      <c r="E377" s="11">
        <v>4</v>
      </c>
      <c r="F377" s="11">
        <v>18</v>
      </c>
      <c r="G377" s="11">
        <v>0</v>
      </c>
      <c r="H377" s="4">
        <v>28</v>
      </c>
      <c r="I377" s="5">
        <v>-0.24825013000000001</v>
      </c>
      <c r="J377" s="5">
        <v>-0.99934685000000001</v>
      </c>
      <c r="K377" s="8">
        <v>1.1850347565000003</v>
      </c>
      <c r="L377">
        <v>26</v>
      </c>
      <c r="M377" s="29">
        <f t="shared" si="10"/>
        <v>-1.24759698</v>
      </c>
      <c r="N377" s="26">
        <f>SUMIFS(L:L,A:A,A377)/COUNTIF(A:A,A377)</f>
        <v>28.75</v>
      </c>
      <c r="O377">
        <f t="shared" si="11"/>
        <v>0</v>
      </c>
    </row>
    <row r="378" spans="1:15" x14ac:dyDescent="0.2">
      <c r="A378" t="s">
        <v>382</v>
      </c>
      <c r="B378" s="3" t="s">
        <v>384</v>
      </c>
      <c r="C378" s="11">
        <v>0</v>
      </c>
      <c r="D378" s="11">
        <v>15</v>
      </c>
      <c r="E378" s="11">
        <v>8</v>
      </c>
      <c r="F378" s="11">
        <v>0</v>
      </c>
      <c r="G378" s="11">
        <v>0</v>
      </c>
      <c r="H378" s="4">
        <v>23</v>
      </c>
      <c r="I378" s="5">
        <v>-0.72196114</v>
      </c>
      <c r="J378" s="5">
        <v>-1.1345597999999999</v>
      </c>
      <c r="K378" s="8">
        <v>0.18562603387500029</v>
      </c>
      <c r="L378">
        <v>32</v>
      </c>
      <c r="M378" s="29">
        <f t="shared" si="10"/>
        <v>-1.8565209399999998</v>
      </c>
      <c r="N378" s="26">
        <f>SUMIFS(L:L,A:A,A378)/COUNTIF(A:A,A378)</f>
        <v>28.75</v>
      </c>
      <c r="O378">
        <f t="shared" si="11"/>
        <v>0</v>
      </c>
    </row>
    <row r="379" spans="1:15" x14ac:dyDescent="0.2">
      <c r="A379" t="s">
        <v>382</v>
      </c>
      <c r="B379" s="3" t="s">
        <v>385</v>
      </c>
      <c r="C379" s="11">
        <v>0</v>
      </c>
      <c r="D379" s="11">
        <v>0</v>
      </c>
      <c r="E379" s="11">
        <v>0</v>
      </c>
      <c r="F379" s="11">
        <v>0</v>
      </c>
      <c r="G379" s="11">
        <v>0</v>
      </c>
      <c r="H379" s="4">
        <v>0</v>
      </c>
      <c r="I379" s="5">
        <v>-0.57491291</v>
      </c>
      <c r="J379" s="5">
        <v>1.5196563999999999</v>
      </c>
      <c r="K379" s="8">
        <v>0</v>
      </c>
      <c r="L379">
        <v>27</v>
      </c>
      <c r="M379" s="29">
        <f t="shared" si="10"/>
        <v>0.94474348999999991</v>
      </c>
      <c r="N379" s="26">
        <f>SUMIFS(L:L,A:A,A379)/COUNTIF(A:A,A379)</f>
        <v>28.75</v>
      </c>
      <c r="O379">
        <f t="shared" si="11"/>
        <v>0</v>
      </c>
    </row>
    <row r="380" spans="1:15" x14ac:dyDescent="0.2">
      <c r="A380" t="s">
        <v>382</v>
      </c>
      <c r="B380" s="3" t="s">
        <v>386</v>
      </c>
      <c r="C380" s="11">
        <v>0</v>
      </c>
      <c r="D380" s="11">
        <v>0</v>
      </c>
      <c r="E380" s="11">
        <v>0</v>
      </c>
      <c r="F380" s="11">
        <v>11</v>
      </c>
      <c r="G380" s="11">
        <v>6</v>
      </c>
      <c r="H380" s="4">
        <v>17</v>
      </c>
      <c r="I380" s="5">
        <v>-1.6584565679550427</v>
      </c>
      <c r="J380" s="5">
        <v>0.46798221204495738</v>
      </c>
      <c r="K380" s="8">
        <v>0.77410889716098086</v>
      </c>
      <c r="L380">
        <v>40</v>
      </c>
      <c r="M380" s="29">
        <f t="shared" si="10"/>
        <v>-1.1904743559100854</v>
      </c>
      <c r="N380" s="26">
        <f>SUMIFS(L:L,A:A,A380)/COUNTIF(A:A,A380)</f>
        <v>28.75</v>
      </c>
      <c r="O380">
        <f t="shared" si="11"/>
        <v>0</v>
      </c>
    </row>
    <row r="381" spans="1:15" x14ac:dyDescent="0.2">
      <c r="A381" t="s">
        <v>382</v>
      </c>
      <c r="B381" s="3" t="s">
        <v>387</v>
      </c>
      <c r="C381" s="11">
        <v>0</v>
      </c>
      <c r="D381" s="11">
        <v>0</v>
      </c>
      <c r="E381" s="11">
        <v>0</v>
      </c>
      <c r="F381" s="11">
        <v>6</v>
      </c>
      <c r="G381" s="11">
        <v>11</v>
      </c>
      <c r="H381" s="4">
        <v>17</v>
      </c>
      <c r="I381" s="5">
        <v>-2.0824120000000002</v>
      </c>
      <c r="J381" s="5">
        <v>3.0792141000000002</v>
      </c>
      <c r="K381" s="8">
        <v>2.8656920081250008</v>
      </c>
      <c r="L381">
        <v>24</v>
      </c>
      <c r="M381" s="29">
        <f t="shared" si="10"/>
        <v>0.99680210000000002</v>
      </c>
      <c r="N381" s="26">
        <f>SUMIFS(L:L,A:A,A381)/COUNTIF(A:A,A381)</f>
        <v>28.75</v>
      </c>
      <c r="O381">
        <f t="shared" si="11"/>
        <v>0</v>
      </c>
    </row>
    <row r="382" spans="1:15" x14ac:dyDescent="0.2">
      <c r="A382" t="s">
        <v>382</v>
      </c>
      <c r="B382" s="3" t="s">
        <v>388</v>
      </c>
      <c r="C382" s="11">
        <v>16</v>
      </c>
      <c r="D382" s="11">
        <v>0</v>
      </c>
      <c r="E382" s="11">
        <v>0</v>
      </c>
      <c r="F382" s="11">
        <v>0</v>
      </c>
      <c r="G382" s="11">
        <v>0</v>
      </c>
      <c r="H382" s="4">
        <v>16</v>
      </c>
      <c r="I382" s="5">
        <v>0.88332235999999997</v>
      </c>
      <c r="J382" s="5">
        <v>-2.3390385999999999</v>
      </c>
      <c r="K382" s="8">
        <v>0.48985538400000006</v>
      </c>
      <c r="L382">
        <v>34</v>
      </c>
      <c r="M382" s="29">
        <f t="shared" si="10"/>
        <v>-1.4557162399999999</v>
      </c>
      <c r="N382" s="26">
        <f>SUMIFS(L:L,A:A,A382)/COUNTIF(A:A,A382)</f>
        <v>28.75</v>
      </c>
      <c r="O382">
        <f t="shared" si="11"/>
        <v>0</v>
      </c>
    </row>
    <row r="383" spans="1:15" x14ac:dyDescent="0.2">
      <c r="A383" t="s">
        <v>382</v>
      </c>
      <c r="B383" s="3" t="s">
        <v>389</v>
      </c>
      <c r="C383" s="11">
        <v>0</v>
      </c>
      <c r="D383" s="11">
        <v>0</v>
      </c>
      <c r="E383" s="11">
        <v>0</v>
      </c>
      <c r="F383" s="11">
        <v>0</v>
      </c>
      <c r="G383" s="11">
        <v>0</v>
      </c>
      <c r="H383" s="4">
        <v>0</v>
      </c>
      <c r="I383" s="5">
        <v>-0.55341578000000002</v>
      </c>
      <c r="J383" s="5">
        <v>-2.0436635000000001</v>
      </c>
      <c r="K383" s="8">
        <v>0</v>
      </c>
      <c r="L383">
        <v>27</v>
      </c>
      <c r="M383" s="29">
        <f t="shared" si="10"/>
        <v>-2.59707928</v>
      </c>
      <c r="N383" s="26">
        <f>SUMIFS(L:L,A:A,A383)/COUNTIF(A:A,A383)</f>
        <v>28.75</v>
      </c>
      <c r="O383">
        <f t="shared" si="11"/>
        <v>0</v>
      </c>
    </row>
    <row r="384" spans="1:15" x14ac:dyDescent="0.2">
      <c r="A384" t="s">
        <v>382</v>
      </c>
      <c r="B384" s="3" t="s">
        <v>390</v>
      </c>
      <c r="C384" s="11">
        <v>22</v>
      </c>
      <c r="D384" s="11">
        <v>8</v>
      </c>
      <c r="E384" s="11">
        <v>0</v>
      </c>
      <c r="F384" s="11">
        <v>0</v>
      </c>
      <c r="G384" s="11">
        <v>0</v>
      </c>
      <c r="H384" s="4">
        <v>30</v>
      </c>
      <c r="I384" s="5">
        <v>6.514565678589268E-2</v>
      </c>
      <c r="J384" s="5">
        <v>-1.5119094502141075</v>
      </c>
      <c r="K384" s="8">
        <v>0.93358609858988739</v>
      </c>
      <c r="L384">
        <v>21</v>
      </c>
      <c r="M384" s="29">
        <f t="shared" si="10"/>
        <v>-1.4467637934282149</v>
      </c>
      <c r="N384" s="26">
        <f>SUMIFS(L:L,A:A,A384)/COUNTIF(A:A,A384)</f>
        <v>28.75</v>
      </c>
      <c r="O384">
        <f t="shared" si="11"/>
        <v>0</v>
      </c>
    </row>
    <row r="385" spans="1:15" x14ac:dyDescent="0.2">
      <c r="A385" t="s">
        <v>382</v>
      </c>
      <c r="B385" s="3" t="s">
        <v>391</v>
      </c>
      <c r="C385" s="11">
        <v>0</v>
      </c>
      <c r="D385" s="11">
        <v>0</v>
      </c>
      <c r="E385" s="11">
        <v>7</v>
      </c>
      <c r="F385" s="11">
        <v>7</v>
      </c>
      <c r="G385" s="11">
        <v>0</v>
      </c>
      <c r="H385" s="4">
        <v>14</v>
      </c>
      <c r="I385" s="5">
        <v>-2.04888179922068</v>
      </c>
      <c r="J385" s="5">
        <v>4.2065545779320014E-2</v>
      </c>
      <c r="K385" s="8">
        <v>-5.3677995850710432E-3</v>
      </c>
      <c r="L385">
        <v>25</v>
      </c>
      <c r="M385" s="29">
        <f t="shared" si="10"/>
        <v>-2.0068162534413601</v>
      </c>
      <c r="N385" s="26">
        <f>SUMIFS(L:L,A:A,A385)/COUNTIF(A:A,A385)</f>
        <v>28.75</v>
      </c>
      <c r="O385">
        <f t="shared" si="11"/>
        <v>0</v>
      </c>
    </row>
    <row r="386" spans="1:15" x14ac:dyDescent="0.2">
      <c r="A386" t="s">
        <v>382</v>
      </c>
      <c r="B386" s="3" t="s">
        <v>392</v>
      </c>
      <c r="C386" s="11">
        <v>0</v>
      </c>
      <c r="D386" s="11">
        <v>0</v>
      </c>
      <c r="E386" s="11">
        <v>0</v>
      </c>
      <c r="F386" s="11">
        <v>0</v>
      </c>
      <c r="G386" s="11">
        <v>0</v>
      </c>
      <c r="H386" s="4">
        <v>0</v>
      </c>
      <c r="I386" s="5">
        <v>-1.9295743000000001</v>
      </c>
      <c r="J386" s="5">
        <v>0.46033373</v>
      </c>
      <c r="K386" s="8">
        <v>0</v>
      </c>
      <c r="L386">
        <v>27</v>
      </c>
      <c r="M386" s="29">
        <f t="shared" si="10"/>
        <v>-1.4692405700000002</v>
      </c>
      <c r="N386" s="26">
        <f>SUMIFS(L:L,A:A,A386)/COUNTIF(A:A,A386)</f>
        <v>28.75</v>
      </c>
      <c r="O386">
        <f t="shared" si="11"/>
        <v>0</v>
      </c>
    </row>
    <row r="387" spans="1:15" x14ac:dyDescent="0.2">
      <c r="A387" t="s">
        <v>382</v>
      </c>
      <c r="B387" s="3" t="s">
        <v>393</v>
      </c>
      <c r="C387" s="11">
        <v>0</v>
      </c>
      <c r="D387" s="11">
        <v>0</v>
      </c>
      <c r="E387" s="11">
        <v>0</v>
      </c>
      <c r="F387" s="11">
        <v>0</v>
      </c>
      <c r="G387" s="11">
        <v>0</v>
      </c>
      <c r="H387" s="4">
        <v>0</v>
      </c>
      <c r="I387" s="5">
        <v>-2.3735198999999998</v>
      </c>
      <c r="J387" s="5">
        <v>1.3662951999999999</v>
      </c>
      <c r="K387" s="8">
        <v>0</v>
      </c>
      <c r="L387">
        <v>28</v>
      </c>
      <c r="M387" s="29">
        <f t="shared" ref="M387:M418" si="12">SUM(I387:J387)</f>
        <v>-1.0072246999999999</v>
      </c>
      <c r="N387" s="26">
        <f>SUMIFS(L:L,A:A,A387)/COUNTIF(A:A,A387)</f>
        <v>28.75</v>
      </c>
      <c r="O387">
        <f t="shared" ref="O387:O418" si="13">IF(IF(E387&gt;25,1,0)*K387&gt;0,1,0)</f>
        <v>0</v>
      </c>
    </row>
    <row r="388" spans="1:15" x14ac:dyDescent="0.2">
      <c r="A388" t="s">
        <v>382</v>
      </c>
      <c r="B388" s="3" t="s">
        <v>11</v>
      </c>
      <c r="C388" s="11">
        <v>0</v>
      </c>
      <c r="D388" s="11">
        <v>0</v>
      </c>
      <c r="E388" s="11">
        <v>29</v>
      </c>
      <c r="F388" s="11">
        <v>6</v>
      </c>
      <c r="G388" s="11">
        <v>0</v>
      </c>
      <c r="H388" s="4">
        <v>35</v>
      </c>
      <c r="I388" s="5">
        <v>5.3955121000000004</v>
      </c>
      <c r="J388" s="5">
        <v>0.79519874000000002</v>
      </c>
      <c r="K388" s="8">
        <v>16.125461966250001</v>
      </c>
      <c r="L388">
        <v>34</v>
      </c>
      <c r="M388" s="29">
        <f t="shared" si="12"/>
        <v>6.1907108400000004</v>
      </c>
      <c r="N388" s="26">
        <f>SUMIFS(L:L,A:A,A388)/COUNTIF(A:A,A388)</f>
        <v>28.75</v>
      </c>
      <c r="O388">
        <f t="shared" si="13"/>
        <v>1</v>
      </c>
    </row>
    <row r="389" spans="1:15" x14ac:dyDescent="0.2">
      <c r="A389" t="s">
        <v>408</v>
      </c>
      <c r="B389" s="3" t="s">
        <v>394</v>
      </c>
      <c r="C389" s="11">
        <v>22</v>
      </c>
      <c r="D389" s="11">
        <v>0</v>
      </c>
      <c r="E389" s="11">
        <v>0</v>
      </c>
      <c r="F389" s="11">
        <v>0</v>
      </c>
      <c r="G389" s="11">
        <v>0</v>
      </c>
      <c r="H389" s="4">
        <v>22</v>
      </c>
      <c r="I389" s="5">
        <v>2.0801635447094529</v>
      </c>
      <c r="J389" s="5">
        <v>-1.0944304552905473</v>
      </c>
      <c r="K389" s="8">
        <v>3.694844698155896</v>
      </c>
      <c r="L389">
        <v>31</v>
      </c>
      <c r="M389" s="29">
        <f t="shared" si="12"/>
        <v>0.98573308941890558</v>
      </c>
      <c r="N389" s="26">
        <f>SUMIFS(L:L,A:A,A389)/COUNTIF(A:A,A389)</f>
        <v>26.933333333333334</v>
      </c>
      <c r="O389">
        <f t="shared" si="13"/>
        <v>0</v>
      </c>
    </row>
    <row r="390" spans="1:15" x14ac:dyDescent="0.2">
      <c r="A390" t="s">
        <v>408</v>
      </c>
      <c r="B390" s="3" t="s">
        <v>395</v>
      </c>
      <c r="C390" s="11">
        <v>0</v>
      </c>
      <c r="D390" s="11">
        <v>0</v>
      </c>
      <c r="E390" s="11">
        <v>6</v>
      </c>
      <c r="F390" s="11">
        <v>7</v>
      </c>
      <c r="G390" s="11">
        <v>0</v>
      </c>
      <c r="H390" s="4">
        <v>13</v>
      </c>
      <c r="I390" s="5">
        <v>-1.1282166456540514</v>
      </c>
      <c r="J390" s="5">
        <v>-0.68183777565405146</v>
      </c>
      <c r="K390" s="8">
        <v>0.13889770441844976</v>
      </c>
      <c r="L390">
        <v>30</v>
      </c>
      <c r="M390" s="29">
        <f t="shared" si="12"/>
        <v>-1.8100544213081029</v>
      </c>
      <c r="N390" s="26">
        <f>SUMIFS(L:L,A:A,A390)/COUNTIF(A:A,A390)</f>
        <v>26.933333333333334</v>
      </c>
      <c r="O390">
        <f t="shared" si="13"/>
        <v>0</v>
      </c>
    </row>
    <row r="391" spans="1:15" x14ac:dyDescent="0.2">
      <c r="A391" t="s">
        <v>408</v>
      </c>
      <c r="B391" s="3" t="s">
        <v>396</v>
      </c>
      <c r="C391" s="11">
        <v>0</v>
      </c>
      <c r="D391" s="11">
        <v>0</v>
      </c>
      <c r="E391" s="11">
        <v>0</v>
      </c>
      <c r="F391" s="11">
        <v>0</v>
      </c>
      <c r="G391" s="11">
        <v>0</v>
      </c>
      <c r="H391" s="4">
        <v>0</v>
      </c>
      <c r="I391" s="5">
        <v>-0.66748130000000006</v>
      </c>
      <c r="J391" s="5">
        <v>1.8210944</v>
      </c>
      <c r="K391" s="8">
        <v>0</v>
      </c>
      <c r="L391">
        <v>34</v>
      </c>
      <c r="M391" s="29">
        <f t="shared" si="12"/>
        <v>1.1536130999999998</v>
      </c>
      <c r="N391" s="26">
        <f>SUMIFS(L:L,A:A,A391)/COUNTIF(A:A,A391)</f>
        <v>26.933333333333334</v>
      </c>
      <c r="O391">
        <f t="shared" si="13"/>
        <v>0</v>
      </c>
    </row>
    <row r="392" spans="1:15" x14ac:dyDescent="0.2">
      <c r="A392" t="s">
        <v>408</v>
      </c>
      <c r="B392" s="3" t="s">
        <v>397</v>
      </c>
      <c r="C392" s="11">
        <v>0</v>
      </c>
      <c r="D392" s="11">
        <v>0</v>
      </c>
      <c r="E392" s="11">
        <v>8</v>
      </c>
      <c r="F392" s="11">
        <v>12</v>
      </c>
      <c r="G392" s="11">
        <v>0</v>
      </c>
      <c r="H392" s="4">
        <v>20</v>
      </c>
      <c r="I392" s="5">
        <v>-1.3676127</v>
      </c>
      <c r="J392" s="5">
        <v>-0.31114124999999998</v>
      </c>
      <c r="K392" s="8">
        <v>0.36140180625000012</v>
      </c>
      <c r="L392">
        <v>28</v>
      </c>
      <c r="M392" s="29">
        <f t="shared" si="12"/>
        <v>-1.6787539499999999</v>
      </c>
      <c r="N392" s="26">
        <f>SUMIFS(L:L,A:A,A392)/COUNTIF(A:A,A392)</f>
        <v>26.933333333333334</v>
      </c>
      <c r="O392">
        <f t="shared" si="13"/>
        <v>0</v>
      </c>
    </row>
    <row r="393" spans="1:15" x14ac:dyDescent="0.2">
      <c r="A393" t="s">
        <v>408</v>
      </c>
      <c r="B393" s="3" t="s">
        <v>398</v>
      </c>
      <c r="C393" s="11">
        <v>0</v>
      </c>
      <c r="D393" s="11">
        <v>9</v>
      </c>
      <c r="E393" s="11">
        <v>5</v>
      </c>
      <c r="F393" s="11">
        <v>0</v>
      </c>
      <c r="G393" s="11">
        <v>0</v>
      </c>
      <c r="H393" s="4">
        <v>14</v>
      </c>
      <c r="I393" s="5">
        <v>-1.5934771999999999</v>
      </c>
      <c r="J393" s="5">
        <v>-1.4109160999999999</v>
      </c>
      <c r="K393" s="8">
        <v>-0.7909597237499999</v>
      </c>
      <c r="L393">
        <v>25</v>
      </c>
      <c r="M393" s="29">
        <f t="shared" si="12"/>
        <v>-3.0043932999999998</v>
      </c>
      <c r="N393" s="26">
        <f>SUMIFS(L:L,A:A,A393)/COUNTIF(A:A,A393)</f>
        <v>26.933333333333334</v>
      </c>
      <c r="O393">
        <f t="shared" si="13"/>
        <v>0</v>
      </c>
    </row>
    <row r="394" spans="1:15" x14ac:dyDescent="0.2">
      <c r="A394" t="s">
        <v>408</v>
      </c>
      <c r="B394" s="3" t="s">
        <v>399</v>
      </c>
      <c r="C394" s="11">
        <v>0</v>
      </c>
      <c r="D394" s="11">
        <v>0</v>
      </c>
      <c r="E394" s="11">
        <v>0</v>
      </c>
      <c r="F394" s="11">
        <v>0</v>
      </c>
      <c r="G394" s="11">
        <v>0</v>
      </c>
      <c r="H394" s="4">
        <v>0</v>
      </c>
      <c r="I394" s="5">
        <v>1.6678759999999999</v>
      </c>
      <c r="J394" s="5">
        <v>-0.14893894999999999</v>
      </c>
      <c r="K394" s="8">
        <v>0</v>
      </c>
      <c r="L394">
        <v>29</v>
      </c>
      <c r="M394" s="29">
        <f t="shared" si="12"/>
        <v>1.5189370499999999</v>
      </c>
      <c r="N394" s="26">
        <f>SUMIFS(L:L,A:A,A394)/COUNTIF(A:A,A394)</f>
        <v>26.933333333333334</v>
      </c>
      <c r="O394">
        <f t="shared" si="13"/>
        <v>0</v>
      </c>
    </row>
    <row r="395" spans="1:15" x14ac:dyDescent="0.2">
      <c r="A395" t="s">
        <v>408</v>
      </c>
      <c r="B395" s="3" t="s">
        <v>400</v>
      </c>
      <c r="C395" s="11">
        <v>0</v>
      </c>
      <c r="D395" s="11">
        <v>0</v>
      </c>
      <c r="E395" s="11">
        <v>0</v>
      </c>
      <c r="F395" s="11">
        <v>0</v>
      </c>
      <c r="G395" s="11">
        <v>0</v>
      </c>
      <c r="H395" s="4">
        <v>0</v>
      </c>
      <c r="I395" s="5">
        <v>-1.1448693999999999</v>
      </c>
      <c r="J395" s="5">
        <v>-0.12689109000000001</v>
      </c>
      <c r="K395" s="8">
        <v>0</v>
      </c>
      <c r="L395">
        <v>32</v>
      </c>
      <c r="M395" s="29">
        <f t="shared" si="12"/>
        <v>-1.2717604899999999</v>
      </c>
      <c r="N395" s="26">
        <f>SUMIFS(L:L,A:A,A395)/COUNTIF(A:A,A395)</f>
        <v>26.933333333333334</v>
      </c>
      <c r="O395">
        <f t="shared" si="13"/>
        <v>0</v>
      </c>
    </row>
    <row r="396" spans="1:15" x14ac:dyDescent="0.2">
      <c r="A396" t="s">
        <v>408</v>
      </c>
      <c r="B396" s="3" t="s">
        <v>401</v>
      </c>
      <c r="C396" s="11">
        <v>0</v>
      </c>
      <c r="D396" s="11">
        <v>0</v>
      </c>
      <c r="E396" s="11">
        <v>1</v>
      </c>
      <c r="F396" s="11">
        <v>15</v>
      </c>
      <c r="G396" s="11">
        <v>1</v>
      </c>
      <c r="H396" s="4">
        <v>17</v>
      </c>
      <c r="I396" s="5">
        <v>-2.5073116</v>
      </c>
      <c r="J396" s="5">
        <v>0.14133182</v>
      </c>
      <c r="K396" s="8">
        <v>-0.34996816462500002</v>
      </c>
      <c r="L396">
        <v>24</v>
      </c>
      <c r="M396" s="29">
        <f t="shared" si="12"/>
        <v>-2.36597978</v>
      </c>
      <c r="N396" s="26">
        <f>SUMIFS(L:L,A:A,A396)/COUNTIF(A:A,A396)</f>
        <v>26.933333333333334</v>
      </c>
      <c r="O396">
        <f t="shared" si="13"/>
        <v>0</v>
      </c>
    </row>
    <row r="397" spans="1:15" x14ac:dyDescent="0.2">
      <c r="A397" t="s">
        <v>408</v>
      </c>
      <c r="B397" s="3" t="s">
        <v>402</v>
      </c>
      <c r="C397" s="11">
        <v>0</v>
      </c>
      <c r="D397" s="11">
        <v>8</v>
      </c>
      <c r="E397" s="11">
        <v>4</v>
      </c>
      <c r="F397" s="11">
        <v>0</v>
      </c>
      <c r="G397" s="11">
        <v>0</v>
      </c>
      <c r="H397" s="4">
        <v>12</v>
      </c>
      <c r="I397" s="5">
        <v>-0.78426932999999999</v>
      </c>
      <c r="J397" s="5">
        <v>-1.5817561</v>
      </c>
      <c r="K397" s="8">
        <v>-0.24706716525000008</v>
      </c>
      <c r="L397">
        <v>24</v>
      </c>
      <c r="M397" s="29">
        <f t="shared" si="12"/>
        <v>-2.3660254300000001</v>
      </c>
      <c r="N397" s="26">
        <f>SUMIFS(L:L,A:A,A397)/COUNTIF(A:A,A397)</f>
        <v>26.933333333333334</v>
      </c>
      <c r="O397">
        <f t="shared" si="13"/>
        <v>0</v>
      </c>
    </row>
    <row r="398" spans="1:15" x14ac:dyDescent="0.2">
      <c r="A398" t="s">
        <v>408</v>
      </c>
      <c r="B398" s="3" t="s">
        <v>403</v>
      </c>
      <c r="C398" s="11">
        <v>0</v>
      </c>
      <c r="D398" s="11">
        <v>0</v>
      </c>
      <c r="E398" s="11">
        <v>0</v>
      </c>
      <c r="F398" s="11">
        <v>0</v>
      </c>
      <c r="G398" s="11">
        <v>0</v>
      </c>
      <c r="H398" s="4">
        <v>0</v>
      </c>
      <c r="I398" s="5">
        <v>-1.7200536</v>
      </c>
      <c r="J398" s="5">
        <v>0.31728752999999998</v>
      </c>
      <c r="K398" s="8">
        <v>0</v>
      </c>
      <c r="L398">
        <v>22</v>
      </c>
      <c r="M398" s="29">
        <f t="shared" si="12"/>
        <v>-1.40276607</v>
      </c>
      <c r="N398" s="26">
        <f>SUMIFS(L:L,A:A,A398)/COUNTIF(A:A,A398)</f>
        <v>26.933333333333334</v>
      </c>
      <c r="O398">
        <f t="shared" si="13"/>
        <v>0</v>
      </c>
    </row>
    <row r="399" spans="1:15" x14ac:dyDescent="0.2">
      <c r="A399" t="s">
        <v>408</v>
      </c>
      <c r="B399" s="3" t="s">
        <v>404</v>
      </c>
      <c r="C399" s="11">
        <v>0</v>
      </c>
      <c r="D399" s="11">
        <v>0</v>
      </c>
      <c r="E399" s="11">
        <v>0</v>
      </c>
      <c r="F399" s="11">
        <v>0</v>
      </c>
      <c r="G399" s="11">
        <v>0</v>
      </c>
      <c r="H399" s="4">
        <v>0</v>
      </c>
      <c r="I399" s="5">
        <v>-0.49231683999999998</v>
      </c>
      <c r="J399" s="5">
        <v>-0.64434539999999996</v>
      </c>
      <c r="K399" s="8">
        <v>0</v>
      </c>
      <c r="L399">
        <v>24</v>
      </c>
      <c r="M399" s="29">
        <f t="shared" si="12"/>
        <v>-1.1366622399999999</v>
      </c>
      <c r="N399" s="26">
        <f>SUMIFS(L:L,A:A,A399)/COUNTIF(A:A,A399)</f>
        <v>26.933333333333334</v>
      </c>
      <c r="O399">
        <f t="shared" si="13"/>
        <v>0</v>
      </c>
    </row>
    <row r="400" spans="1:15" x14ac:dyDescent="0.2">
      <c r="A400" t="s">
        <v>408</v>
      </c>
      <c r="B400" s="3" t="s">
        <v>405</v>
      </c>
      <c r="C400" s="11">
        <v>0</v>
      </c>
      <c r="D400" s="11">
        <v>0</v>
      </c>
      <c r="E400" s="11">
        <v>0</v>
      </c>
      <c r="F400" s="11">
        <v>0</v>
      </c>
      <c r="G400" s="11">
        <v>0</v>
      </c>
      <c r="H400" s="4">
        <v>0</v>
      </c>
      <c r="I400" s="5">
        <v>-1.1204338</v>
      </c>
      <c r="J400" s="5">
        <v>-0.17320294999999999</v>
      </c>
      <c r="K400" s="8">
        <v>0</v>
      </c>
      <c r="L400">
        <v>21</v>
      </c>
      <c r="M400" s="29">
        <f t="shared" si="12"/>
        <v>-1.2936367500000001</v>
      </c>
      <c r="N400" s="26">
        <f>SUMIFS(L:L,A:A,A400)/COUNTIF(A:A,A400)</f>
        <v>26.933333333333334</v>
      </c>
      <c r="O400">
        <f t="shared" si="13"/>
        <v>0</v>
      </c>
    </row>
    <row r="401" spans="1:15" x14ac:dyDescent="0.2">
      <c r="A401" t="s">
        <v>408</v>
      </c>
      <c r="B401" s="3" t="s">
        <v>406</v>
      </c>
      <c r="C401" s="11">
        <v>0</v>
      </c>
      <c r="D401" s="11">
        <v>0</v>
      </c>
      <c r="E401" s="11">
        <v>0</v>
      </c>
      <c r="F401" s="11">
        <v>0</v>
      </c>
      <c r="G401" s="11">
        <v>0</v>
      </c>
      <c r="H401" s="4">
        <v>0</v>
      </c>
      <c r="I401" s="5">
        <v>-0.68950557999999995</v>
      </c>
      <c r="J401" s="5">
        <v>-0.55562878000000004</v>
      </c>
      <c r="K401" s="8">
        <v>0</v>
      </c>
      <c r="L401">
        <v>23</v>
      </c>
      <c r="M401" s="29">
        <f t="shared" si="12"/>
        <v>-1.24513436</v>
      </c>
      <c r="N401" s="26">
        <f>SUMIFS(L:L,A:A,A401)/COUNTIF(A:A,A401)</f>
        <v>26.933333333333334</v>
      </c>
      <c r="O401">
        <f t="shared" si="13"/>
        <v>0</v>
      </c>
    </row>
    <row r="402" spans="1:15" x14ac:dyDescent="0.2">
      <c r="A402" t="s">
        <v>408</v>
      </c>
      <c r="B402" s="3" t="s">
        <v>407</v>
      </c>
      <c r="C402" s="11">
        <v>0</v>
      </c>
      <c r="D402" s="11">
        <v>0</v>
      </c>
      <c r="E402" s="11">
        <v>0</v>
      </c>
      <c r="F402" s="11">
        <v>0</v>
      </c>
      <c r="G402" s="11">
        <v>0</v>
      </c>
      <c r="H402" s="4">
        <v>0</v>
      </c>
      <c r="I402" s="5">
        <v>-1.2</v>
      </c>
      <c r="J402" s="5">
        <v>-0.3</v>
      </c>
      <c r="K402" s="8">
        <v>0</v>
      </c>
      <c r="L402">
        <v>23</v>
      </c>
      <c r="M402" s="29">
        <f t="shared" si="12"/>
        <v>-1.5</v>
      </c>
      <c r="N402" s="26">
        <f>SUMIFS(L:L,A:A,A402)/COUNTIF(A:A,A402)</f>
        <v>26.933333333333334</v>
      </c>
      <c r="O402">
        <f t="shared" si="13"/>
        <v>0</v>
      </c>
    </row>
    <row r="403" spans="1:15" x14ac:dyDescent="0.2">
      <c r="A403" t="s">
        <v>408</v>
      </c>
      <c r="B403" s="3" t="s">
        <v>11</v>
      </c>
      <c r="C403" s="11">
        <v>0</v>
      </c>
      <c r="D403" s="11">
        <v>0</v>
      </c>
      <c r="E403" s="11">
        <v>24</v>
      </c>
      <c r="F403" s="11">
        <v>11</v>
      </c>
      <c r="G403" s="11">
        <v>0</v>
      </c>
      <c r="H403" s="4">
        <v>35</v>
      </c>
      <c r="I403" s="5">
        <v>5.3955121000000004</v>
      </c>
      <c r="J403" s="5">
        <v>0.79519874000000002</v>
      </c>
      <c r="K403" s="8">
        <v>16.125461966250001</v>
      </c>
      <c r="L403">
        <v>34</v>
      </c>
      <c r="M403" s="29">
        <f t="shared" si="12"/>
        <v>6.1907108400000004</v>
      </c>
      <c r="N403" s="26">
        <f>SUMIFS(L:L,A:A,A403)/COUNTIF(A:A,A403)</f>
        <v>26.933333333333334</v>
      </c>
      <c r="O403">
        <f t="shared" si="13"/>
        <v>0</v>
      </c>
    </row>
    <row r="404" spans="1:15" x14ac:dyDescent="0.2">
      <c r="A404" t="s">
        <v>423</v>
      </c>
      <c r="B404" s="3" t="s">
        <v>409</v>
      </c>
      <c r="C404" s="11">
        <v>8</v>
      </c>
      <c r="D404" s="11">
        <v>2</v>
      </c>
      <c r="E404" s="11">
        <v>0</v>
      </c>
      <c r="F404" s="11">
        <v>0</v>
      </c>
      <c r="G404" s="11">
        <v>0</v>
      </c>
      <c r="H404" s="4">
        <v>10</v>
      </c>
      <c r="I404" s="5">
        <v>-0.44104694999999999</v>
      </c>
      <c r="J404" s="5">
        <v>-2.2203615000000001</v>
      </c>
      <c r="K404" s="8">
        <v>-0.37204225312500011</v>
      </c>
      <c r="L404">
        <v>27</v>
      </c>
      <c r="M404" s="29">
        <f t="shared" si="12"/>
        <v>-2.6614084500000001</v>
      </c>
      <c r="N404" s="26">
        <f>SUMIFS(L:L,A:A,A404)/COUNTIF(A:A,A404)</f>
        <v>25.866666666666667</v>
      </c>
      <c r="O404">
        <f t="shared" si="13"/>
        <v>0</v>
      </c>
    </row>
    <row r="405" spans="1:15" x14ac:dyDescent="0.2">
      <c r="A405" t="s">
        <v>423</v>
      </c>
      <c r="B405" s="3" t="s">
        <v>410</v>
      </c>
      <c r="C405" s="11">
        <v>0</v>
      </c>
      <c r="D405" s="11">
        <v>0</v>
      </c>
      <c r="E405" s="11">
        <v>0</v>
      </c>
      <c r="F405" s="11">
        <v>0</v>
      </c>
      <c r="G405" s="11">
        <v>0</v>
      </c>
      <c r="H405" s="4">
        <v>0</v>
      </c>
      <c r="I405" s="5">
        <v>-2.2470992000000001</v>
      </c>
      <c r="J405" s="5">
        <v>1.9137204999999999</v>
      </c>
      <c r="K405" s="8">
        <v>0</v>
      </c>
      <c r="L405">
        <v>36</v>
      </c>
      <c r="M405" s="29">
        <f t="shared" si="12"/>
        <v>-0.33337870000000014</v>
      </c>
      <c r="N405" s="26">
        <f>SUMIFS(L:L,A:A,A405)/COUNTIF(A:A,A405)</f>
        <v>25.866666666666667</v>
      </c>
      <c r="O405">
        <f t="shared" si="13"/>
        <v>0</v>
      </c>
    </row>
    <row r="406" spans="1:15" x14ac:dyDescent="0.2">
      <c r="A406" t="s">
        <v>423</v>
      </c>
      <c r="B406" s="3" t="s">
        <v>411</v>
      </c>
      <c r="C406" s="11">
        <v>0</v>
      </c>
      <c r="D406" s="11">
        <v>0</v>
      </c>
      <c r="E406" s="11">
        <v>3</v>
      </c>
      <c r="F406" s="11">
        <v>8</v>
      </c>
      <c r="G406" s="11">
        <v>0</v>
      </c>
      <c r="H406" s="4">
        <v>11</v>
      </c>
      <c r="I406" s="5">
        <v>-1.3028928</v>
      </c>
      <c r="J406" s="5">
        <v>0.34754136000000002</v>
      </c>
      <c r="K406" s="8">
        <v>0.64637629650000017</v>
      </c>
      <c r="L406">
        <v>33</v>
      </c>
      <c r="M406" s="29">
        <f t="shared" si="12"/>
        <v>-0.95535143999999994</v>
      </c>
      <c r="N406" s="26">
        <f>SUMIFS(L:L,A:A,A406)/COUNTIF(A:A,A406)</f>
        <v>25.866666666666667</v>
      </c>
      <c r="O406">
        <f t="shared" si="13"/>
        <v>0</v>
      </c>
    </row>
    <row r="407" spans="1:15" x14ac:dyDescent="0.2">
      <c r="A407" t="s">
        <v>423</v>
      </c>
      <c r="B407" s="3" t="s">
        <v>412</v>
      </c>
      <c r="C407" s="11">
        <v>0</v>
      </c>
      <c r="D407" s="11">
        <v>0</v>
      </c>
      <c r="E407" s="11">
        <v>0</v>
      </c>
      <c r="F407" s="11">
        <v>0</v>
      </c>
      <c r="G407" s="11">
        <v>7</v>
      </c>
      <c r="H407" s="4">
        <v>7</v>
      </c>
      <c r="I407" s="5">
        <v>-1.8316758</v>
      </c>
      <c r="J407" s="5">
        <v>1.2267581999999999</v>
      </c>
      <c r="K407" s="8">
        <v>0.54931369500000005</v>
      </c>
      <c r="L407">
        <v>26</v>
      </c>
      <c r="M407" s="29">
        <f t="shared" si="12"/>
        <v>-0.60491760000000006</v>
      </c>
      <c r="N407" s="26">
        <f>SUMIFS(L:L,A:A,A407)/COUNTIF(A:A,A407)</f>
        <v>25.866666666666667</v>
      </c>
      <c r="O407">
        <f t="shared" si="13"/>
        <v>0</v>
      </c>
    </row>
    <row r="408" spans="1:15" x14ac:dyDescent="0.2">
      <c r="A408" t="s">
        <v>423</v>
      </c>
      <c r="B408" s="3" t="s">
        <v>413</v>
      </c>
      <c r="C408" s="11">
        <v>0</v>
      </c>
      <c r="D408" s="11">
        <v>14</v>
      </c>
      <c r="E408" s="11">
        <v>10</v>
      </c>
      <c r="F408" s="11">
        <v>0</v>
      </c>
      <c r="G408" s="11">
        <v>0</v>
      </c>
      <c r="H408" s="4">
        <v>24</v>
      </c>
      <c r="I408" s="5">
        <v>-1.1966732</v>
      </c>
      <c r="J408" s="5">
        <v>-0.78383535000000004</v>
      </c>
      <c r="K408" s="8">
        <v>2.6313457499999804E-2</v>
      </c>
      <c r="L408">
        <v>21</v>
      </c>
      <c r="M408" s="29">
        <f t="shared" si="12"/>
        <v>-1.9805085500000001</v>
      </c>
      <c r="N408" s="26">
        <f>SUMIFS(L:L,A:A,A408)/COUNTIF(A:A,A408)</f>
        <v>25.866666666666667</v>
      </c>
      <c r="O408">
        <f t="shared" si="13"/>
        <v>0</v>
      </c>
    </row>
    <row r="409" spans="1:15" x14ac:dyDescent="0.2">
      <c r="A409" t="s">
        <v>423</v>
      </c>
      <c r="B409" s="3" t="s">
        <v>414</v>
      </c>
      <c r="C409" s="11">
        <v>0</v>
      </c>
      <c r="D409" s="11">
        <v>0</v>
      </c>
      <c r="E409" s="11">
        <v>0</v>
      </c>
      <c r="F409" s="11">
        <v>8</v>
      </c>
      <c r="G409" s="11">
        <v>18</v>
      </c>
      <c r="H409" s="4">
        <v>26</v>
      </c>
      <c r="I409" s="5">
        <v>-1.8645910999999999</v>
      </c>
      <c r="J409" s="5">
        <v>1.6052799E-2</v>
      </c>
      <c r="K409" s="8">
        <v>0.22151273478749992</v>
      </c>
      <c r="L409">
        <v>21</v>
      </c>
      <c r="M409" s="29">
        <f t="shared" si="12"/>
        <v>-1.8485383010000001</v>
      </c>
      <c r="N409" s="26">
        <f>SUMIFS(L:L,A:A,A409)/COUNTIF(A:A,A409)</f>
        <v>25.866666666666667</v>
      </c>
      <c r="O409">
        <f t="shared" si="13"/>
        <v>0</v>
      </c>
    </row>
    <row r="410" spans="1:15" x14ac:dyDescent="0.2">
      <c r="A410" t="s">
        <v>423</v>
      </c>
      <c r="B410" s="3" t="s">
        <v>415</v>
      </c>
      <c r="C410" s="11">
        <v>0</v>
      </c>
      <c r="D410" s="11">
        <v>0</v>
      </c>
      <c r="E410" s="11">
        <v>0</v>
      </c>
      <c r="F410" s="11">
        <v>0</v>
      </c>
      <c r="G410" s="11">
        <v>0</v>
      </c>
      <c r="H410" s="4">
        <v>0</v>
      </c>
      <c r="I410" s="5">
        <v>-1.6728263000000001</v>
      </c>
      <c r="J410" s="5">
        <v>1.4249668</v>
      </c>
      <c r="K410" s="8">
        <v>0</v>
      </c>
      <c r="L410">
        <v>25</v>
      </c>
      <c r="M410" s="29">
        <f t="shared" si="12"/>
        <v>-0.24785950000000012</v>
      </c>
      <c r="N410" s="26">
        <f>SUMIFS(L:L,A:A,A410)/COUNTIF(A:A,A410)</f>
        <v>25.866666666666667</v>
      </c>
      <c r="O410">
        <f t="shared" si="13"/>
        <v>0</v>
      </c>
    </row>
    <row r="411" spans="1:15" x14ac:dyDescent="0.2">
      <c r="A411" t="s">
        <v>423</v>
      </c>
      <c r="B411" s="3" t="s">
        <v>416</v>
      </c>
      <c r="C411" s="11">
        <v>4</v>
      </c>
      <c r="D411" s="11">
        <v>11</v>
      </c>
      <c r="E411" s="11">
        <v>0</v>
      </c>
      <c r="F411" s="11">
        <v>0</v>
      </c>
      <c r="G411" s="11">
        <v>0</v>
      </c>
      <c r="H411" s="4">
        <v>15</v>
      </c>
      <c r="I411" s="5">
        <v>0.12312031</v>
      </c>
      <c r="J411" s="5">
        <v>-3.3555939000000001</v>
      </c>
      <c r="K411" s="8">
        <v>-1.0398995915625</v>
      </c>
      <c r="L411">
        <v>27</v>
      </c>
      <c r="M411" s="29">
        <f t="shared" si="12"/>
        <v>-3.2324735900000001</v>
      </c>
      <c r="N411" s="26">
        <f>SUMIFS(L:L,A:A,A411)/COUNTIF(A:A,A411)</f>
        <v>25.866666666666667</v>
      </c>
      <c r="O411">
        <f t="shared" si="13"/>
        <v>0</v>
      </c>
    </row>
    <row r="412" spans="1:15" x14ac:dyDescent="0.2">
      <c r="A412" t="s">
        <v>423</v>
      </c>
      <c r="B412" s="3" t="s">
        <v>417</v>
      </c>
      <c r="C412" s="11">
        <v>0</v>
      </c>
      <c r="D412" s="11">
        <v>0</v>
      </c>
      <c r="E412" s="11">
        <v>0</v>
      </c>
      <c r="F412" s="11">
        <v>0</v>
      </c>
      <c r="G412" s="11">
        <v>0</v>
      </c>
      <c r="H412" s="4">
        <v>0</v>
      </c>
      <c r="I412" s="5">
        <v>0.94786501000000001</v>
      </c>
      <c r="J412" s="5">
        <v>-0.77601021999999997</v>
      </c>
      <c r="K412" s="8">
        <v>0</v>
      </c>
      <c r="L412">
        <v>24</v>
      </c>
      <c r="M412" s="29">
        <f t="shared" si="12"/>
        <v>0.17185479000000004</v>
      </c>
      <c r="N412" s="26">
        <f>SUMIFS(L:L,A:A,A412)/COUNTIF(A:A,A412)</f>
        <v>25.866666666666667</v>
      </c>
      <c r="O412">
        <f t="shared" si="13"/>
        <v>0</v>
      </c>
    </row>
    <row r="413" spans="1:15" x14ac:dyDescent="0.2">
      <c r="A413" t="s">
        <v>423</v>
      </c>
      <c r="B413" s="3" t="s">
        <v>418</v>
      </c>
      <c r="C413" s="11">
        <v>0</v>
      </c>
      <c r="D413" s="11">
        <v>0</v>
      </c>
      <c r="E413" s="11">
        <v>16</v>
      </c>
      <c r="F413" s="11">
        <v>9</v>
      </c>
      <c r="G413" s="11">
        <v>0</v>
      </c>
      <c r="H413" s="4">
        <v>25</v>
      </c>
      <c r="I413" s="5">
        <v>-0.11448348</v>
      </c>
      <c r="J413" s="5">
        <v>-1.3885114000000001</v>
      </c>
      <c r="K413" s="8">
        <v>0.69891344999999983</v>
      </c>
      <c r="L413">
        <v>25</v>
      </c>
      <c r="M413" s="29">
        <f t="shared" si="12"/>
        <v>-1.5029948800000001</v>
      </c>
      <c r="N413" s="26">
        <f>SUMIFS(L:L,A:A,A413)/COUNTIF(A:A,A413)</f>
        <v>25.866666666666667</v>
      </c>
      <c r="O413">
        <f t="shared" si="13"/>
        <v>0</v>
      </c>
    </row>
    <row r="414" spans="1:15" x14ac:dyDescent="0.2">
      <c r="A414" t="s">
        <v>423</v>
      </c>
      <c r="B414" s="3" t="s">
        <v>419</v>
      </c>
      <c r="C414" s="11">
        <v>0</v>
      </c>
      <c r="D414" s="11">
        <v>0</v>
      </c>
      <c r="E414" s="11">
        <v>0</v>
      </c>
      <c r="F414" s="11">
        <v>7</v>
      </c>
      <c r="G414" s="11">
        <v>16</v>
      </c>
      <c r="H414" s="4">
        <v>23</v>
      </c>
      <c r="I414" s="5">
        <v>-1.4193925999999999</v>
      </c>
      <c r="J414" s="5">
        <v>0.66624634999999999</v>
      </c>
      <c r="K414" s="8">
        <v>1.6131170390625003</v>
      </c>
      <c r="L414">
        <v>21</v>
      </c>
      <c r="M414" s="29">
        <f t="shared" si="12"/>
        <v>-0.75314624999999991</v>
      </c>
      <c r="N414" s="26">
        <f>SUMIFS(L:L,A:A,A414)/COUNTIF(A:A,A414)</f>
        <v>25.866666666666667</v>
      </c>
      <c r="O414">
        <f t="shared" si="13"/>
        <v>0</v>
      </c>
    </row>
    <row r="415" spans="1:15" x14ac:dyDescent="0.2">
      <c r="A415" t="s">
        <v>423</v>
      </c>
      <c r="B415" s="3" t="s">
        <v>420</v>
      </c>
      <c r="C415" s="11">
        <v>0</v>
      </c>
      <c r="D415" s="11">
        <v>21</v>
      </c>
      <c r="E415" s="11">
        <v>7</v>
      </c>
      <c r="F415" s="11">
        <v>0</v>
      </c>
      <c r="G415" s="11">
        <v>0</v>
      </c>
      <c r="H415" s="4">
        <v>28</v>
      </c>
      <c r="I415" s="5">
        <v>2.0298892999999998</v>
      </c>
      <c r="J415" s="5">
        <v>-2.4112526999999999</v>
      </c>
      <c r="K415" s="8">
        <v>2.5493526449999999</v>
      </c>
      <c r="L415">
        <v>22</v>
      </c>
      <c r="M415" s="29">
        <f t="shared" si="12"/>
        <v>-0.38136340000000013</v>
      </c>
      <c r="N415" s="26">
        <f>SUMIFS(L:L,A:A,A415)/COUNTIF(A:A,A415)</f>
        <v>25.866666666666667</v>
      </c>
      <c r="O415">
        <f t="shared" si="13"/>
        <v>0</v>
      </c>
    </row>
    <row r="416" spans="1:15" x14ac:dyDescent="0.2">
      <c r="A416" t="s">
        <v>423</v>
      </c>
      <c r="B416" s="3" t="s">
        <v>421</v>
      </c>
      <c r="C416" s="11">
        <v>0</v>
      </c>
      <c r="D416" s="11">
        <v>0</v>
      </c>
      <c r="E416" s="11">
        <v>0</v>
      </c>
      <c r="F416" s="11">
        <v>0</v>
      </c>
      <c r="G416" s="11">
        <v>0</v>
      </c>
      <c r="H416" s="4">
        <v>0</v>
      </c>
      <c r="I416" s="5">
        <v>-0.66079593000000003</v>
      </c>
      <c r="J416" s="5">
        <v>-2.1316725999999999</v>
      </c>
      <c r="K416" s="8">
        <v>0</v>
      </c>
      <c r="L416">
        <v>23</v>
      </c>
      <c r="M416" s="29">
        <f t="shared" si="12"/>
        <v>-2.7924685299999998</v>
      </c>
      <c r="N416" s="26">
        <f>SUMIFS(L:L,A:A,A416)/COUNTIF(A:A,A416)</f>
        <v>25.866666666666667</v>
      </c>
      <c r="O416">
        <f t="shared" si="13"/>
        <v>0</v>
      </c>
    </row>
    <row r="417" spans="1:15" x14ac:dyDescent="0.2">
      <c r="A417" t="s">
        <v>423</v>
      </c>
      <c r="B417" s="3" t="s">
        <v>422</v>
      </c>
      <c r="C417" s="11">
        <v>0</v>
      </c>
      <c r="D417" s="11">
        <v>0</v>
      </c>
      <c r="E417" s="11">
        <v>0</v>
      </c>
      <c r="F417" s="11">
        <v>0</v>
      </c>
      <c r="G417" s="11">
        <v>0</v>
      </c>
      <c r="H417" s="4">
        <v>0</v>
      </c>
      <c r="I417" s="5">
        <v>-1.636398</v>
      </c>
      <c r="J417" s="5">
        <v>-0.77902019</v>
      </c>
      <c r="K417" s="8">
        <v>0</v>
      </c>
      <c r="L417">
        <v>23</v>
      </c>
      <c r="M417" s="29">
        <f t="shared" si="12"/>
        <v>-2.41541819</v>
      </c>
      <c r="N417" s="26">
        <f>SUMIFS(L:L,A:A,A417)/COUNTIF(A:A,A417)</f>
        <v>25.866666666666667</v>
      </c>
      <c r="O417">
        <f t="shared" si="13"/>
        <v>0</v>
      </c>
    </row>
    <row r="418" spans="1:15" x14ac:dyDescent="0.2">
      <c r="A418" t="s">
        <v>423</v>
      </c>
      <c r="B418" s="3" t="s">
        <v>11</v>
      </c>
      <c r="C418" s="11">
        <v>0</v>
      </c>
      <c r="D418" s="11">
        <v>0</v>
      </c>
      <c r="E418" s="11">
        <v>12</v>
      </c>
      <c r="F418" s="11">
        <v>16</v>
      </c>
      <c r="G418" s="11">
        <v>7</v>
      </c>
      <c r="H418" s="4">
        <v>35</v>
      </c>
      <c r="I418" s="5">
        <v>5.3955121000000004</v>
      </c>
      <c r="J418" s="5">
        <v>0.79519874000000002</v>
      </c>
      <c r="K418" s="8">
        <v>16.125461966250001</v>
      </c>
      <c r="L418">
        <v>34</v>
      </c>
      <c r="M418" s="29">
        <f t="shared" si="12"/>
        <v>6.1907108400000004</v>
      </c>
      <c r="N418" s="26">
        <f>SUMIFS(L:L,A:A,A418)/COUNTIF(A:A,A418)</f>
        <v>25.866666666666667</v>
      </c>
      <c r="O418">
        <f t="shared" si="1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EBC5-0BEC-674E-A233-A6C05445D064}">
  <dimension ref="A1:O388"/>
  <sheetViews>
    <sheetView workbookViewId="0">
      <selection activeCell="S28" sqref="S28"/>
    </sheetView>
  </sheetViews>
  <sheetFormatPr baseColWidth="10" defaultRowHeight="16" x14ac:dyDescent="0.2"/>
  <cols>
    <col min="1" max="1" width="22.1640625" bestFit="1" customWidth="1"/>
    <col min="2" max="2" width="23" bestFit="1" customWidth="1"/>
    <col min="15" max="15" width="17.6640625" bestFit="1" customWidth="1"/>
  </cols>
  <sheetData>
    <row r="1" spans="1:15" x14ac:dyDescent="0.2">
      <c r="A1" t="s">
        <v>22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75</v>
      </c>
      <c r="L1" s="2" t="s">
        <v>116</v>
      </c>
      <c r="M1" s="2" t="s">
        <v>443</v>
      </c>
      <c r="N1" s="2" t="s">
        <v>444</v>
      </c>
      <c r="O1" s="2" t="s">
        <v>445</v>
      </c>
    </row>
    <row r="2" spans="1:15" x14ac:dyDescent="0.2">
      <c r="A2" t="s">
        <v>23</v>
      </c>
      <c r="B2" s="3" t="s">
        <v>9</v>
      </c>
      <c r="C2" s="11">
        <v>30</v>
      </c>
      <c r="D2" s="11">
        <v>0</v>
      </c>
      <c r="E2" s="11">
        <v>0</v>
      </c>
      <c r="F2" s="11">
        <v>0</v>
      </c>
      <c r="G2" s="11">
        <v>0</v>
      </c>
      <c r="H2" s="4">
        <v>30</v>
      </c>
      <c r="I2" s="5">
        <v>4.9686380564501018</v>
      </c>
      <c r="J2" s="5">
        <v>0.85599925645010155</v>
      </c>
      <c r="K2" s="9">
        <v>13.2</v>
      </c>
      <c r="L2">
        <v>33</v>
      </c>
      <c r="M2" s="29">
        <f>SUM(I2:J2)</f>
        <v>5.8246373129002036</v>
      </c>
      <c r="N2" s="26">
        <f>SUMIFS(L:L,A:A,A2)/COUNTIF(A:A,A2)</f>
        <v>27.90909090909091</v>
      </c>
      <c r="O2">
        <f>IF(IF(E2&gt;25,1,0)*K2&gt;0,1,0)</f>
        <v>0</v>
      </c>
    </row>
    <row r="3" spans="1:15" x14ac:dyDescent="0.2">
      <c r="A3" t="s">
        <v>23</v>
      </c>
      <c r="B3" s="3" t="s">
        <v>12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4">
        <v>0</v>
      </c>
      <c r="I3" s="5">
        <v>1.5333346999999999</v>
      </c>
      <c r="J3" s="5">
        <v>-1.4480617</v>
      </c>
      <c r="K3" s="9">
        <v>0</v>
      </c>
      <c r="L3">
        <v>30</v>
      </c>
      <c r="M3" s="29">
        <f t="shared" ref="M3:M60" si="0">SUM(I3:J3)</f>
        <v>8.5272999999999932E-2</v>
      </c>
      <c r="N3" s="26">
        <f>SUMIFS(L:L,A:A,A3)/COUNTIF(A:A,A3)</f>
        <v>27.90909090909091</v>
      </c>
      <c r="O3">
        <f t="shared" ref="O3:O60" si="1">IF(IF(E3&gt;25,1,0)*K3&gt;0,1,0)</f>
        <v>0</v>
      </c>
    </row>
    <row r="4" spans="1:15" x14ac:dyDescent="0.2">
      <c r="A4" t="s">
        <v>23</v>
      </c>
      <c r="B4" s="3" t="s">
        <v>13</v>
      </c>
      <c r="C4" s="11">
        <v>0</v>
      </c>
      <c r="D4" s="11">
        <v>0</v>
      </c>
      <c r="E4" s="11">
        <v>10</v>
      </c>
      <c r="F4" s="11">
        <v>15</v>
      </c>
      <c r="G4" s="11">
        <v>0</v>
      </c>
      <c r="H4" s="4">
        <v>25</v>
      </c>
      <c r="I4" s="5">
        <v>0.23725528367480539</v>
      </c>
      <c r="J4" s="5">
        <v>-1.3263836563251947</v>
      </c>
      <c r="K4" s="9">
        <v>1.3</v>
      </c>
      <c r="L4">
        <v>30</v>
      </c>
      <c r="M4" s="29">
        <f t="shared" si="0"/>
        <v>-1.0891283726503893</v>
      </c>
      <c r="N4" s="26">
        <f>SUMIFS(L:L,A:A,A4)/COUNTIF(A:A,A4)</f>
        <v>27.90909090909091</v>
      </c>
      <c r="O4">
        <f t="shared" si="1"/>
        <v>0</v>
      </c>
    </row>
    <row r="5" spans="1:15" x14ac:dyDescent="0.2">
      <c r="A5" t="s">
        <v>23</v>
      </c>
      <c r="B5" s="3" t="s">
        <v>14</v>
      </c>
      <c r="C5" s="11">
        <v>0</v>
      </c>
      <c r="D5" s="11">
        <v>0</v>
      </c>
      <c r="E5" s="11">
        <v>0</v>
      </c>
      <c r="F5" s="11">
        <v>20</v>
      </c>
      <c r="G5" s="11">
        <v>0</v>
      </c>
      <c r="H5" s="4">
        <v>20</v>
      </c>
      <c r="I5" s="5">
        <v>-1.1114911000000001</v>
      </c>
      <c r="J5" s="5">
        <v>0.77293246999999998</v>
      </c>
      <c r="K5" s="9">
        <v>0</v>
      </c>
      <c r="L5">
        <v>33</v>
      </c>
      <c r="M5" s="29">
        <f t="shared" si="0"/>
        <v>-0.33855863000000008</v>
      </c>
      <c r="N5" s="26">
        <f>SUMIFS(L:L,A:A,A5)/COUNTIF(A:A,A5)</f>
        <v>27.90909090909091</v>
      </c>
      <c r="O5">
        <f t="shared" si="1"/>
        <v>0</v>
      </c>
    </row>
    <row r="6" spans="1:15" x14ac:dyDescent="0.2">
      <c r="A6" t="s">
        <v>23</v>
      </c>
      <c r="B6" s="3" t="s">
        <v>15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4">
        <v>0</v>
      </c>
      <c r="I6" s="5">
        <v>-1.8435611999999999</v>
      </c>
      <c r="J6" s="5">
        <v>2.3196881</v>
      </c>
      <c r="K6" s="9">
        <v>0</v>
      </c>
      <c r="L6">
        <v>36</v>
      </c>
      <c r="M6" s="29">
        <f t="shared" si="0"/>
        <v>0.47612690000000013</v>
      </c>
      <c r="N6" s="26">
        <f>SUMIFS(L:L,A:A,A6)/COUNTIF(A:A,A6)</f>
        <v>27.90909090909091</v>
      </c>
      <c r="O6">
        <f t="shared" si="1"/>
        <v>0</v>
      </c>
    </row>
    <row r="7" spans="1:15" x14ac:dyDescent="0.2">
      <c r="A7" t="s">
        <v>23</v>
      </c>
      <c r="B7" s="3" t="s">
        <v>16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4">
        <v>0</v>
      </c>
      <c r="I7" s="5">
        <v>-1.4838669248032159</v>
      </c>
      <c r="J7" s="5">
        <v>-0.1097168312436603</v>
      </c>
      <c r="K7" s="9">
        <v>0</v>
      </c>
      <c r="L7">
        <v>22</v>
      </c>
      <c r="M7" s="29">
        <f t="shared" si="0"/>
        <v>-1.5935837560468762</v>
      </c>
      <c r="N7" s="26">
        <f>SUMIFS(L:L,A:A,A7)/COUNTIF(A:A,A7)</f>
        <v>27.90909090909091</v>
      </c>
      <c r="O7">
        <f t="shared" si="1"/>
        <v>0</v>
      </c>
    </row>
    <row r="8" spans="1:15" x14ac:dyDescent="0.2">
      <c r="A8" t="s">
        <v>23</v>
      </c>
      <c r="B8" s="3" t="s">
        <v>17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4">
        <v>0</v>
      </c>
      <c r="I8" s="5">
        <v>-2.4739215560750094</v>
      </c>
      <c r="J8" s="5">
        <v>0.17869037126085532</v>
      </c>
      <c r="K8" s="9">
        <v>0</v>
      </c>
      <c r="L8">
        <v>23</v>
      </c>
      <c r="M8" s="29">
        <f t="shared" si="0"/>
        <v>-2.295231184814154</v>
      </c>
      <c r="N8" s="26">
        <f>SUMIFS(L:L,A:A,A8)/COUNTIF(A:A,A8)</f>
        <v>27.90909090909091</v>
      </c>
      <c r="O8">
        <f t="shared" si="1"/>
        <v>0</v>
      </c>
    </row>
    <row r="9" spans="1:15" x14ac:dyDescent="0.2">
      <c r="A9" t="s">
        <v>23</v>
      </c>
      <c r="B9" s="3" t="s">
        <v>18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4">
        <v>0</v>
      </c>
      <c r="I9" s="5">
        <v>-1.5976505000000001</v>
      </c>
      <c r="J9" s="5">
        <v>8.2921102999999996E-2</v>
      </c>
      <c r="K9" s="9">
        <v>0</v>
      </c>
      <c r="L9">
        <v>24</v>
      </c>
      <c r="M9" s="29">
        <f t="shared" si="0"/>
        <v>-1.514729397</v>
      </c>
      <c r="N9" s="26">
        <f>SUMIFS(L:L,A:A,A9)/COUNTIF(A:A,A9)</f>
        <v>27.90909090909091</v>
      </c>
      <c r="O9">
        <f t="shared" si="1"/>
        <v>0</v>
      </c>
    </row>
    <row r="10" spans="1:15" x14ac:dyDescent="0.2">
      <c r="A10" t="s">
        <v>23</v>
      </c>
      <c r="B10" s="3" t="s">
        <v>19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4">
        <v>0</v>
      </c>
      <c r="I10" s="5">
        <v>-1.5279266192905874</v>
      </c>
      <c r="J10" s="5">
        <v>-0.45355691642969304</v>
      </c>
      <c r="K10" s="9">
        <v>0</v>
      </c>
      <c r="L10">
        <v>32</v>
      </c>
      <c r="M10" s="29">
        <f t="shared" si="0"/>
        <v>-1.9814835357202805</v>
      </c>
      <c r="N10" s="26">
        <f>SUMIFS(L:L,A:A,A10)/COUNTIF(A:A,A10)</f>
        <v>27.90909090909091</v>
      </c>
      <c r="O10">
        <f t="shared" si="1"/>
        <v>0</v>
      </c>
    </row>
    <row r="11" spans="1:15" x14ac:dyDescent="0.2">
      <c r="A11" t="s">
        <v>23</v>
      </c>
      <c r="B11" s="6" t="s">
        <v>20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4">
        <v>0</v>
      </c>
      <c r="I11" s="7">
        <v>-2.3298425560927072</v>
      </c>
      <c r="J11" s="7">
        <v>-0.75729311648940723</v>
      </c>
      <c r="K11" s="9">
        <v>0</v>
      </c>
      <c r="L11">
        <v>20</v>
      </c>
      <c r="M11" s="29">
        <f t="shared" si="0"/>
        <v>-3.0871356725821144</v>
      </c>
      <c r="N11" s="26">
        <f>SUMIFS(L:L,A:A,A11)/COUNTIF(A:A,A11)</f>
        <v>27.90909090909091</v>
      </c>
      <c r="O11">
        <f t="shared" si="1"/>
        <v>0</v>
      </c>
    </row>
    <row r="12" spans="1:15" x14ac:dyDescent="0.2">
      <c r="A12" t="s">
        <v>23</v>
      </c>
      <c r="B12" s="3" t="s">
        <v>21</v>
      </c>
      <c r="C12" s="11">
        <v>0</v>
      </c>
      <c r="D12" s="11">
        <v>0</v>
      </c>
      <c r="E12" s="11">
        <v>0</v>
      </c>
      <c r="F12" s="11">
        <v>0</v>
      </c>
      <c r="G12" s="11">
        <v>28</v>
      </c>
      <c r="H12" s="4">
        <v>28</v>
      </c>
      <c r="I12" s="5">
        <v>-0.57400770872043239</v>
      </c>
      <c r="J12" s="5">
        <v>2.4014737112795674</v>
      </c>
      <c r="K12" s="9">
        <v>6</v>
      </c>
      <c r="L12">
        <v>24</v>
      </c>
      <c r="M12" s="29">
        <f t="shared" si="0"/>
        <v>1.8274660025591349</v>
      </c>
      <c r="N12" s="26">
        <f>SUMIFS(L:L,A:A,A12)/COUNTIF(A:A,A12)</f>
        <v>27.90909090909091</v>
      </c>
      <c r="O12">
        <f t="shared" si="1"/>
        <v>0</v>
      </c>
    </row>
    <row r="13" spans="1:15" x14ac:dyDescent="0.2">
      <c r="A13" t="s">
        <v>37</v>
      </c>
      <c r="B13" s="3" t="s">
        <v>24</v>
      </c>
      <c r="C13" s="11">
        <v>32</v>
      </c>
      <c r="D13" s="11">
        <v>0</v>
      </c>
      <c r="E13" s="11">
        <v>0</v>
      </c>
      <c r="F13" s="11">
        <v>0</v>
      </c>
      <c r="G13" s="11">
        <v>0</v>
      </c>
      <c r="H13" s="4">
        <v>32</v>
      </c>
      <c r="I13" s="5">
        <v>4.196392472631695</v>
      </c>
      <c r="J13" s="5">
        <v>-0.23821118736830502</v>
      </c>
      <c r="K13" s="8">
        <v>10.724726313474102</v>
      </c>
      <c r="L13">
        <v>32</v>
      </c>
      <c r="M13" s="29">
        <f t="shared" si="0"/>
        <v>3.95818128526339</v>
      </c>
      <c r="N13" s="26">
        <f>SUMIFS(L:L,A:A,A13)/COUNTIF(A:A,A13)</f>
        <v>26.384615384615383</v>
      </c>
      <c r="O13">
        <f t="shared" si="1"/>
        <v>0</v>
      </c>
    </row>
    <row r="14" spans="1:15" x14ac:dyDescent="0.2">
      <c r="A14" t="s">
        <v>37</v>
      </c>
      <c r="B14" s="3" t="s">
        <v>25</v>
      </c>
      <c r="C14" s="11">
        <v>0</v>
      </c>
      <c r="D14" s="11">
        <v>34</v>
      </c>
      <c r="E14" s="11">
        <v>0</v>
      </c>
      <c r="F14" s="11">
        <v>0</v>
      </c>
      <c r="G14" s="11">
        <v>0</v>
      </c>
      <c r="H14" s="4">
        <v>34</v>
      </c>
      <c r="I14" s="5">
        <v>2.2104044235472786</v>
      </c>
      <c r="J14" s="5">
        <v>-1.6312648764527216</v>
      </c>
      <c r="K14" s="8">
        <v>4.9326043838183402</v>
      </c>
      <c r="L14">
        <v>29</v>
      </c>
      <c r="M14" s="29">
        <f t="shared" si="0"/>
        <v>0.57913954709455706</v>
      </c>
      <c r="N14" s="26">
        <f>SUMIFS(L:L,A:A,A14)/COUNTIF(A:A,A14)</f>
        <v>26.384615384615383</v>
      </c>
      <c r="O14">
        <f t="shared" si="1"/>
        <v>0</v>
      </c>
    </row>
    <row r="15" spans="1:15" x14ac:dyDescent="0.2">
      <c r="A15" t="s">
        <v>37</v>
      </c>
      <c r="B15" s="3" t="s">
        <v>26</v>
      </c>
      <c r="C15" s="11">
        <v>0</v>
      </c>
      <c r="D15" s="11">
        <v>0</v>
      </c>
      <c r="E15" s="11">
        <v>0</v>
      </c>
      <c r="F15" s="11">
        <v>28</v>
      </c>
      <c r="G15" s="11">
        <v>0</v>
      </c>
      <c r="H15" s="4">
        <v>28</v>
      </c>
      <c r="I15" s="5">
        <v>-1.1985788375506097</v>
      </c>
      <c r="J15" s="5">
        <v>0.58548065244939018</v>
      </c>
      <c r="K15" s="8">
        <v>2.1843703584655794</v>
      </c>
      <c r="L15">
        <v>29</v>
      </c>
      <c r="M15" s="29">
        <f t="shared" si="0"/>
        <v>-0.61309818510121949</v>
      </c>
      <c r="N15" s="26">
        <f>SUMIFS(L:L,A:A,A15)/COUNTIF(A:A,A15)</f>
        <v>26.384615384615383</v>
      </c>
      <c r="O15">
        <f t="shared" si="1"/>
        <v>0</v>
      </c>
    </row>
    <row r="16" spans="1:15" x14ac:dyDescent="0.2">
      <c r="A16" t="s">
        <v>37</v>
      </c>
      <c r="B16" s="3" t="s">
        <v>27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4">
        <v>0</v>
      </c>
      <c r="I16" s="5">
        <v>-0.36077123999999999</v>
      </c>
      <c r="J16" s="5">
        <v>1.0220149000000001</v>
      </c>
      <c r="K16" s="8">
        <v>0</v>
      </c>
      <c r="L16">
        <v>26</v>
      </c>
      <c r="M16" s="29">
        <f t="shared" si="0"/>
        <v>0.66124366000000001</v>
      </c>
      <c r="N16" s="26">
        <f>SUMIFS(L:L,A:A,A16)/COUNTIF(A:A,A16)</f>
        <v>26.384615384615383</v>
      </c>
      <c r="O16">
        <f t="shared" si="1"/>
        <v>0</v>
      </c>
    </row>
    <row r="17" spans="1:15" x14ac:dyDescent="0.2">
      <c r="A17" t="s">
        <v>37</v>
      </c>
      <c r="B17" s="3" t="s">
        <v>28</v>
      </c>
      <c r="C17" s="11">
        <v>0</v>
      </c>
      <c r="D17" s="11">
        <v>12</v>
      </c>
      <c r="E17" s="11">
        <v>8</v>
      </c>
      <c r="F17" s="11">
        <v>0</v>
      </c>
      <c r="G17" s="11">
        <v>0</v>
      </c>
      <c r="H17" s="4">
        <v>20</v>
      </c>
      <c r="I17" s="5">
        <v>3.186808174572564E-3</v>
      </c>
      <c r="J17" s="5">
        <v>-1.6296129518254274</v>
      </c>
      <c r="K17" s="8">
        <v>0.42027058839278825</v>
      </c>
      <c r="L17">
        <v>31</v>
      </c>
      <c r="M17" s="29">
        <f t="shared" si="0"/>
        <v>-1.6264261436508549</v>
      </c>
      <c r="N17" s="26">
        <f>SUMIFS(L:L,A:A,A17)/COUNTIF(A:A,A17)</f>
        <v>26.384615384615383</v>
      </c>
      <c r="O17">
        <f t="shared" si="1"/>
        <v>0</v>
      </c>
    </row>
    <row r="18" spans="1:15" x14ac:dyDescent="0.2">
      <c r="A18" t="s">
        <v>37</v>
      </c>
      <c r="B18" s="3" t="s">
        <v>29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4">
        <v>0</v>
      </c>
      <c r="I18" s="5">
        <v>-0.79578006000000001</v>
      </c>
      <c r="J18" s="5">
        <v>2.0584319</v>
      </c>
      <c r="K18" s="8">
        <v>0</v>
      </c>
      <c r="L18">
        <v>23</v>
      </c>
      <c r="M18" s="29">
        <f t="shared" si="0"/>
        <v>1.26265184</v>
      </c>
      <c r="N18" s="26">
        <f>SUMIFS(L:L,A:A,A18)/COUNTIF(A:A,A18)</f>
        <v>26.384615384615383</v>
      </c>
      <c r="O18">
        <f t="shared" si="1"/>
        <v>0</v>
      </c>
    </row>
    <row r="19" spans="1:15" x14ac:dyDescent="0.2">
      <c r="A19" t="s">
        <v>37</v>
      </c>
      <c r="B19" s="3" t="s">
        <v>30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4">
        <v>0</v>
      </c>
      <c r="I19" s="5">
        <v>0.74698997</v>
      </c>
      <c r="J19" s="5">
        <v>0.53101348999999998</v>
      </c>
      <c r="K19" s="8">
        <v>0</v>
      </c>
      <c r="L19">
        <v>26</v>
      </c>
      <c r="M19" s="29">
        <f t="shared" si="0"/>
        <v>1.2780034599999999</v>
      </c>
      <c r="N19" s="26">
        <f>SUMIFS(L:L,A:A,A19)/COUNTIF(A:A,A19)</f>
        <v>26.384615384615383</v>
      </c>
      <c r="O19">
        <f t="shared" si="1"/>
        <v>0</v>
      </c>
    </row>
    <row r="20" spans="1:15" x14ac:dyDescent="0.2">
      <c r="A20" t="s">
        <v>37</v>
      </c>
      <c r="B20" s="3" t="s">
        <v>31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4">
        <v>0</v>
      </c>
      <c r="I20" s="5">
        <v>0.39084321</v>
      </c>
      <c r="J20" s="5">
        <v>0.54806929999999998</v>
      </c>
      <c r="K20" s="8">
        <v>0</v>
      </c>
      <c r="L20">
        <v>21</v>
      </c>
      <c r="M20" s="29">
        <f t="shared" si="0"/>
        <v>0.93891250999999998</v>
      </c>
      <c r="N20" s="26">
        <f>SUMIFS(L:L,A:A,A20)/COUNTIF(A:A,A20)</f>
        <v>26.384615384615383</v>
      </c>
      <c r="O20">
        <f t="shared" si="1"/>
        <v>0</v>
      </c>
    </row>
    <row r="21" spans="1:15" x14ac:dyDescent="0.2">
      <c r="A21" t="s">
        <v>37</v>
      </c>
      <c r="B21" s="3" t="s">
        <v>32</v>
      </c>
      <c r="C21" s="11">
        <v>0</v>
      </c>
      <c r="D21" s="11">
        <v>0</v>
      </c>
      <c r="E21" s="11">
        <v>5</v>
      </c>
      <c r="F21" s="11">
        <v>5</v>
      </c>
      <c r="G21" s="11">
        <v>0</v>
      </c>
      <c r="H21" s="4">
        <v>10</v>
      </c>
      <c r="I21" s="5">
        <v>-1.1376029999999999</v>
      </c>
      <c r="J21" s="5">
        <v>-1.0298704999999999</v>
      </c>
      <c r="K21" s="8">
        <v>-9.4203843749999905E-2</v>
      </c>
      <c r="L21">
        <v>23</v>
      </c>
      <c r="M21" s="29">
        <f t="shared" si="0"/>
        <v>-2.1674734999999998</v>
      </c>
      <c r="N21" s="26">
        <f>SUMIFS(L:L,A:A,A21)/COUNTIF(A:A,A21)</f>
        <v>26.384615384615383</v>
      </c>
      <c r="O21">
        <f t="shared" si="1"/>
        <v>0</v>
      </c>
    </row>
    <row r="22" spans="1:15" x14ac:dyDescent="0.2">
      <c r="A22" t="s">
        <v>37</v>
      </c>
      <c r="B22" s="3" t="s">
        <v>33</v>
      </c>
      <c r="C22" s="11">
        <v>5</v>
      </c>
      <c r="D22" s="11">
        <v>2</v>
      </c>
      <c r="E22" s="11">
        <v>5</v>
      </c>
      <c r="F22" s="11">
        <v>0</v>
      </c>
      <c r="G22" s="11">
        <v>0</v>
      </c>
      <c r="H22" s="4">
        <v>12</v>
      </c>
      <c r="I22" s="5">
        <v>-1.1712914000000001</v>
      </c>
      <c r="J22" s="5">
        <v>-1.0168029999999999</v>
      </c>
      <c r="K22" s="8">
        <v>-0.12696371999999986</v>
      </c>
      <c r="L22">
        <v>25</v>
      </c>
      <c r="M22" s="29">
        <f t="shared" si="0"/>
        <v>-2.1880943999999998</v>
      </c>
      <c r="N22" s="26">
        <f>SUMIFS(L:L,A:A,A22)/COUNTIF(A:A,A22)</f>
        <v>26.384615384615383</v>
      </c>
      <c r="O22">
        <f t="shared" si="1"/>
        <v>0</v>
      </c>
    </row>
    <row r="23" spans="1:15" x14ac:dyDescent="0.2">
      <c r="A23" t="s">
        <v>37</v>
      </c>
      <c r="B23" s="3" t="s">
        <v>34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4">
        <v>0</v>
      </c>
      <c r="I23" s="5">
        <v>-0.75968276999999995</v>
      </c>
      <c r="J23" s="5">
        <v>1.2227132000000001</v>
      </c>
      <c r="K23" s="8">
        <v>0</v>
      </c>
      <c r="L23">
        <v>24</v>
      </c>
      <c r="M23" s="29">
        <f t="shared" si="0"/>
        <v>0.4630304300000001</v>
      </c>
      <c r="N23" s="26">
        <f>SUMIFS(L:L,A:A,A23)/COUNTIF(A:A,A23)</f>
        <v>26.384615384615383</v>
      </c>
      <c r="O23">
        <f t="shared" si="1"/>
        <v>0</v>
      </c>
    </row>
    <row r="24" spans="1:15" x14ac:dyDescent="0.2">
      <c r="A24" t="s">
        <v>37</v>
      </c>
      <c r="B24" s="3" t="s">
        <v>35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4">
        <v>0</v>
      </c>
      <c r="I24" s="5">
        <v>-1.3582508634869557</v>
      </c>
      <c r="J24" s="5">
        <v>-0.36651777102308464</v>
      </c>
      <c r="K24" s="8">
        <v>0</v>
      </c>
      <c r="L24">
        <v>26</v>
      </c>
      <c r="M24" s="29">
        <f t="shared" si="0"/>
        <v>-1.7247686345100404</v>
      </c>
      <c r="N24" s="26">
        <f>SUMIFS(L:L,A:A,A24)/COUNTIF(A:A,A24)</f>
        <v>26.384615384615383</v>
      </c>
      <c r="O24">
        <f t="shared" si="1"/>
        <v>0</v>
      </c>
    </row>
    <row r="25" spans="1:15" x14ac:dyDescent="0.2">
      <c r="A25" t="s">
        <v>37</v>
      </c>
      <c r="B25" s="3" t="s">
        <v>36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4">
        <v>0</v>
      </c>
      <c r="I25" s="5">
        <v>-1.8523662000000001</v>
      </c>
      <c r="J25" s="5">
        <v>0.63326377</v>
      </c>
      <c r="K25" s="8">
        <v>0</v>
      </c>
      <c r="L25">
        <v>28</v>
      </c>
      <c r="M25" s="29">
        <f t="shared" si="0"/>
        <v>-1.21910243</v>
      </c>
      <c r="N25" s="26">
        <f>SUMIFS(L:L,A:A,A25)/COUNTIF(A:A,A25)</f>
        <v>26.384615384615383</v>
      </c>
      <c r="O25">
        <f t="shared" si="1"/>
        <v>0</v>
      </c>
    </row>
    <row r="26" spans="1:15" x14ac:dyDescent="0.2">
      <c r="A26" t="s">
        <v>49</v>
      </c>
      <c r="B26" s="3" t="s">
        <v>38</v>
      </c>
      <c r="C26" s="11">
        <v>32</v>
      </c>
      <c r="D26" s="11">
        <v>0</v>
      </c>
      <c r="E26" s="11">
        <v>0</v>
      </c>
      <c r="F26" s="11">
        <v>0</v>
      </c>
      <c r="G26" s="11">
        <v>0</v>
      </c>
      <c r="H26" s="4">
        <v>32</v>
      </c>
      <c r="I26" s="5">
        <v>0.41201425000000003</v>
      </c>
      <c r="J26" s="5">
        <v>2.0735698</v>
      </c>
      <c r="K26" s="8">
        <v>8.0740512899999999</v>
      </c>
      <c r="L26">
        <v>21</v>
      </c>
      <c r="M26" s="29">
        <f t="shared" si="0"/>
        <v>2.4855840499999999</v>
      </c>
      <c r="N26" s="26">
        <f>SUMIFS(L:L,A:A,A26)/COUNTIF(A:A,A26)</f>
        <v>23.545454545454547</v>
      </c>
      <c r="O26">
        <f t="shared" si="1"/>
        <v>0</v>
      </c>
    </row>
    <row r="27" spans="1:15" x14ac:dyDescent="0.2">
      <c r="A27" t="s">
        <v>49</v>
      </c>
      <c r="B27" s="3" t="s">
        <v>39</v>
      </c>
      <c r="C27" s="11">
        <v>0</v>
      </c>
      <c r="D27" s="11">
        <v>30</v>
      </c>
      <c r="E27" s="11">
        <v>5</v>
      </c>
      <c r="F27" s="11">
        <v>0</v>
      </c>
      <c r="G27" s="11">
        <v>0</v>
      </c>
      <c r="H27" s="4">
        <v>35</v>
      </c>
      <c r="I27" s="5">
        <v>2.0530889905760286</v>
      </c>
      <c r="J27" s="5">
        <v>0.56748246057602847</v>
      </c>
      <c r="K27" s="8">
        <v>9.0967500444556126</v>
      </c>
      <c r="L27">
        <v>28</v>
      </c>
      <c r="M27" s="29">
        <f t="shared" si="0"/>
        <v>2.620571451152057</v>
      </c>
      <c r="N27" s="26">
        <f>SUMIFS(L:L,A:A,A27)/COUNTIF(A:A,A27)</f>
        <v>23.545454545454547</v>
      </c>
      <c r="O27">
        <f t="shared" si="1"/>
        <v>0</v>
      </c>
    </row>
    <row r="28" spans="1:15" x14ac:dyDescent="0.2">
      <c r="A28" t="s">
        <v>49</v>
      </c>
      <c r="B28" s="3" t="s">
        <v>40</v>
      </c>
      <c r="C28" s="11">
        <v>0</v>
      </c>
      <c r="D28" s="11">
        <v>0</v>
      </c>
      <c r="E28" s="11">
        <v>5</v>
      </c>
      <c r="F28" s="11">
        <v>21</v>
      </c>
      <c r="G28" s="11">
        <v>5</v>
      </c>
      <c r="H28" s="4">
        <v>31</v>
      </c>
      <c r="I28" s="5">
        <v>-0.38636802564708222</v>
      </c>
      <c r="J28" s="5">
        <v>-0.44693904564708226</v>
      </c>
      <c r="K28" s="8">
        <v>2.034420794430801</v>
      </c>
      <c r="L28">
        <v>21</v>
      </c>
      <c r="M28" s="29">
        <f t="shared" si="0"/>
        <v>-0.83330707129416448</v>
      </c>
      <c r="N28" s="26">
        <f>SUMIFS(L:L,A:A,A28)/COUNTIF(A:A,A28)</f>
        <v>23.545454545454547</v>
      </c>
      <c r="O28">
        <f t="shared" si="1"/>
        <v>0</v>
      </c>
    </row>
    <row r="29" spans="1:15" x14ac:dyDescent="0.2">
      <c r="A29" t="s">
        <v>49</v>
      </c>
      <c r="B29" s="3" t="s">
        <v>41</v>
      </c>
      <c r="C29" s="11">
        <v>0</v>
      </c>
      <c r="D29" s="11">
        <v>0</v>
      </c>
      <c r="E29" s="11">
        <v>0</v>
      </c>
      <c r="F29" s="11">
        <v>30</v>
      </c>
      <c r="G29" s="11">
        <v>0</v>
      </c>
      <c r="H29" s="4">
        <v>30</v>
      </c>
      <c r="I29" s="5">
        <v>0.39525616000000002</v>
      </c>
      <c r="J29" s="5">
        <v>-7.1302630000000006E-2</v>
      </c>
      <c r="K29" s="8">
        <v>0</v>
      </c>
      <c r="L29">
        <v>24</v>
      </c>
      <c r="M29" s="29">
        <f t="shared" si="0"/>
        <v>0.32395353000000005</v>
      </c>
      <c r="N29" s="26">
        <f>SUMIFS(L:L,A:A,A29)/COUNTIF(A:A,A29)</f>
        <v>23.545454545454547</v>
      </c>
      <c r="O29">
        <f t="shared" si="1"/>
        <v>0</v>
      </c>
    </row>
    <row r="30" spans="1:15" x14ac:dyDescent="0.2">
      <c r="A30" t="s">
        <v>49</v>
      </c>
      <c r="B30" s="3" t="s">
        <v>42</v>
      </c>
      <c r="C30" s="11">
        <v>5</v>
      </c>
      <c r="D30" s="11">
        <v>10</v>
      </c>
      <c r="E30" s="11">
        <v>0</v>
      </c>
      <c r="F30" s="11">
        <v>0</v>
      </c>
      <c r="G30" s="11">
        <v>0</v>
      </c>
      <c r="H30" s="4">
        <v>15</v>
      </c>
      <c r="I30" s="5">
        <v>-0.94299192429377854</v>
      </c>
      <c r="J30" s="5">
        <v>-0.68951017429377837</v>
      </c>
      <c r="K30" s="8">
        <v>0.3100763543167489</v>
      </c>
      <c r="L30">
        <v>24</v>
      </c>
      <c r="M30" s="29">
        <f t="shared" si="0"/>
        <v>-1.6325020985875569</v>
      </c>
      <c r="N30" s="26">
        <f>SUMIFS(L:L,A:A,A30)/COUNTIF(A:A,A30)</f>
        <v>23.545454545454547</v>
      </c>
      <c r="O30">
        <f t="shared" si="1"/>
        <v>0</v>
      </c>
    </row>
    <row r="31" spans="1:15" x14ac:dyDescent="0.2">
      <c r="A31" t="s">
        <v>49</v>
      </c>
      <c r="B31" s="3" t="s">
        <v>43</v>
      </c>
      <c r="C31" s="11">
        <v>0</v>
      </c>
      <c r="D31" s="11">
        <v>0</v>
      </c>
      <c r="E31" s="11">
        <v>7</v>
      </c>
      <c r="F31" s="11">
        <v>17</v>
      </c>
      <c r="G31" s="11">
        <v>5</v>
      </c>
      <c r="H31" s="4">
        <v>29</v>
      </c>
      <c r="I31" s="5">
        <v>0.30835539000000001</v>
      </c>
      <c r="J31" s="5">
        <v>-0.98168027000000002</v>
      </c>
      <c r="K31" s="8">
        <v>2.1641387894999999</v>
      </c>
      <c r="L31">
        <v>23</v>
      </c>
      <c r="M31" s="29">
        <f t="shared" si="0"/>
        <v>-0.67332488000000001</v>
      </c>
      <c r="N31" s="26">
        <f>SUMIFS(L:L,A:A,A31)/COUNTIF(A:A,A31)</f>
        <v>23.545454545454547</v>
      </c>
      <c r="O31">
        <f t="shared" si="1"/>
        <v>0</v>
      </c>
    </row>
    <row r="32" spans="1:15" x14ac:dyDescent="0.2">
      <c r="A32" t="s">
        <v>49</v>
      </c>
      <c r="B32" s="3" t="s">
        <v>44</v>
      </c>
      <c r="C32" s="11">
        <v>3</v>
      </c>
      <c r="D32" s="11">
        <v>8</v>
      </c>
      <c r="E32" s="11">
        <v>6</v>
      </c>
      <c r="F32" s="11">
        <v>0</v>
      </c>
      <c r="G32" s="11">
        <v>0</v>
      </c>
      <c r="H32" s="4">
        <v>17</v>
      </c>
      <c r="I32" s="5">
        <v>0.47943592000000002</v>
      </c>
      <c r="J32" s="5">
        <v>-0.74857885000000002</v>
      </c>
      <c r="K32" s="8">
        <v>1.6551320731875001</v>
      </c>
      <c r="L32">
        <v>23</v>
      </c>
      <c r="M32" s="29">
        <f t="shared" si="0"/>
        <v>-0.26914293</v>
      </c>
      <c r="N32" s="26">
        <f>SUMIFS(L:L,A:A,A32)/COUNTIF(A:A,A32)</f>
        <v>23.545454545454547</v>
      </c>
      <c r="O32">
        <f t="shared" si="1"/>
        <v>0</v>
      </c>
    </row>
    <row r="33" spans="1:15" x14ac:dyDescent="0.2">
      <c r="A33" t="s">
        <v>49</v>
      </c>
      <c r="B33" s="3" t="s">
        <v>45</v>
      </c>
      <c r="C33" s="11">
        <v>0</v>
      </c>
      <c r="D33" s="11">
        <v>0</v>
      </c>
      <c r="E33" s="11">
        <v>0</v>
      </c>
      <c r="F33" s="11">
        <v>0</v>
      </c>
      <c r="G33" s="11">
        <v>14</v>
      </c>
      <c r="H33" s="4">
        <v>14</v>
      </c>
      <c r="I33" s="5">
        <v>-1.9445247472862293</v>
      </c>
      <c r="J33" s="5">
        <v>1.3579363527137707</v>
      </c>
      <c r="K33" s="8">
        <v>1.113061639274189</v>
      </c>
      <c r="L33">
        <v>21</v>
      </c>
      <c r="M33" s="29">
        <f t="shared" si="0"/>
        <v>-0.58658839457245859</v>
      </c>
      <c r="N33" s="26">
        <f>SUMIFS(L:L,A:A,A33)/COUNTIF(A:A,A33)</f>
        <v>23.545454545454547</v>
      </c>
      <c r="O33">
        <f t="shared" si="1"/>
        <v>0</v>
      </c>
    </row>
    <row r="34" spans="1:15" x14ac:dyDescent="0.2">
      <c r="A34" t="s">
        <v>49</v>
      </c>
      <c r="B34" s="3" t="s">
        <v>46</v>
      </c>
      <c r="C34" s="11">
        <v>0</v>
      </c>
      <c r="D34" s="11">
        <v>0</v>
      </c>
      <c r="E34" s="11">
        <v>0</v>
      </c>
      <c r="F34" s="11">
        <v>0</v>
      </c>
      <c r="G34" s="11">
        <v>12</v>
      </c>
      <c r="H34" s="4">
        <v>12</v>
      </c>
      <c r="I34" s="5">
        <v>-1.3763570974119987</v>
      </c>
      <c r="J34" s="5">
        <v>-7.915385627115322E-2</v>
      </c>
      <c r="K34" s="8">
        <v>0.3675301062638725</v>
      </c>
      <c r="L34">
        <v>21</v>
      </c>
      <c r="M34" s="29">
        <f t="shared" si="0"/>
        <v>-1.4555109536831519</v>
      </c>
      <c r="N34" s="26">
        <f>SUMIFS(L:L,A:A,A34)/COUNTIF(A:A,A34)</f>
        <v>23.545454545454547</v>
      </c>
      <c r="O34">
        <f t="shared" si="1"/>
        <v>0</v>
      </c>
    </row>
    <row r="35" spans="1:15" x14ac:dyDescent="0.2">
      <c r="A35" t="s">
        <v>49</v>
      </c>
      <c r="B35" s="3" t="s">
        <v>47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4">
        <v>0</v>
      </c>
      <c r="I35" s="5">
        <v>-2.0534875000000001</v>
      </c>
      <c r="J35" s="5">
        <v>0.45528038999999998</v>
      </c>
      <c r="K35" s="8">
        <v>0</v>
      </c>
      <c r="L35">
        <v>33</v>
      </c>
      <c r="M35" s="29">
        <f t="shared" si="0"/>
        <v>-1.5982071100000002</v>
      </c>
      <c r="N35" s="26">
        <f>SUMIFS(L:L,A:A,A35)/COUNTIF(A:A,A35)</f>
        <v>23.545454545454547</v>
      </c>
      <c r="O35">
        <f t="shared" si="1"/>
        <v>0</v>
      </c>
    </row>
    <row r="36" spans="1:15" x14ac:dyDescent="0.2">
      <c r="A36" t="s">
        <v>49</v>
      </c>
      <c r="B36" s="6" t="s">
        <v>48</v>
      </c>
      <c r="C36" s="11">
        <v>5</v>
      </c>
      <c r="D36" s="11">
        <v>0</v>
      </c>
      <c r="E36" s="11">
        <v>0</v>
      </c>
      <c r="F36" s="11">
        <v>0</v>
      </c>
      <c r="G36" s="11">
        <v>5</v>
      </c>
      <c r="H36" s="4">
        <v>10</v>
      </c>
      <c r="I36" s="7">
        <v>-1.9066297610315384</v>
      </c>
      <c r="J36" s="7">
        <v>-0.60954338184534906</v>
      </c>
      <c r="K36" s="8">
        <v>-0.29034739286824923</v>
      </c>
      <c r="L36">
        <v>20</v>
      </c>
      <c r="M36" s="29">
        <f t="shared" si="0"/>
        <v>-2.5161731428768874</v>
      </c>
      <c r="N36" s="26">
        <f>SUMIFS(L:L,A:A,A36)/COUNTIF(A:A,A36)</f>
        <v>23.545454545454547</v>
      </c>
      <c r="O36">
        <f t="shared" si="1"/>
        <v>0</v>
      </c>
    </row>
    <row r="37" spans="1:15" x14ac:dyDescent="0.2">
      <c r="A37" t="s">
        <v>63</v>
      </c>
      <c r="B37" s="3" t="s">
        <v>50</v>
      </c>
      <c r="C37" s="11">
        <v>0</v>
      </c>
      <c r="D37" s="11">
        <v>5</v>
      </c>
      <c r="E37" s="11">
        <v>20</v>
      </c>
      <c r="F37" s="11">
        <v>5</v>
      </c>
      <c r="G37" s="11">
        <v>0</v>
      </c>
      <c r="H37" s="4">
        <v>30</v>
      </c>
      <c r="I37" s="5">
        <v>-0.23197794152051648</v>
      </c>
      <c r="J37" s="5">
        <v>2.9634887784794834</v>
      </c>
      <c r="K37" s="8">
        <v>7.9844245373682581</v>
      </c>
      <c r="L37">
        <v>28</v>
      </c>
      <c r="M37" s="29">
        <f t="shared" si="0"/>
        <v>2.7315108369589671</v>
      </c>
      <c r="N37" s="26">
        <f>SUMIFS(L:L,A:A,A37)/COUNTIF(A:A,A37)</f>
        <v>23.692307692307693</v>
      </c>
      <c r="O37">
        <f t="shared" si="1"/>
        <v>0</v>
      </c>
    </row>
    <row r="38" spans="1:15" x14ac:dyDescent="0.2">
      <c r="A38" t="s">
        <v>63</v>
      </c>
      <c r="B38" s="3" t="s">
        <v>51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4">
        <v>0</v>
      </c>
      <c r="I38" s="5">
        <v>-1.2162641000000001</v>
      </c>
      <c r="J38" s="5">
        <v>-1.6764804</v>
      </c>
      <c r="K38" s="8">
        <v>0</v>
      </c>
      <c r="L38">
        <v>30</v>
      </c>
      <c r="M38" s="29">
        <f t="shared" si="0"/>
        <v>-2.8927445000000001</v>
      </c>
      <c r="N38" s="26">
        <f>SUMIFS(L:L,A:A,A38)/COUNTIF(A:A,A38)</f>
        <v>23.692307692307693</v>
      </c>
      <c r="O38">
        <f t="shared" si="1"/>
        <v>0</v>
      </c>
    </row>
    <row r="39" spans="1:15" x14ac:dyDescent="0.2">
      <c r="A39" t="s">
        <v>63</v>
      </c>
      <c r="B39" s="3" t="s">
        <v>52</v>
      </c>
      <c r="C39" s="11">
        <v>20</v>
      </c>
      <c r="D39" s="11">
        <v>0</v>
      </c>
      <c r="E39" s="11">
        <v>0</v>
      </c>
      <c r="F39" s="11">
        <v>0</v>
      </c>
      <c r="G39" s="11">
        <v>0</v>
      </c>
      <c r="H39" s="4">
        <v>20</v>
      </c>
      <c r="I39" s="5">
        <v>-1.64496053196389</v>
      </c>
      <c r="J39" s="5">
        <v>-0.83027891196388981</v>
      </c>
      <c r="K39" s="8">
        <v>-0.53464437441875268</v>
      </c>
      <c r="L39">
        <v>20</v>
      </c>
      <c r="M39" s="29">
        <f t="shared" si="0"/>
        <v>-2.4752394439277801</v>
      </c>
      <c r="N39" s="26">
        <f>SUMIFS(L:L,A:A,A39)/COUNTIF(A:A,A39)</f>
        <v>23.692307692307693</v>
      </c>
      <c r="O39">
        <f t="shared" si="1"/>
        <v>0</v>
      </c>
    </row>
    <row r="40" spans="1:15" x14ac:dyDescent="0.2">
      <c r="A40" t="s">
        <v>63</v>
      </c>
      <c r="B40" s="3" t="s">
        <v>53</v>
      </c>
      <c r="C40" s="11">
        <v>20</v>
      </c>
      <c r="D40" s="11">
        <v>5</v>
      </c>
      <c r="E40" s="11">
        <v>10</v>
      </c>
      <c r="F40" s="11">
        <v>0</v>
      </c>
      <c r="G40" s="11">
        <v>0</v>
      </c>
      <c r="H40" s="4">
        <v>35</v>
      </c>
      <c r="I40" s="5">
        <v>2.3603996828869462</v>
      </c>
      <c r="J40" s="5">
        <v>2.2498201828869462</v>
      </c>
      <c r="K40" s="8">
        <v>13.013870360742352</v>
      </c>
      <c r="L40">
        <v>22</v>
      </c>
      <c r="M40" s="29">
        <f t="shared" si="0"/>
        <v>4.6102198657738924</v>
      </c>
      <c r="N40" s="26">
        <f>SUMIFS(L:L,A:A,A40)/COUNTIF(A:A,A40)</f>
        <v>23.692307692307693</v>
      </c>
      <c r="O40">
        <f t="shared" si="1"/>
        <v>0</v>
      </c>
    </row>
    <row r="41" spans="1:15" x14ac:dyDescent="0.2">
      <c r="A41" t="s">
        <v>63</v>
      </c>
      <c r="B41" s="3" t="s">
        <v>54</v>
      </c>
      <c r="C41" s="11">
        <v>0</v>
      </c>
      <c r="D41" s="11">
        <v>0</v>
      </c>
      <c r="E41" s="11">
        <v>0</v>
      </c>
      <c r="F41" s="11"/>
      <c r="G41" s="11">
        <v>30</v>
      </c>
      <c r="H41" s="4">
        <v>30</v>
      </c>
      <c r="I41" s="5">
        <v>0.61673077078701</v>
      </c>
      <c r="J41" s="5">
        <v>3.1123782107870097</v>
      </c>
      <c r="K41" s="8">
        <v>9.6678714064061584</v>
      </c>
      <c r="L41">
        <v>24</v>
      </c>
      <c r="M41" s="29">
        <f t="shared" si="0"/>
        <v>3.7291089815740195</v>
      </c>
      <c r="N41" s="26">
        <f>SUMIFS(L:L,A:A,A41)/COUNTIF(A:A,A41)</f>
        <v>23.692307692307693</v>
      </c>
      <c r="O41">
        <f t="shared" si="1"/>
        <v>0</v>
      </c>
    </row>
    <row r="42" spans="1:15" x14ac:dyDescent="0.2">
      <c r="A42" t="s">
        <v>63</v>
      </c>
      <c r="B42" s="3" t="s">
        <v>55</v>
      </c>
      <c r="C42" s="11">
        <v>0</v>
      </c>
      <c r="D42" s="11">
        <v>0</v>
      </c>
      <c r="E42" s="11">
        <v>0</v>
      </c>
      <c r="F42" s="11">
        <v>23</v>
      </c>
      <c r="G42" s="11">
        <v>5</v>
      </c>
      <c r="H42" s="4">
        <v>28</v>
      </c>
      <c r="I42" s="5">
        <v>0.71315145000000002</v>
      </c>
      <c r="J42" s="5">
        <v>-0.30319955999999998</v>
      </c>
      <c r="K42" s="8">
        <v>3.7956742267500005</v>
      </c>
      <c r="L42">
        <v>24</v>
      </c>
      <c r="M42" s="29">
        <f t="shared" si="0"/>
        <v>0.40995189000000004</v>
      </c>
      <c r="N42" s="26">
        <f>SUMIFS(L:L,A:A,A42)/COUNTIF(A:A,A42)</f>
        <v>23.692307692307693</v>
      </c>
      <c r="O42">
        <f t="shared" si="1"/>
        <v>0</v>
      </c>
    </row>
    <row r="43" spans="1:15" x14ac:dyDescent="0.2">
      <c r="A43" t="s">
        <v>63</v>
      </c>
      <c r="B43" s="3" t="s">
        <v>56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4">
        <v>0</v>
      </c>
      <c r="I43" s="5">
        <v>-0.85049408999999998</v>
      </c>
      <c r="J43" s="5">
        <v>-0.85204785999999999</v>
      </c>
      <c r="K43" s="8">
        <v>0</v>
      </c>
      <c r="L43">
        <v>25</v>
      </c>
      <c r="M43" s="29">
        <f t="shared" si="0"/>
        <v>-1.7025419500000001</v>
      </c>
      <c r="N43" s="26">
        <f>SUMIFS(L:L,A:A,A43)/COUNTIF(A:A,A43)</f>
        <v>23.692307692307693</v>
      </c>
      <c r="O43">
        <f t="shared" si="1"/>
        <v>0</v>
      </c>
    </row>
    <row r="44" spans="1:15" x14ac:dyDescent="0.2">
      <c r="A44" t="s">
        <v>63</v>
      </c>
      <c r="B44" s="3" t="s">
        <v>57</v>
      </c>
      <c r="C44" s="11">
        <v>8</v>
      </c>
      <c r="D44" s="11">
        <v>8</v>
      </c>
      <c r="E44" s="11">
        <v>0</v>
      </c>
      <c r="F44" s="11">
        <v>0</v>
      </c>
      <c r="G44" s="11">
        <v>0</v>
      </c>
      <c r="H44" s="4">
        <v>16</v>
      </c>
      <c r="I44" s="5">
        <v>-1.2690752000000001</v>
      </c>
      <c r="J44" s="5">
        <v>-6.7164183000000002E-2</v>
      </c>
      <c r="K44" s="8">
        <v>0.5973845552999999</v>
      </c>
      <c r="L44">
        <v>26</v>
      </c>
      <c r="M44" s="29">
        <f t="shared" si="0"/>
        <v>-1.3362393830000001</v>
      </c>
      <c r="N44" s="26">
        <f>SUMIFS(L:L,A:A,A44)/COUNTIF(A:A,A44)</f>
        <v>23.692307692307693</v>
      </c>
      <c r="O44">
        <f t="shared" si="1"/>
        <v>0</v>
      </c>
    </row>
    <row r="45" spans="1:15" x14ac:dyDescent="0.2">
      <c r="A45" t="s">
        <v>63</v>
      </c>
      <c r="B45" s="3" t="s">
        <v>58</v>
      </c>
      <c r="C45" s="11">
        <v>0</v>
      </c>
      <c r="D45" s="11">
        <v>0</v>
      </c>
      <c r="E45" s="11">
        <v>0</v>
      </c>
      <c r="F45" s="11">
        <v>0</v>
      </c>
      <c r="G45" s="11">
        <v>13</v>
      </c>
      <c r="H45" s="4">
        <v>13</v>
      </c>
      <c r="I45" s="5">
        <v>-0.82672106999999995</v>
      </c>
      <c r="J45" s="5">
        <v>0.78845613999999997</v>
      </c>
      <c r="K45" s="8">
        <v>1.4345187699374999</v>
      </c>
      <c r="L45">
        <v>25</v>
      </c>
      <c r="M45" s="29">
        <f t="shared" si="0"/>
        <v>-3.8264929999999975E-2</v>
      </c>
      <c r="N45" s="26">
        <f>SUMIFS(L:L,A:A,A45)/COUNTIF(A:A,A45)</f>
        <v>23.692307692307693</v>
      </c>
      <c r="O45">
        <f t="shared" si="1"/>
        <v>0</v>
      </c>
    </row>
    <row r="46" spans="1:15" x14ac:dyDescent="0.2">
      <c r="A46" t="s">
        <v>63</v>
      </c>
      <c r="B46" s="3" t="s">
        <v>59</v>
      </c>
      <c r="C46" s="11">
        <v>0</v>
      </c>
      <c r="D46" s="11">
        <v>12</v>
      </c>
      <c r="E46" s="11">
        <v>0</v>
      </c>
      <c r="F46" s="11">
        <v>0</v>
      </c>
      <c r="G46" s="11">
        <v>0</v>
      </c>
      <c r="H46" s="4">
        <v>12</v>
      </c>
      <c r="I46" s="5">
        <v>-1.4752662265837646</v>
      </c>
      <c r="J46" s="5">
        <v>-0.55932048127696854</v>
      </c>
      <c r="K46" s="8">
        <v>-2.3346027805994873E-2</v>
      </c>
      <c r="L46">
        <v>21</v>
      </c>
      <c r="M46" s="29">
        <f t="shared" si="0"/>
        <v>-2.0345867078607331</v>
      </c>
      <c r="N46" s="26">
        <f>SUMIFS(L:L,A:A,A46)/COUNTIF(A:A,A46)</f>
        <v>23.692307692307693</v>
      </c>
      <c r="O46">
        <f t="shared" si="1"/>
        <v>0</v>
      </c>
    </row>
    <row r="47" spans="1:15" x14ac:dyDescent="0.2">
      <c r="A47" t="s">
        <v>63</v>
      </c>
      <c r="B47" s="3" t="s">
        <v>60</v>
      </c>
      <c r="C47" s="11">
        <v>0</v>
      </c>
      <c r="D47" s="11">
        <v>10</v>
      </c>
      <c r="E47" s="11">
        <v>0</v>
      </c>
      <c r="F47" s="11">
        <v>0</v>
      </c>
      <c r="G47" s="11">
        <v>0</v>
      </c>
      <c r="H47" s="4">
        <v>10</v>
      </c>
      <c r="I47" s="5">
        <v>-1.1203346000000001</v>
      </c>
      <c r="J47" s="5">
        <v>-0.92621332000000001</v>
      </c>
      <c r="K47" s="8">
        <v>-2.6183205000000046E-2</v>
      </c>
      <c r="L47">
        <v>23</v>
      </c>
      <c r="M47" s="29">
        <f t="shared" si="0"/>
        <v>-2.0465479200000001</v>
      </c>
      <c r="N47" s="26">
        <f>SUMIFS(L:L,A:A,A47)/COUNTIF(A:A,A47)</f>
        <v>23.692307692307693</v>
      </c>
      <c r="O47">
        <f t="shared" si="1"/>
        <v>0</v>
      </c>
    </row>
    <row r="48" spans="1:15" x14ac:dyDescent="0.2">
      <c r="A48" t="s">
        <v>63</v>
      </c>
      <c r="B48" s="6" t="s">
        <v>61</v>
      </c>
      <c r="C48" s="11">
        <v>0</v>
      </c>
      <c r="D48" s="11">
        <v>5</v>
      </c>
      <c r="E48" s="11">
        <v>0</v>
      </c>
      <c r="F48" s="11">
        <v>0</v>
      </c>
      <c r="G48" s="11">
        <v>0</v>
      </c>
      <c r="H48" s="4">
        <v>5</v>
      </c>
      <c r="I48" s="7">
        <v>-1.2706706649902801</v>
      </c>
      <c r="J48" s="7">
        <v>-0.38752082302599655</v>
      </c>
      <c r="K48" s="8">
        <v>9.6133643995422194E-2</v>
      </c>
      <c r="L48">
        <v>20</v>
      </c>
      <c r="M48" s="29">
        <f t="shared" si="0"/>
        <v>-1.6581914880162767</v>
      </c>
      <c r="N48" s="26">
        <f>SUMIFS(L:L,A:A,A48)/COUNTIF(A:A,A48)</f>
        <v>23.692307692307693</v>
      </c>
      <c r="O48">
        <f t="shared" si="1"/>
        <v>0</v>
      </c>
    </row>
    <row r="49" spans="1:15" x14ac:dyDescent="0.2">
      <c r="A49" t="s">
        <v>63</v>
      </c>
      <c r="B49" s="6" t="s">
        <v>62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4">
        <v>0</v>
      </c>
      <c r="I49" s="7">
        <v>-1.9338512186054211</v>
      </c>
      <c r="J49" s="7">
        <v>-0.61904678812252556</v>
      </c>
      <c r="K49" s="8">
        <v>0</v>
      </c>
      <c r="L49">
        <v>20</v>
      </c>
      <c r="M49" s="29">
        <f t="shared" si="0"/>
        <v>-2.5528980067279465</v>
      </c>
      <c r="N49" s="26">
        <f>SUMIFS(L:L,A:A,A49)/COUNTIF(A:A,A49)</f>
        <v>23.692307692307693</v>
      </c>
      <c r="O49">
        <f t="shared" si="1"/>
        <v>0</v>
      </c>
    </row>
    <row r="50" spans="1:15" x14ac:dyDescent="0.2">
      <c r="A50" t="s">
        <v>74</v>
      </c>
      <c r="B50" s="3" t="s">
        <v>64</v>
      </c>
      <c r="C50" s="11">
        <v>0</v>
      </c>
      <c r="D50" s="11">
        <v>0</v>
      </c>
      <c r="E50" s="11">
        <v>0</v>
      </c>
      <c r="F50" s="11">
        <v>4</v>
      </c>
      <c r="G50" s="11">
        <v>25</v>
      </c>
      <c r="H50" s="4">
        <v>29</v>
      </c>
      <c r="I50" s="5">
        <v>1.4404982682945038</v>
      </c>
      <c r="J50" s="5">
        <v>0.60585920829450379</v>
      </c>
      <c r="K50" s="8">
        <v>6.6006206336858186</v>
      </c>
      <c r="L50">
        <v>30</v>
      </c>
      <c r="M50" s="29">
        <f t="shared" si="0"/>
        <v>2.0463574765890078</v>
      </c>
      <c r="N50" s="26">
        <f>SUMIFS(L:L,A:A,A50)/COUNTIF(A:A,A50)</f>
        <v>27.6</v>
      </c>
      <c r="O50">
        <f t="shared" si="1"/>
        <v>0</v>
      </c>
    </row>
    <row r="51" spans="1:15" x14ac:dyDescent="0.2">
      <c r="A51" t="s">
        <v>74</v>
      </c>
      <c r="B51" s="3" t="s">
        <v>65</v>
      </c>
      <c r="C51" s="11">
        <v>28</v>
      </c>
      <c r="D51" s="11">
        <v>0</v>
      </c>
      <c r="E51" s="11">
        <v>0</v>
      </c>
      <c r="F51" s="11">
        <v>0</v>
      </c>
      <c r="G51" s="11">
        <v>0</v>
      </c>
      <c r="H51" s="4">
        <v>28</v>
      </c>
      <c r="I51" s="5">
        <v>0.5040063429991779</v>
      </c>
      <c r="J51" s="5">
        <v>-0.93266020700082208</v>
      </c>
      <c r="K51" s="8">
        <v>2.4748701641974109</v>
      </c>
      <c r="L51">
        <v>32</v>
      </c>
      <c r="M51" s="29">
        <f t="shared" si="0"/>
        <v>-0.42865386400164418</v>
      </c>
      <c r="N51" s="26">
        <f>SUMIFS(L:L,A:A,A51)/COUNTIF(A:A,A51)</f>
        <v>27.6</v>
      </c>
      <c r="O51">
        <f t="shared" si="1"/>
        <v>0</v>
      </c>
    </row>
    <row r="52" spans="1:15" x14ac:dyDescent="0.2">
      <c r="A52" t="s">
        <v>74</v>
      </c>
      <c r="B52" s="3" t="s">
        <v>66</v>
      </c>
      <c r="C52" s="11">
        <v>0</v>
      </c>
      <c r="D52" s="11">
        <v>0</v>
      </c>
      <c r="E52" s="11">
        <v>0</v>
      </c>
      <c r="F52" s="11">
        <v>5</v>
      </c>
      <c r="G52" s="11">
        <v>18</v>
      </c>
      <c r="H52" s="4">
        <v>23</v>
      </c>
      <c r="I52" s="5">
        <v>-1.5940795293316983</v>
      </c>
      <c r="J52" s="5">
        <v>-0.20147731933169813</v>
      </c>
      <c r="K52" s="8">
        <v>0.26449832704173099</v>
      </c>
      <c r="L52">
        <v>27</v>
      </c>
      <c r="M52" s="29">
        <f t="shared" si="0"/>
        <v>-1.7955568486633964</v>
      </c>
      <c r="N52" s="26">
        <f>SUMIFS(L:L,A:A,A52)/COUNTIF(A:A,A52)</f>
        <v>27.6</v>
      </c>
      <c r="O52">
        <f t="shared" si="1"/>
        <v>0</v>
      </c>
    </row>
    <row r="53" spans="1:15" x14ac:dyDescent="0.2">
      <c r="A53" t="s">
        <v>74</v>
      </c>
      <c r="B53" s="3" t="s">
        <v>67</v>
      </c>
      <c r="C53" s="11">
        <v>0</v>
      </c>
      <c r="D53" s="11">
        <v>20</v>
      </c>
      <c r="E53" s="11">
        <v>8</v>
      </c>
      <c r="F53" s="11">
        <v>0</v>
      </c>
      <c r="G53" s="11">
        <v>0</v>
      </c>
      <c r="H53" s="4">
        <v>28</v>
      </c>
      <c r="I53" s="5">
        <v>-1.0886131921736899</v>
      </c>
      <c r="J53" s="5">
        <v>-1.8754896521736901</v>
      </c>
      <c r="K53" s="8">
        <v>-1.5184619798471237</v>
      </c>
      <c r="L53">
        <v>33</v>
      </c>
      <c r="M53" s="29">
        <f t="shared" si="0"/>
        <v>-2.96410284434738</v>
      </c>
      <c r="N53" s="26">
        <f>SUMIFS(L:L,A:A,A53)/COUNTIF(A:A,A53)</f>
        <v>27.6</v>
      </c>
      <c r="O53">
        <f t="shared" si="1"/>
        <v>0</v>
      </c>
    </row>
    <row r="54" spans="1:15" x14ac:dyDescent="0.2">
      <c r="A54" t="s">
        <v>74</v>
      </c>
      <c r="B54" s="3" t="s">
        <v>68</v>
      </c>
      <c r="C54" s="11">
        <v>15</v>
      </c>
      <c r="D54" s="11">
        <v>4</v>
      </c>
      <c r="E54" s="11">
        <v>0</v>
      </c>
      <c r="F54" s="11">
        <v>0</v>
      </c>
      <c r="G54" s="11">
        <v>0</v>
      </c>
      <c r="H54" s="4">
        <v>19</v>
      </c>
      <c r="I54" s="5">
        <v>0.15754461</v>
      </c>
      <c r="J54" s="5">
        <v>-2.1491601</v>
      </c>
      <c r="K54" s="8">
        <v>8.9609450624999528E-3</v>
      </c>
      <c r="L54">
        <v>26</v>
      </c>
      <c r="M54" s="29">
        <f t="shared" si="0"/>
        <v>-1.99161549</v>
      </c>
      <c r="N54" s="26">
        <f>SUMIFS(L:L,A:A,A54)/COUNTIF(A:A,A54)</f>
        <v>27.6</v>
      </c>
      <c r="O54">
        <f t="shared" si="1"/>
        <v>0</v>
      </c>
    </row>
    <row r="55" spans="1:15" x14ac:dyDescent="0.2">
      <c r="A55" t="s">
        <v>74</v>
      </c>
      <c r="B55" s="3" t="s">
        <v>69</v>
      </c>
      <c r="C55" s="11">
        <v>0</v>
      </c>
      <c r="D55" s="11">
        <v>3</v>
      </c>
      <c r="E55" s="11">
        <v>20</v>
      </c>
      <c r="F55" s="11">
        <v>0</v>
      </c>
      <c r="G55" s="11">
        <v>0</v>
      </c>
      <c r="H55" s="4">
        <v>23</v>
      </c>
      <c r="I55" s="5">
        <v>-0.61862242808213963</v>
      </c>
      <c r="J55" s="5">
        <v>-1.3763405180821398</v>
      </c>
      <c r="K55" s="8">
        <v>6.5166883999634058E-3</v>
      </c>
      <c r="L55">
        <v>37</v>
      </c>
      <c r="M55" s="29">
        <f t="shared" si="0"/>
        <v>-1.9949629461642795</v>
      </c>
      <c r="N55" s="26">
        <f>SUMIFS(L:L,A:A,A55)/COUNTIF(A:A,A55)</f>
        <v>27.6</v>
      </c>
      <c r="O55">
        <f t="shared" si="1"/>
        <v>0</v>
      </c>
    </row>
    <row r="56" spans="1:15" x14ac:dyDescent="0.2">
      <c r="A56" t="s">
        <v>74</v>
      </c>
      <c r="B56" s="3" t="s">
        <v>70</v>
      </c>
      <c r="C56" s="11">
        <v>0</v>
      </c>
      <c r="D56" s="11">
        <v>10</v>
      </c>
      <c r="E56" s="11">
        <v>5</v>
      </c>
      <c r="F56" s="11">
        <v>0</v>
      </c>
      <c r="G56" s="11">
        <v>0</v>
      </c>
      <c r="H56" s="4">
        <v>15</v>
      </c>
      <c r="I56" s="5">
        <v>-0.73514108027186675</v>
      </c>
      <c r="J56" s="5">
        <v>-0.73701874027186676</v>
      </c>
      <c r="K56" s="8">
        <v>0.44536515141622496</v>
      </c>
      <c r="L56">
        <v>23</v>
      </c>
      <c r="M56" s="29">
        <f t="shared" si="0"/>
        <v>-1.4721598205437334</v>
      </c>
      <c r="N56" s="26">
        <f>SUMIFS(L:L,A:A,A56)/COUNTIF(A:A,A56)</f>
        <v>27.6</v>
      </c>
      <c r="O56">
        <f t="shared" si="1"/>
        <v>0</v>
      </c>
    </row>
    <row r="57" spans="1:15" x14ac:dyDescent="0.2">
      <c r="A57" t="s">
        <v>74</v>
      </c>
      <c r="B57" s="3" t="s">
        <v>71</v>
      </c>
      <c r="C57" s="11">
        <v>0</v>
      </c>
      <c r="D57" s="11">
        <v>0</v>
      </c>
      <c r="E57" s="11">
        <v>0</v>
      </c>
      <c r="F57" s="11">
        <v>5</v>
      </c>
      <c r="G57" s="11">
        <v>0</v>
      </c>
      <c r="H57" s="4">
        <v>5</v>
      </c>
      <c r="I57" s="5">
        <v>-1.1635883</v>
      </c>
      <c r="J57" s="5">
        <v>0.39429983000000002</v>
      </c>
      <c r="K57" s="8">
        <v>0.34613761781250002</v>
      </c>
      <c r="L57">
        <v>22</v>
      </c>
      <c r="M57" s="29">
        <f t="shared" si="0"/>
        <v>-0.76928847</v>
      </c>
      <c r="N57" s="26">
        <f>SUMIFS(L:L,A:A,A57)/COUNTIF(A:A,A57)</f>
        <v>27.6</v>
      </c>
      <c r="O57">
        <f t="shared" si="1"/>
        <v>0</v>
      </c>
    </row>
    <row r="58" spans="1:15" x14ac:dyDescent="0.2">
      <c r="A58" t="s">
        <v>74</v>
      </c>
      <c r="B58" s="3" t="s">
        <v>72</v>
      </c>
      <c r="C58" s="11">
        <v>0</v>
      </c>
      <c r="D58" s="11">
        <v>0</v>
      </c>
      <c r="E58" s="11">
        <v>0</v>
      </c>
      <c r="F58" s="11">
        <v>14</v>
      </c>
      <c r="G58" s="11">
        <v>5</v>
      </c>
      <c r="H58" s="4">
        <v>19</v>
      </c>
      <c r="I58" s="5">
        <v>-0.72561215999999995</v>
      </c>
      <c r="J58" s="5">
        <v>2.3594346000000002</v>
      </c>
      <c r="K58" s="8">
        <v>3.8836477327500005</v>
      </c>
      <c r="L58">
        <v>26</v>
      </c>
      <c r="M58" s="29">
        <f t="shared" si="0"/>
        <v>1.6338224400000003</v>
      </c>
      <c r="N58" s="26">
        <f>SUMIFS(L:L,A:A,A58)/COUNTIF(A:A,A58)</f>
        <v>27.6</v>
      </c>
      <c r="O58">
        <f t="shared" si="1"/>
        <v>0</v>
      </c>
    </row>
    <row r="59" spans="1:15" x14ac:dyDescent="0.2">
      <c r="A59" t="s">
        <v>74</v>
      </c>
      <c r="B59" s="6" t="s">
        <v>73</v>
      </c>
      <c r="C59" s="11">
        <v>5</v>
      </c>
      <c r="D59" s="11">
        <v>11</v>
      </c>
      <c r="E59" s="11">
        <v>0</v>
      </c>
      <c r="F59" s="11">
        <v>0</v>
      </c>
      <c r="G59" s="11">
        <v>0</v>
      </c>
      <c r="H59" s="4">
        <v>16</v>
      </c>
      <c r="I59" s="7">
        <v>-0.59266375999999998</v>
      </c>
      <c r="J59" s="7">
        <v>-2.5127621000000002</v>
      </c>
      <c r="K59" s="8">
        <v>-0.99488327400000043</v>
      </c>
      <c r="L59">
        <v>20</v>
      </c>
      <c r="M59" s="29">
        <f t="shared" si="0"/>
        <v>-3.1054258600000004</v>
      </c>
      <c r="N59" s="26">
        <f>SUMIFS(L:L,A:A,A59)/COUNTIF(A:A,A59)</f>
        <v>27.6</v>
      </c>
      <c r="O59">
        <f t="shared" si="1"/>
        <v>0</v>
      </c>
    </row>
    <row r="60" spans="1:15" x14ac:dyDescent="0.2">
      <c r="A60" t="s">
        <v>88</v>
      </c>
      <c r="B60" s="3" t="s">
        <v>76</v>
      </c>
      <c r="C60" s="11">
        <v>0</v>
      </c>
      <c r="D60" s="11">
        <v>0</v>
      </c>
      <c r="E60" s="11">
        <v>0</v>
      </c>
      <c r="F60" s="11">
        <v>0</v>
      </c>
      <c r="G60" s="11">
        <v>28</v>
      </c>
      <c r="H60" s="4">
        <v>28</v>
      </c>
      <c r="I60" s="5">
        <v>-2.4227531316467386</v>
      </c>
      <c r="J60" s="5">
        <v>2.6695095683532615</v>
      </c>
      <c r="K60" s="8">
        <v>3.538641387812774</v>
      </c>
      <c r="L60" s="10">
        <v>29</v>
      </c>
      <c r="M60" s="29">
        <f t="shared" si="0"/>
        <v>0.24675643670652292</v>
      </c>
      <c r="N60" s="26">
        <f>SUMIFS(L:L,A:A,A60)/COUNTIF(A:A,A60)</f>
        <v>27.25</v>
      </c>
      <c r="O60">
        <f t="shared" si="1"/>
        <v>0</v>
      </c>
    </row>
    <row r="61" spans="1:15" x14ac:dyDescent="0.2">
      <c r="A61" t="s">
        <v>88</v>
      </c>
      <c r="B61" s="3" t="s">
        <v>77</v>
      </c>
      <c r="C61" s="11">
        <v>32</v>
      </c>
      <c r="D61" s="11">
        <v>0</v>
      </c>
      <c r="E61" s="11">
        <v>0</v>
      </c>
      <c r="F61" s="11">
        <v>0</v>
      </c>
      <c r="G61" s="11">
        <v>0</v>
      </c>
      <c r="H61" s="4">
        <v>32</v>
      </c>
      <c r="I61" s="5">
        <v>0.93049159926551728</v>
      </c>
      <c r="J61" s="5">
        <v>-1.6617062007344827</v>
      </c>
      <c r="K61" s="8">
        <v>2.2838137173558621</v>
      </c>
      <c r="L61" s="10">
        <v>32</v>
      </c>
      <c r="M61" s="29">
        <f t="shared" ref="M61:M120" si="2">SUM(I61:J61)</f>
        <v>-0.73121460146896544</v>
      </c>
      <c r="N61" s="26">
        <f>SUMIFS(L:L,A:A,A61)/COUNTIF(A:A,A61)</f>
        <v>27.25</v>
      </c>
      <c r="O61">
        <f t="shared" ref="O61:O120" si="3">IF(IF(E61&gt;25,1,0)*K61&gt;0,1,0)</f>
        <v>0</v>
      </c>
    </row>
    <row r="62" spans="1:15" x14ac:dyDescent="0.2">
      <c r="A62" t="s">
        <v>88</v>
      </c>
      <c r="B62" s="3" t="s">
        <v>78</v>
      </c>
      <c r="C62" s="11">
        <v>0</v>
      </c>
      <c r="D62" s="11">
        <v>0</v>
      </c>
      <c r="E62" s="11">
        <v>0</v>
      </c>
      <c r="F62" s="11">
        <v>23</v>
      </c>
      <c r="G62" s="11">
        <v>5</v>
      </c>
      <c r="H62" s="4">
        <v>28</v>
      </c>
      <c r="I62" s="5">
        <v>-0.77566764291882928</v>
      </c>
      <c r="J62" s="5">
        <v>1.1574659170811707</v>
      </c>
      <c r="K62" s="8">
        <v>3.7513322818056887</v>
      </c>
      <c r="L62" s="10">
        <v>31</v>
      </c>
      <c r="M62" s="29">
        <f t="shared" si="2"/>
        <v>0.38179827416234147</v>
      </c>
      <c r="N62" s="26">
        <f>SUMIFS(L:L,A:A,A62)/COUNTIF(A:A,A62)</f>
        <v>27.25</v>
      </c>
      <c r="O62">
        <f t="shared" si="3"/>
        <v>0</v>
      </c>
    </row>
    <row r="63" spans="1:15" x14ac:dyDescent="0.2">
      <c r="A63" t="s">
        <v>88</v>
      </c>
      <c r="B63" s="3" t="s">
        <v>79</v>
      </c>
      <c r="C63" s="11">
        <v>0</v>
      </c>
      <c r="D63" s="11">
        <v>22</v>
      </c>
      <c r="E63" s="11">
        <v>7</v>
      </c>
      <c r="F63" s="11">
        <v>0</v>
      </c>
      <c r="G63" s="11">
        <v>0</v>
      </c>
      <c r="H63" s="4">
        <v>29</v>
      </c>
      <c r="I63" s="5">
        <v>-0.9741550066117447</v>
      </c>
      <c r="J63" s="5">
        <v>-1.4322463566117447</v>
      </c>
      <c r="K63" s="8">
        <v>-0.66294222375831691</v>
      </c>
      <c r="L63" s="10">
        <v>27</v>
      </c>
      <c r="M63" s="29">
        <f t="shared" si="2"/>
        <v>-2.4064013632234893</v>
      </c>
      <c r="N63" s="26">
        <f>SUMIFS(L:L,A:A,A63)/COUNTIF(A:A,A63)</f>
        <v>27.25</v>
      </c>
      <c r="O63">
        <f t="shared" si="3"/>
        <v>0</v>
      </c>
    </row>
    <row r="64" spans="1:15" x14ac:dyDescent="0.2">
      <c r="A64" t="s">
        <v>88</v>
      </c>
      <c r="B64" s="3" t="s">
        <v>80</v>
      </c>
      <c r="C64" s="11">
        <v>0</v>
      </c>
      <c r="D64" s="11">
        <v>0</v>
      </c>
      <c r="E64" s="11">
        <v>0</v>
      </c>
      <c r="F64" s="11">
        <v>15</v>
      </c>
      <c r="G64" s="11">
        <v>0</v>
      </c>
      <c r="H64" s="4">
        <v>15</v>
      </c>
      <c r="I64" s="5">
        <v>0.78840732999999996</v>
      </c>
      <c r="J64" s="5">
        <v>1.2936567999999999</v>
      </c>
      <c r="K64" s="8">
        <v>0</v>
      </c>
      <c r="L64" s="10">
        <v>27</v>
      </c>
      <c r="M64" s="29">
        <f t="shared" si="2"/>
        <v>2.08206413</v>
      </c>
      <c r="N64" s="26">
        <f>SUMIFS(L:L,A:A,A64)/COUNTIF(A:A,A64)</f>
        <v>27.25</v>
      </c>
      <c r="O64">
        <f t="shared" si="3"/>
        <v>0</v>
      </c>
    </row>
    <row r="65" spans="1:15" x14ac:dyDescent="0.2">
      <c r="A65" t="s">
        <v>88</v>
      </c>
      <c r="B65" s="3" t="s">
        <v>81</v>
      </c>
      <c r="C65" s="11">
        <v>14</v>
      </c>
      <c r="D65" s="11">
        <v>14</v>
      </c>
      <c r="E65" s="11">
        <v>0</v>
      </c>
      <c r="F65" s="11">
        <v>0</v>
      </c>
      <c r="G65" s="11">
        <v>0</v>
      </c>
      <c r="H65" s="4">
        <v>28</v>
      </c>
      <c r="I65" s="5">
        <v>0.11170066992701187</v>
      </c>
      <c r="J65" s="5">
        <v>-0.55670146007298815</v>
      </c>
      <c r="K65" s="8">
        <v>2.4491237555200875</v>
      </c>
      <c r="L65" s="10">
        <v>26</v>
      </c>
      <c r="M65" s="29">
        <f t="shared" si="2"/>
        <v>-0.44500079014597627</v>
      </c>
      <c r="N65" s="26">
        <f>SUMIFS(L:L,A:A,A65)/COUNTIF(A:A,A65)</f>
        <v>27.25</v>
      </c>
      <c r="O65">
        <f t="shared" si="3"/>
        <v>0</v>
      </c>
    </row>
    <row r="66" spans="1:15" x14ac:dyDescent="0.2">
      <c r="A66" t="s">
        <v>88</v>
      </c>
      <c r="B66" s="3" t="s">
        <v>82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4">
        <v>0</v>
      </c>
      <c r="I66" s="5">
        <v>-1.2743511999999999</v>
      </c>
      <c r="J66" s="5">
        <v>1.1481680000000001</v>
      </c>
      <c r="K66" s="8">
        <v>0</v>
      </c>
      <c r="L66" s="10">
        <v>22</v>
      </c>
      <c r="M66" s="29">
        <f t="shared" si="2"/>
        <v>-0.12618319999999983</v>
      </c>
      <c r="N66" s="26">
        <f>SUMIFS(L:L,A:A,A66)/COUNTIF(A:A,A66)</f>
        <v>27.25</v>
      </c>
      <c r="O66">
        <f t="shared" si="3"/>
        <v>0</v>
      </c>
    </row>
    <row r="67" spans="1:15" x14ac:dyDescent="0.2">
      <c r="A67" t="s">
        <v>88</v>
      </c>
      <c r="B67" s="3" t="s">
        <v>83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4">
        <v>0</v>
      </c>
      <c r="I67" s="5">
        <v>-1.151494</v>
      </c>
      <c r="J67" s="5">
        <v>1.4660918999999999</v>
      </c>
      <c r="K67" s="8">
        <v>0</v>
      </c>
      <c r="L67" s="10">
        <v>21</v>
      </c>
      <c r="M67" s="29">
        <f t="shared" si="2"/>
        <v>0.31459789999999987</v>
      </c>
      <c r="N67" s="26">
        <f>SUMIFS(L:L,A:A,A67)/COUNTIF(A:A,A67)</f>
        <v>27.25</v>
      </c>
      <c r="O67">
        <f t="shared" si="3"/>
        <v>0</v>
      </c>
    </row>
    <row r="68" spans="1:15" x14ac:dyDescent="0.2">
      <c r="A68" t="s">
        <v>88</v>
      </c>
      <c r="B68" s="3" t="s">
        <v>84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4">
        <v>0</v>
      </c>
      <c r="I68" s="5">
        <v>-0.15798013999999999</v>
      </c>
      <c r="J68" s="5">
        <v>0.57727611000000001</v>
      </c>
      <c r="K68" s="8">
        <v>0</v>
      </c>
      <c r="L68" s="10">
        <v>25</v>
      </c>
      <c r="M68" s="29">
        <f t="shared" si="2"/>
        <v>0.41929597000000002</v>
      </c>
      <c r="N68" s="26">
        <f>SUMIFS(L:L,A:A,A68)/COUNTIF(A:A,A68)</f>
        <v>27.25</v>
      </c>
      <c r="O68">
        <f t="shared" si="3"/>
        <v>0</v>
      </c>
    </row>
    <row r="69" spans="1:15" x14ac:dyDescent="0.2">
      <c r="A69" t="s">
        <v>88</v>
      </c>
      <c r="B69" s="3" t="s">
        <v>85</v>
      </c>
      <c r="C69" s="11">
        <v>2</v>
      </c>
      <c r="D69" s="11">
        <v>12</v>
      </c>
      <c r="E69" s="11">
        <v>7</v>
      </c>
      <c r="F69" s="11">
        <v>0</v>
      </c>
      <c r="G69" s="11">
        <v>0</v>
      </c>
      <c r="H69" s="4">
        <v>21</v>
      </c>
      <c r="I69" s="5">
        <v>-0.93517946661010254</v>
      </c>
      <c r="J69" s="5">
        <v>-1.3484085766101024</v>
      </c>
      <c r="K69" s="8">
        <v>-0.33498837605386733</v>
      </c>
      <c r="L69">
        <v>27</v>
      </c>
      <c r="M69" s="29">
        <f t="shared" si="2"/>
        <v>-2.2835880432202051</v>
      </c>
      <c r="N69" s="26">
        <f>SUMIFS(L:L,A:A,A69)/COUNTIF(A:A,A69)</f>
        <v>27.25</v>
      </c>
      <c r="O69">
        <f t="shared" si="3"/>
        <v>0</v>
      </c>
    </row>
    <row r="70" spans="1:15" x14ac:dyDescent="0.2">
      <c r="A70" t="s">
        <v>88</v>
      </c>
      <c r="B70" s="3" t="s">
        <v>86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4">
        <v>0</v>
      </c>
      <c r="I70" s="5">
        <v>-1.1949071</v>
      </c>
      <c r="J70" s="5">
        <v>0.92337071999999998</v>
      </c>
      <c r="K70" s="8">
        <v>0</v>
      </c>
      <c r="L70">
        <v>34</v>
      </c>
      <c r="M70" s="29">
        <f t="shared" si="2"/>
        <v>-0.27153638000000002</v>
      </c>
      <c r="N70" s="26">
        <f>SUMIFS(L:L,A:A,A70)/COUNTIF(A:A,A70)</f>
        <v>27.25</v>
      </c>
      <c r="O70">
        <f t="shared" si="3"/>
        <v>0</v>
      </c>
    </row>
    <row r="71" spans="1:15" x14ac:dyDescent="0.2">
      <c r="A71" t="s">
        <v>88</v>
      </c>
      <c r="B71" s="3" t="s">
        <v>87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4">
        <v>0</v>
      </c>
      <c r="I71" s="5">
        <v>-1.8364181518660865</v>
      </c>
      <c r="J71" s="5">
        <v>0.17846512015042065</v>
      </c>
      <c r="K71" s="8">
        <v>0</v>
      </c>
      <c r="L71">
        <v>26</v>
      </c>
      <c r="M71" s="29">
        <f t="shared" si="2"/>
        <v>-1.6579530317156659</v>
      </c>
      <c r="N71" s="26">
        <f>SUMIFS(L:L,A:A,A71)/COUNTIF(A:A,A71)</f>
        <v>27.25</v>
      </c>
      <c r="O71">
        <f t="shared" si="3"/>
        <v>0</v>
      </c>
    </row>
    <row r="72" spans="1:15" x14ac:dyDescent="0.2">
      <c r="A72" t="s">
        <v>104</v>
      </c>
      <c r="B72" s="3" t="s">
        <v>89</v>
      </c>
      <c r="C72" s="11">
        <v>0</v>
      </c>
      <c r="D72" s="11">
        <v>0</v>
      </c>
      <c r="E72" s="11">
        <v>0</v>
      </c>
      <c r="F72" s="11">
        <v>10</v>
      </c>
      <c r="G72" s="11">
        <v>22</v>
      </c>
      <c r="H72" s="4">
        <v>32</v>
      </c>
      <c r="I72" s="5">
        <v>0.4336220039707655</v>
      </c>
      <c r="J72" s="5">
        <v>1.0193541139707654</v>
      </c>
      <c r="K72" s="8">
        <v>6.2153570122947555</v>
      </c>
      <c r="L72">
        <v>33</v>
      </c>
      <c r="M72" s="29">
        <f t="shared" si="2"/>
        <v>1.4529761179415308</v>
      </c>
      <c r="N72" s="26">
        <f>SUMIFS(L:L,A:A,A72)/COUNTIF(A:A,A72)</f>
        <v>30.333333333333332</v>
      </c>
      <c r="O72">
        <f t="shared" si="3"/>
        <v>0</v>
      </c>
    </row>
    <row r="73" spans="1:15" x14ac:dyDescent="0.2">
      <c r="A73" t="s">
        <v>104</v>
      </c>
      <c r="B73" s="3" t="s">
        <v>90</v>
      </c>
      <c r="C73" s="11">
        <v>0</v>
      </c>
      <c r="D73" s="11">
        <v>0</v>
      </c>
      <c r="E73" s="11">
        <v>20</v>
      </c>
      <c r="F73" s="11">
        <v>10</v>
      </c>
      <c r="G73" s="11">
        <v>0</v>
      </c>
      <c r="H73" s="4">
        <v>30</v>
      </c>
      <c r="I73" s="5">
        <v>2.6243219</v>
      </c>
      <c r="J73" s="5">
        <v>1.9279827</v>
      </c>
      <c r="K73" s="8">
        <v>0</v>
      </c>
      <c r="L73">
        <v>27</v>
      </c>
      <c r="M73" s="29">
        <f t="shared" si="2"/>
        <v>4.5523046000000003</v>
      </c>
      <c r="N73" s="26">
        <f>SUMIFS(L:L,A:A,A73)/COUNTIF(A:A,A73)</f>
        <v>30.333333333333332</v>
      </c>
      <c r="O73">
        <f t="shared" si="3"/>
        <v>0</v>
      </c>
    </row>
    <row r="74" spans="1:15" x14ac:dyDescent="0.2">
      <c r="A74" t="s">
        <v>104</v>
      </c>
      <c r="B74" s="3" t="s">
        <v>91</v>
      </c>
      <c r="C74" s="11">
        <v>0</v>
      </c>
      <c r="D74" s="11">
        <v>0</v>
      </c>
      <c r="E74" s="11">
        <v>0</v>
      </c>
      <c r="F74" s="11">
        <v>3</v>
      </c>
      <c r="G74" s="11">
        <v>20</v>
      </c>
      <c r="H74" s="4">
        <v>23</v>
      </c>
      <c r="I74" s="5">
        <v>-0.96927644777643551</v>
      </c>
      <c r="J74" s="5">
        <v>2.1548751322235642</v>
      </c>
      <c r="K74" s="8">
        <v>4.1213682980034729</v>
      </c>
      <c r="L74">
        <v>38</v>
      </c>
      <c r="M74" s="29">
        <f t="shared" si="2"/>
        <v>1.1855986844471287</v>
      </c>
      <c r="N74" s="26">
        <f>SUMIFS(L:L,A:A,A74)/COUNTIF(A:A,A74)</f>
        <v>30.333333333333332</v>
      </c>
      <c r="O74">
        <f t="shared" si="3"/>
        <v>0</v>
      </c>
    </row>
    <row r="75" spans="1:15" x14ac:dyDescent="0.2">
      <c r="A75" t="s">
        <v>104</v>
      </c>
      <c r="B75" s="3" t="s">
        <v>92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4">
        <v>0</v>
      </c>
      <c r="I75" s="5">
        <v>-1.5801114999999999</v>
      </c>
      <c r="J75" s="5">
        <v>-2.0020229999999999</v>
      </c>
      <c r="K75" s="8">
        <v>0</v>
      </c>
      <c r="L75">
        <v>36</v>
      </c>
      <c r="M75" s="29">
        <f t="shared" si="2"/>
        <v>-3.5821344999999996</v>
      </c>
      <c r="N75" s="26">
        <f>SUMIFS(L:L,A:A,A75)/COUNTIF(A:A,A75)</f>
        <v>30.333333333333332</v>
      </c>
      <c r="O75">
        <f t="shared" si="3"/>
        <v>0</v>
      </c>
    </row>
    <row r="76" spans="1:15" x14ac:dyDescent="0.2">
      <c r="A76" t="s">
        <v>104</v>
      </c>
      <c r="B76" s="3" t="s">
        <v>93</v>
      </c>
      <c r="C76" s="11">
        <v>21</v>
      </c>
      <c r="D76" s="11">
        <v>0</v>
      </c>
      <c r="E76" s="11">
        <v>0</v>
      </c>
      <c r="F76" s="11">
        <v>0</v>
      </c>
      <c r="G76" s="11">
        <v>0</v>
      </c>
      <c r="H76" s="4">
        <v>21</v>
      </c>
      <c r="I76" s="5">
        <v>1.3895674</v>
      </c>
      <c r="J76" s="5">
        <v>-1.8669408999999999</v>
      </c>
      <c r="K76" s="8">
        <v>1.7986025531250003</v>
      </c>
      <c r="L76">
        <v>30</v>
      </c>
      <c r="M76" s="29">
        <f t="shared" si="2"/>
        <v>-0.4773734999999999</v>
      </c>
      <c r="N76" s="26">
        <f>SUMIFS(L:L,A:A,A76)/COUNTIF(A:A,A76)</f>
        <v>30.333333333333332</v>
      </c>
      <c r="O76">
        <f t="shared" si="3"/>
        <v>0</v>
      </c>
    </row>
    <row r="77" spans="1:15" x14ac:dyDescent="0.2">
      <c r="A77" t="s">
        <v>104</v>
      </c>
      <c r="B77" s="3" t="s">
        <v>94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4">
        <v>0</v>
      </c>
      <c r="I77" s="5">
        <v>-1.3927860999999999</v>
      </c>
      <c r="J77" s="5">
        <v>1.3736799</v>
      </c>
      <c r="K77" s="8">
        <v>0</v>
      </c>
      <c r="L77">
        <v>31</v>
      </c>
      <c r="M77" s="29">
        <f t="shared" si="2"/>
        <v>-1.9106199999999962E-2</v>
      </c>
      <c r="N77" s="26">
        <f>SUMIFS(L:L,A:A,A77)/COUNTIF(A:A,A77)</f>
        <v>30.333333333333332</v>
      </c>
      <c r="O77">
        <f t="shared" si="3"/>
        <v>0</v>
      </c>
    </row>
    <row r="78" spans="1:15" x14ac:dyDescent="0.2">
      <c r="A78" t="s">
        <v>104</v>
      </c>
      <c r="B78" s="3" t="s">
        <v>95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4">
        <v>0</v>
      </c>
      <c r="I78" s="5">
        <v>-0.97221029000000003</v>
      </c>
      <c r="J78" s="5">
        <v>0.69664574000000001</v>
      </c>
      <c r="K78" s="8">
        <v>0</v>
      </c>
      <c r="L78">
        <v>32</v>
      </c>
      <c r="M78" s="29">
        <f t="shared" si="2"/>
        <v>-0.27556455000000002</v>
      </c>
      <c r="N78" s="26">
        <f>SUMIFS(L:L,A:A,A78)/COUNTIF(A:A,A78)</f>
        <v>30.333333333333332</v>
      </c>
      <c r="O78">
        <f t="shared" si="3"/>
        <v>0</v>
      </c>
    </row>
    <row r="79" spans="1:15" x14ac:dyDescent="0.2">
      <c r="A79" t="s">
        <v>104</v>
      </c>
      <c r="B79" s="3" t="s">
        <v>96</v>
      </c>
      <c r="C79" s="11">
        <v>0</v>
      </c>
      <c r="D79" s="11">
        <v>11</v>
      </c>
      <c r="E79" s="11">
        <v>8</v>
      </c>
      <c r="F79" s="11">
        <v>0</v>
      </c>
      <c r="G79" s="11">
        <v>0</v>
      </c>
      <c r="H79" s="4">
        <v>19</v>
      </c>
      <c r="I79" s="5">
        <v>-2.1013847626609055</v>
      </c>
      <c r="J79" s="5">
        <v>-0.76735773266090568</v>
      </c>
      <c r="K79" s="8">
        <v>-0.92846854187518579</v>
      </c>
      <c r="L79">
        <v>41</v>
      </c>
      <c r="M79" s="29">
        <f t="shared" si="2"/>
        <v>-2.8687424953218112</v>
      </c>
      <c r="N79" s="26">
        <f>SUMIFS(L:L,A:A,A79)/COUNTIF(A:A,A79)</f>
        <v>30.333333333333332</v>
      </c>
      <c r="O79">
        <f t="shared" si="3"/>
        <v>0</v>
      </c>
    </row>
    <row r="80" spans="1:15" x14ac:dyDescent="0.2">
      <c r="A80" t="s">
        <v>104</v>
      </c>
      <c r="B80" s="3" t="s">
        <v>97</v>
      </c>
      <c r="C80" s="11">
        <v>0</v>
      </c>
      <c r="D80" s="11">
        <v>0</v>
      </c>
      <c r="E80" s="11">
        <v>6</v>
      </c>
      <c r="F80" s="11">
        <v>18</v>
      </c>
      <c r="G80" s="11">
        <v>0</v>
      </c>
      <c r="H80" s="4">
        <v>24</v>
      </c>
      <c r="I80" s="5">
        <v>-0.73811722000000002</v>
      </c>
      <c r="J80" s="5">
        <v>3.0133478999999999</v>
      </c>
      <c r="K80" s="8">
        <v>5.7715614180000001</v>
      </c>
      <c r="L80">
        <v>25</v>
      </c>
      <c r="M80" s="29">
        <f t="shared" si="2"/>
        <v>2.2752306799999999</v>
      </c>
      <c r="N80" s="26">
        <f>SUMIFS(L:L,A:A,A80)/COUNTIF(A:A,A80)</f>
        <v>30.333333333333332</v>
      </c>
      <c r="O80">
        <f t="shared" si="3"/>
        <v>0</v>
      </c>
    </row>
    <row r="81" spans="1:15" x14ac:dyDescent="0.2">
      <c r="A81" t="s">
        <v>104</v>
      </c>
      <c r="B81" s="3" t="s">
        <v>98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4">
        <v>0</v>
      </c>
      <c r="I81" s="5">
        <v>-1.7773414000000001</v>
      </c>
      <c r="J81" s="5">
        <v>-0.28043273000000002</v>
      </c>
      <c r="K81" s="8">
        <v>0</v>
      </c>
      <c r="L81">
        <v>27</v>
      </c>
      <c r="M81" s="29">
        <f t="shared" si="2"/>
        <v>-2.0577741300000003</v>
      </c>
      <c r="N81" s="26">
        <f>SUMIFS(L:L,A:A,A81)/COUNTIF(A:A,A81)</f>
        <v>30.333333333333332</v>
      </c>
      <c r="O81">
        <f t="shared" si="3"/>
        <v>0</v>
      </c>
    </row>
    <row r="82" spans="1:15" x14ac:dyDescent="0.2">
      <c r="A82" t="s">
        <v>104</v>
      </c>
      <c r="B82" s="3" t="s">
        <v>99</v>
      </c>
      <c r="C82" s="11">
        <v>6</v>
      </c>
      <c r="D82" s="11">
        <v>6</v>
      </c>
      <c r="E82" s="11">
        <v>0</v>
      </c>
      <c r="F82" s="11">
        <v>0</v>
      </c>
      <c r="G82" s="11">
        <v>0</v>
      </c>
      <c r="H82" s="4">
        <v>12</v>
      </c>
      <c r="I82" s="5">
        <v>-1.0105120454019294</v>
      </c>
      <c r="J82" s="5">
        <v>6.7057432312398899E-2</v>
      </c>
      <c r="K82" s="8">
        <v>0.71316813616456698</v>
      </c>
      <c r="L82">
        <v>24</v>
      </c>
      <c r="M82" s="29">
        <f t="shared" si="2"/>
        <v>-0.94345461308953049</v>
      </c>
      <c r="N82" s="26">
        <f>SUMIFS(L:L,A:A,A82)/COUNTIF(A:A,A82)</f>
        <v>30.333333333333332</v>
      </c>
      <c r="O82">
        <f t="shared" si="3"/>
        <v>0</v>
      </c>
    </row>
    <row r="83" spans="1:15" x14ac:dyDescent="0.2">
      <c r="A83" t="s">
        <v>104</v>
      </c>
      <c r="B83" s="3" t="s">
        <v>100</v>
      </c>
      <c r="C83" s="11">
        <v>12</v>
      </c>
      <c r="D83" s="11">
        <v>10</v>
      </c>
      <c r="E83" s="11">
        <v>0</v>
      </c>
      <c r="F83" s="11">
        <v>0</v>
      </c>
      <c r="G83" s="11">
        <v>0</v>
      </c>
      <c r="H83" s="4">
        <v>22</v>
      </c>
      <c r="I83" s="5">
        <v>-0.77649056999999999</v>
      </c>
      <c r="J83" s="5">
        <v>1.9370552000000001</v>
      </c>
      <c r="K83" s="8">
        <v>3.9111987296250001</v>
      </c>
      <c r="L83">
        <v>22</v>
      </c>
      <c r="M83" s="29">
        <f t="shared" si="2"/>
        <v>1.1605646300000001</v>
      </c>
      <c r="N83" s="26">
        <f>SUMIFS(L:L,A:A,A83)/COUNTIF(A:A,A83)</f>
        <v>30.333333333333332</v>
      </c>
      <c r="O83">
        <f t="shared" si="3"/>
        <v>0</v>
      </c>
    </row>
    <row r="84" spans="1:15" x14ac:dyDescent="0.2">
      <c r="A84" t="s">
        <v>104</v>
      </c>
      <c r="B84" s="3" t="s">
        <v>101</v>
      </c>
      <c r="C84" s="11">
        <v>0</v>
      </c>
      <c r="D84" s="11">
        <v>9</v>
      </c>
      <c r="E84" s="11">
        <v>2</v>
      </c>
      <c r="F84" s="11">
        <v>0</v>
      </c>
      <c r="G84" s="11">
        <v>0</v>
      </c>
      <c r="H84" s="4">
        <v>11</v>
      </c>
      <c r="I84" s="5">
        <v>-2.2004978645469087</v>
      </c>
      <c r="J84" s="5">
        <v>-0.13274400654690882</v>
      </c>
      <c r="K84" s="8">
        <v>-0.20619340773929964</v>
      </c>
      <c r="L84">
        <v>27</v>
      </c>
      <c r="M84" s="29">
        <f t="shared" si="2"/>
        <v>-2.3332418710938176</v>
      </c>
      <c r="N84" s="26">
        <f>SUMIFS(L:L,A:A,A84)/COUNTIF(A:A,A84)</f>
        <v>30.333333333333332</v>
      </c>
      <c r="O84">
        <f t="shared" si="3"/>
        <v>0</v>
      </c>
    </row>
    <row r="85" spans="1:15" x14ac:dyDescent="0.2">
      <c r="A85" t="s">
        <v>104</v>
      </c>
      <c r="B85" s="3" t="s">
        <v>102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4">
        <v>0</v>
      </c>
      <c r="I85" s="5">
        <v>-1.6625893</v>
      </c>
      <c r="J85" s="5">
        <v>1.4688753000000001</v>
      </c>
      <c r="K85" s="8">
        <v>0</v>
      </c>
      <c r="L85">
        <v>42</v>
      </c>
      <c r="M85" s="29">
        <f t="shared" si="2"/>
        <v>-0.19371399999999994</v>
      </c>
      <c r="N85" s="26">
        <f>SUMIFS(L:L,A:A,A85)/COUNTIF(A:A,A85)</f>
        <v>30.333333333333332</v>
      </c>
      <c r="O85">
        <f t="shared" si="3"/>
        <v>0</v>
      </c>
    </row>
    <row r="86" spans="1:15" x14ac:dyDescent="0.2">
      <c r="A86" t="s">
        <v>104</v>
      </c>
      <c r="B86" s="6" t="s">
        <v>103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4">
        <v>0</v>
      </c>
      <c r="I86" s="7">
        <v>-1.6786288196162475</v>
      </c>
      <c r="J86" s="7">
        <v>-0.52994494109443635</v>
      </c>
      <c r="K86" s="8">
        <v>0</v>
      </c>
      <c r="L86">
        <v>20</v>
      </c>
      <c r="M86" s="29">
        <f t="shared" si="2"/>
        <v>-2.2085737607106841</v>
      </c>
      <c r="N86" s="26">
        <f>SUMIFS(L:L,A:A,A86)/COUNTIF(A:A,A86)</f>
        <v>30.333333333333332</v>
      </c>
      <c r="O86">
        <f t="shared" si="3"/>
        <v>0</v>
      </c>
    </row>
    <row r="87" spans="1:15" x14ac:dyDescent="0.2">
      <c r="A87" t="s">
        <v>117</v>
      </c>
      <c r="B87" s="3" t="s">
        <v>105</v>
      </c>
      <c r="C87" s="11">
        <v>32</v>
      </c>
      <c r="D87" s="11">
        <v>0</v>
      </c>
      <c r="E87" s="11">
        <v>0</v>
      </c>
      <c r="F87" s="11">
        <v>0</v>
      </c>
      <c r="G87" s="11">
        <v>0</v>
      </c>
      <c r="H87" s="4">
        <v>32</v>
      </c>
      <c r="I87" s="5">
        <v>6.6480004563072876</v>
      </c>
      <c r="J87" s="5">
        <v>-0.416172543692712</v>
      </c>
      <c r="K87" s="8">
        <v>14.817290242706239</v>
      </c>
      <c r="L87">
        <v>30</v>
      </c>
      <c r="M87" s="29">
        <f t="shared" si="2"/>
        <v>6.2318279126145759</v>
      </c>
      <c r="N87" s="26">
        <f>SUMIFS(L:L,A:A,A87)/COUNTIF(A:A,A87)</f>
        <v>27.545454545454547</v>
      </c>
      <c r="O87">
        <f t="shared" si="3"/>
        <v>0</v>
      </c>
    </row>
    <row r="88" spans="1:15" x14ac:dyDescent="0.2">
      <c r="A88" t="s">
        <v>117</v>
      </c>
      <c r="B88" s="3" t="s">
        <v>106</v>
      </c>
      <c r="C88" s="11">
        <v>0</v>
      </c>
      <c r="D88" s="11">
        <v>0</v>
      </c>
      <c r="E88" s="11">
        <v>25</v>
      </c>
      <c r="F88" s="11">
        <v>9</v>
      </c>
      <c r="G88" s="11">
        <v>0</v>
      </c>
      <c r="H88" s="4">
        <v>34</v>
      </c>
      <c r="I88" s="5">
        <v>3.39380280889793</v>
      </c>
      <c r="J88" s="5">
        <v>0.4595734088979298</v>
      </c>
      <c r="K88" s="8">
        <v>11.194582016534584</v>
      </c>
      <c r="L88">
        <v>30</v>
      </c>
      <c r="M88" s="29">
        <f t="shared" si="2"/>
        <v>3.8533762177958599</v>
      </c>
      <c r="N88" s="26">
        <f>SUMIFS(L:L,A:A,A88)/COUNTIF(A:A,A88)</f>
        <v>27.545454545454547</v>
      </c>
      <c r="O88">
        <f t="shared" si="3"/>
        <v>0</v>
      </c>
    </row>
    <row r="89" spans="1:15" x14ac:dyDescent="0.2">
      <c r="A89" t="s">
        <v>117</v>
      </c>
      <c r="B89" s="3" t="s">
        <v>107</v>
      </c>
      <c r="C89" s="11">
        <v>0</v>
      </c>
      <c r="D89" s="11">
        <v>34</v>
      </c>
      <c r="E89" s="11">
        <v>0</v>
      </c>
      <c r="F89" s="11">
        <v>0</v>
      </c>
      <c r="G89" s="11">
        <v>0</v>
      </c>
      <c r="H89" s="4">
        <v>34</v>
      </c>
      <c r="I89" s="5">
        <v>1.5014986118661231</v>
      </c>
      <c r="J89" s="5">
        <v>-1.1800840881338768</v>
      </c>
      <c r="K89" s="8">
        <v>4.4397052766379215</v>
      </c>
      <c r="L89">
        <v>28</v>
      </c>
      <c r="M89" s="29">
        <f t="shared" si="2"/>
        <v>0.32141452373224633</v>
      </c>
      <c r="N89" s="26">
        <f>SUMIFS(L:L,A:A,A89)/COUNTIF(A:A,A89)</f>
        <v>27.545454545454547</v>
      </c>
      <c r="O89">
        <f t="shared" si="3"/>
        <v>0</v>
      </c>
    </row>
    <row r="90" spans="1:15" x14ac:dyDescent="0.2">
      <c r="A90" s="21" t="s">
        <v>117</v>
      </c>
      <c r="B90" s="30" t="s">
        <v>108</v>
      </c>
      <c r="C90" s="31">
        <v>0</v>
      </c>
      <c r="D90" s="31">
        <v>0</v>
      </c>
      <c r="E90" s="31">
        <v>0</v>
      </c>
      <c r="F90" s="31">
        <v>12</v>
      </c>
      <c r="G90" s="31">
        <v>24</v>
      </c>
      <c r="H90" s="32">
        <v>36</v>
      </c>
      <c r="I90" s="33">
        <v>0.06</v>
      </c>
      <c r="J90" s="33">
        <v>3.8</v>
      </c>
      <c r="K90" s="34">
        <v>11.1</v>
      </c>
      <c r="L90" s="22">
        <v>28</v>
      </c>
      <c r="M90" s="35">
        <f>SUM(I90:J90)</f>
        <v>3.86</v>
      </c>
      <c r="N90" s="36">
        <f>SUMIFS(L:L,A:A,A90)/COUNTIF(A:A,A90)</f>
        <v>27.545454545454547</v>
      </c>
      <c r="O90" s="24">
        <f>IF(IF(E90&gt;25,1,0)*K90&gt;0,1,0)</f>
        <v>0</v>
      </c>
    </row>
    <row r="91" spans="1:15" x14ac:dyDescent="0.2">
      <c r="A91" t="s">
        <v>117</v>
      </c>
      <c r="B91" s="3" t="s">
        <v>109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4">
        <v>0</v>
      </c>
      <c r="I91" s="5">
        <v>-0.57675946</v>
      </c>
      <c r="J91" s="5">
        <v>1.0755296999999999</v>
      </c>
      <c r="K91" s="8">
        <v>0</v>
      </c>
      <c r="L91">
        <v>35</v>
      </c>
      <c r="M91" s="29">
        <f t="shared" si="2"/>
        <v>0.49877023999999992</v>
      </c>
      <c r="N91" s="26">
        <f>SUMIFS(L:L,A:A,A91)/COUNTIF(A:A,A91)</f>
        <v>27.545454545454547</v>
      </c>
      <c r="O91">
        <f t="shared" si="3"/>
        <v>0</v>
      </c>
    </row>
    <row r="92" spans="1:15" x14ac:dyDescent="0.2">
      <c r="A92" t="s">
        <v>117</v>
      </c>
      <c r="B92" s="3" t="s">
        <v>110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4">
        <v>0</v>
      </c>
      <c r="I92" s="5">
        <v>-2.0478008000000001</v>
      </c>
      <c r="J92" s="5">
        <v>-0.30752226999999999</v>
      </c>
      <c r="K92" s="8">
        <v>0</v>
      </c>
      <c r="L92">
        <v>33</v>
      </c>
      <c r="M92" s="29">
        <f t="shared" si="2"/>
        <v>-2.3553230699999999</v>
      </c>
      <c r="N92" s="26">
        <f>SUMIFS(L:L,A:A,A92)/COUNTIF(A:A,A92)</f>
        <v>27.545454545454547</v>
      </c>
      <c r="O92">
        <f t="shared" si="3"/>
        <v>0</v>
      </c>
    </row>
    <row r="93" spans="1:15" x14ac:dyDescent="0.2">
      <c r="A93" t="s">
        <v>117</v>
      </c>
      <c r="B93" s="3" t="s">
        <v>111</v>
      </c>
      <c r="C93" s="11">
        <v>0</v>
      </c>
      <c r="D93" s="11">
        <v>0</v>
      </c>
      <c r="E93" s="11">
        <v>0</v>
      </c>
      <c r="F93" s="11">
        <v>0</v>
      </c>
      <c r="G93" s="11">
        <v>12</v>
      </c>
      <c r="H93" s="4">
        <v>12</v>
      </c>
      <c r="I93" s="5">
        <v>-1.7455907905140429</v>
      </c>
      <c r="J93" s="5">
        <v>-0.17275352471489616</v>
      </c>
      <c r="K93" s="8">
        <v>5.5117587220466176E-2</v>
      </c>
      <c r="L93">
        <v>23</v>
      </c>
      <c r="M93" s="29">
        <f t="shared" si="2"/>
        <v>-1.918344315228939</v>
      </c>
      <c r="N93" s="26">
        <f>SUMIFS(L:L,A:A,A93)/COUNTIF(A:A,A93)</f>
        <v>27.545454545454547</v>
      </c>
      <c r="O93">
        <f t="shared" si="3"/>
        <v>0</v>
      </c>
    </row>
    <row r="94" spans="1:15" x14ac:dyDescent="0.2">
      <c r="A94" t="s">
        <v>117</v>
      </c>
      <c r="B94" s="3" t="s">
        <v>112</v>
      </c>
      <c r="C94" s="11">
        <v>0</v>
      </c>
      <c r="D94" s="11">
        <v>0</v>
      </c>
      <c r="E94" s="11">
        <v>0</v>
      </c>
      <c r="F94" s="11">
        <v>5</v>
      </c>
      <c r="G94" s="11">
        <v>15</v>
      </c>
      <c r="H94" s="4">
        <v>20</v>
      </c>
      <c r="I94" s="5">
        <v>-0.15807885127493543</v>
      </c>
      <c r="J94" s="5">
        <v>2.7185195517250644</v>
      </c>
      <c r="K94" s="8">
        <v>5.1304957880063951</v>
      </c>
      <c r="L94">
        <v>24</v>
      </c>
      <c r="M94" s="29">
        <f t="shared" si="2"/>
        <v>2.5604407004501288</v>
      </c>
      <c r="N94" s="26">
        <f>SUMIFS(L:L,A:A,A94)/COUNTIF(A:A,A94)</f>
        <v>27.545454545454547</v>
      </c>
      <c r="O94">
        <f t="shared" si="3"/>
        <v>0</v>
      </c>
    </row>
    <row r="95" spans="1:15" x14ac:dyDescent="0.2">
      <c r="A95" t="s">
        <v>117</v>
      </c>
      <c r="B95" s="3" t="s">
        <v>113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4">
        <v>0</v>
      </c>
      <c r="I95" s="5">
        <v>-1.6550956357636244</v>
      </c>
      <c r="J95" s="5">
        <v>0.46806072425936296</v>
      </c>
      <c r="K95" s="8">
        <v>0</v>
      </c>
      <c r="L95">
        <v>32</v>
      </c>
      <c r="M95" s="29">
        <f t="shared" si="2"/>
        <v>-1.1870349115042615</v>
      </c>
      <c r="N95" s="26">
        <f>SUMIFS(L:L,A:A,A95)/COUNTIF(A:A,A95)</f>
        <v>27.545454545454547</v>
      </c>
      <c r="O95">
        <f t="shared" si="3"/>
        <v>0</v>
      </c>
    </row>
    <row r="96" spans="1:15" x14ac:dyDescent="0.2">
      <c r="A96" t="s">
        <v>117</v>
      </c>
      <c r="B96" s="12" t="s">
        <v>114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4">
        <v>0</v>
      </c>
      <c r="I96" s="7">
        <v>-1.1157960534235318</v>
      </c>
      <c r="J96" s="7">
        <v>-0.33345184630996583</v>
      </c>
      <c r="K96" s="8">
        <v>0</v>
      </c>
      <c r="L96">
        <v>20</v>
      </c>
      <c r="M96" s="29">
        <f t="shared" si="2"/>
        <v>-1.4492478997334977</v>
      </c>
      <c r="N96" s="26">
        <f>SUMIFS(L:L,A:A,A96)/COUNTIF(A:A,A96)</f>
        <v>27.545454545454547</v>
      </c>
      <c r="O96">
        <f t="shared" si="3"/>
        <v>0</v>
      </c>
    </row>
    <row r="97" spans="1:15" x14ac:dyDescent="0.2">
      <c r="A97" t="s">
        <v>117</v>
      </c>
      <c r="B97" s="6" t="s">
        <v>115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4">
        <v>0</v>
      </c>
      <c r="I97" s="7">
        <v>-1.9852864643640835</v>
      </c>
      <c r="J97" s="7">
        <v>-0.6370035796016108</v>
      </c>
      <c r="K97" s="8">
        <v>0</v>
      </c>
      <c r="L97">
        <v>20</v>
      </c>
      <c r="M97" s="29">
        <f t="shared" si="2"/>
        <v>-2.6222900439656942</v>
      </c>
      <c r="N97" s="26">
        <f>SUMIFS(L:L,A:A,A97)/COUNTIF(A:A,A97)</f>
        <v>27.545454545454547</v>
      </c>
      <c r="O97">
        <f t="shared" si="3"/>
        <v>0</v>
      </c>
    </row>
    <row r="98" spans="1:15" x14ac:dyDescent="0.2">
      <c r="A98" t="s">
        <v>131</v>
      </c>
      <c r="B98" s="3" t="s">
        <v>118</v>
      </c>
      <c r="C98" s="11">
        <v>0</v>
      </c>
      <c r="D98" s="11">
        <v>0</v>
      </c>
      <c r="E98" s="11">
        <v>14</v>
      </c>
      <c r="F98" s="11">
        <v>13</v>
      </c>
      <c r="G98" s="11">
        <v>0</v>
      </c>
      <c r="H98" s="4">
        <v>27</v>
      </c>
      <c r="I98" s="5">
        <v>1.6195235076940639</v>
      </c>
      <c r="J98" s="5">
        <v>-0.91659564230593615</v>
      </c>
      <c r="K98" s="8">
        <v>4.1050716955582187</v>
      </c>
      <c r="L98">
        <v>28</v>
      </c>
      <c r="M98" s="29">
        <f t="shared" si="2"/>
        <v>0.70292786538812779</v>
      </c>
      <c r="N98" s="26">
        <f>SUMIFS(L:L,A:A,A98)/COUNTIF(A:A,A98)</f>
        <v>24.846153846153847</v>
      </c>
      <c r="O98">
        <f t="shared" si="3"/>
        <v>0</v>
      </c>
    </row>
    <row r="99" spans="1:15" x14ac:dyDescent="0.2">
      <c r="A99" t="s">
        <v>131</v>
      </c>
      <c r="B99" s="3" t="s">
        <v>119</v>
      </c>
      <c r="C99" s="11">
        <v>0</v>
      </c>
      <c r="D99" s="11">
        <v>0</v>
      </c>
      <c r="E99" s="11">
        <v>0</v>
      </c>
      <c r="F99" s="11">
        <v>8</v>
      </c>
      <c r="G99" s="11">
        <v>23</v>
      </c>
      <c r="H99" s="4">
        <v>31</v>
      </c>
      <c r="I99" s="5">
        <v>0.36885705027964144</v>
      </c>
      <c r="J99" s="5">
        <v>1.7562736502796414</v>
      </c>
      <c r="K99" s="8">
        <v>7.1931966591002512</v>
      </c>
      <c r="L99">
        <v>32</v>
      </c>
      <c r="M99" s="29">
        <f t="shared" si="2"/>
        <v>2.125130700559283</v>
      </c>
      <c r="N99" s="26">
        <f>SUMIFS(L:L,A:A,A99)/COUNTIF(A:A,A99)</f>
        <v>24.846153846153847</v>
      </c>
      <c r="O99">
        <f t="shared" si="3"/>
        <v>0</v>
      </c>
    </row>
    <row r="100" spans="1:15" x14ac:dyDescent="0.2">
      <c r="A100" s="21" t="s">
        <v>131</v>
      </c>
      <c r="B100" s="30" t="s">
        <v>120</v>
      </c>
      <c r="C100" s="31">
        <v>36</v>
      </c>
      <c r="D100" s="31">
        <v>0</v>
      </c>
      <c r="E100" s="31">
        <v>0</v>
      </c>
      <c r="F100" s="31">
        <v>0</v>
      </c>
      <c r="G100" s="31">
        <v>0</v>
      </c>
      <c r="H100" s="32">
        <v>36</v>
      </c>
      <c r="I100" s="33">
        <v>5.0999999999999996</v>
      </c>
      <c r="J100" s="33">
        <v>0.6</v>
      </c>
      <c r="K100" s="34">
        <v>11.1</v>
      </c>
      <c r="L100" s="22">
        <v>26</v>
      </c>
      <c r="M100" s="35">
        <f>SUM(I100:J100)</f>
        <v>5.6999999999999993</v>
      </c>
      <c r="N100" s="36">
        <f>SUMIFS(L:L,A:A,A100)/COUNTIF(A:A,A100)</f>
        <v>24.846153846153847</v>
      </c>
      <c r="O100" s="24">
        <f>IF(IF(E100&gt;25,1,0)*K100&gt;0,1,0)</f>
        <v>0</v>
      </c>
    </row>
    <row r="101" spans="1:15" x14ac:dyDescent="0.2">
      <c r="A101" t="s">
        <v>131</v>
      </c>
      <c r="B101" s="3" t="s">
        <v>121</v>
      </c>
      <c r="C101" s="11">
        <v>0</v>
      </c>
      <c r="D101" s="11">
        <v>8</v>
      </c>
      <c r="E101" s="11">
        <v>22</v>
      </c>
      <c r="F101" s="11">
        <v>0</v>
      </c>
      <c r="G101" s="11">
        <v>0</v>
      </c>
      <c r="H101" s="4">
        <v>30</v>
      </c>
      <c r="I101" s="5">
        <v>1.1851510000000001</v>
      </c>
      <c r="J101" s="5">
        <v>1.6650871</v>
      </c>
      <c r="K101" s="8">
        <v>8.1847767937500002</v>
      </c>
      <c r="L101">
        <v>20</v>
      </c>
      <c r="M101" s="29">
        <f t="shared" si="2"/>
        <v>2.8502381000000003</v>
      </c>
      <c r="N101" s="26">
        <f>SUMIFS(L:L,A:A,A101)/COUNTIF(A:A,A101)</f>
        <v>24.846153846153847</v>
      </c>
      <c r="O101">
        <f t="shared" si="3"/>
        <v>0</v>
      </c>
    </row>
    <row r="102" spans="1:15" x14ac:dyDescent="0.2">
      <c r="A102" t="s">
        <v>131</v>
      </c>
      <c r="B102" s="3" t="s">
        <v>122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4">
        <v>0</v>
      </c>
      <c r="I102" s="5">
        <v>-0.64841157000000005</v>
      </c>
      <c r="J102" s="5">
        <v>-0.41657895</v>
      </c>
      <c r="K102" s="8">
        <v>0</v>
      </c>
      <c r="L102">
        <v>29</v>
      </c>
      <c r="M102" s="29">
        <f t="shared" si="2"/>
        <v>-1.0649905200000001</v>
      </c>
      <c r="N102" s="26">
        <f>SUMIFS(L:L,A:A,A102)/COUNTIF(A:A,A102)</f>
        <v>24.846153846153847</v>
      </c>
      <c r="O102">
        <f t="shared" si="3"/>
        <v>0</v>
      </c>
    </row>
    <row r="103" spans="1:15" x14ac:dyDescent="0.2">
      <c r="A103" t="s">
        <v>131</v>
      </c>
      <c r="B103" s="3" t="s">
        <v>123</v>
      </c>
      <c r="C103" s="11">
        <v>2</v>
      </c>
      <c r="D103" s="11">
        <v>28</v>
      </c>
      <c r="E103" s="11">
        <v>0</v>
      </c>
      <c r="F103" s="11">
        <v>0</v>
      </c>
      <c r="G103" s="11">
        <v>0</v>
      </c>
      <c r="H103" s="4">
        <v>30</v>
      </c>
      <c r="I103" s="5">
        <v>0.32074139954649683</v>
      </c>
      <c r="J103" s="5">
        <v>0.1943812995464968</v>
      </c>
      <c r="K103" s="8">
        <v>4.2442695547194269</v>
      </c>
      <c r="L103">
        <v>22</v>
      </c>
      <c r="M103" s="29">
        <f t="shared" si="2"/>
        <v>0.51512269909299357</v>
      </c>
      <c r="N103" s="26">
        <f>SUMIFS(L:L,A:A,A103)/COUNTIF(A:A,A103)</f>
        <v>24.846153846153847</v>
      </c>
      <c r="O103">
        <f t="shared" si="3"/>
        <v>0</v>
      </c>
    </row>
    <row r="104" spans="1:15" x14ac:dyDescent="0.2">
      <c r="A104" t="s">
        <v>131</v>
      </c>
      <c r="B104" s="3" t="s">
        <v>124</v>
      </c>
      <c r="C104" s="11">
        <v>0</v>
      </c>
      <c r="D104" s="11">
        <v>0</v>
      </c>
      <c r="E104" s="11">
        <v>0</v>
      </c>
      <c r="F104" s="11">
        <v>6</v>
      </c>
      <c r="G104" s="11">
        <v>4</v>
      </c>
      <c r="H104" s="4">
        <v>10</v>
      </c>
      <c r="I104" s="5">
        <v>-0.70360619000000002</v>
      </c>
      <c r="J104" s="5">
        <v>0.29149525999999998</v>
      </c>
      <c r="K104" s="8">
        <v>0.89318760187500013</v>
      </c>
      <c r="L104">
        <v>23</v>
      </c>
      <c r="M104" s="29">
        <f t="shared" si="2"/>
        <v>-0.41211093000000004</v>
      </c>
      <c r="N104" s="26">
        <f>SUMIFS(L:L,A:A,A104)/COUNTIF(A:A,A104)</f>
        <v>24.846153846153847</v>
      </c>
      <c r="O104">
        <f t="shared" si="3"/>
        <v>0</v>
      </c>
    </row>
    <row r="105" spans="1:15" x14ac:dyDescent="0.2">
      <c r="A105" t="s">
        <v>131</v>
      </c>
      <c r="B105" s="3" t="s">
        <v>125</v>
      </c>
      <c r="C105" s="11">
        <v>28</v>
      </c>
      <c r="D105" s="11">
        <v>0</v>
      </c>
      <c r="E105" s="11">
        <v>0</v>
      </c>
      <c r="F105" s="11">
        <v>0</v>
      </c>
      <c r="G105" s="11">
        <v>0</v>
      </c>
      <c r="H105" s="4">
        <v>28</v>
      </c>
      <c r="I105" s="5">
        <v>0.90944312100001123</v>
      </c>
      <c r="J105" s="5">
        <v>-0.48639856899998885</v>
      </c>
      <c r="K105" s="8">
        <v>3.816295169400036</v>
      </c>
      <c r="L105">
        <v>24</v>
      </c>
      <c r="M105" s="29">
        <f t="shared" si="2"/>
        <v>0.42304455200002239</v>
      </c>
      <c r="N105" s="26">
        <f>SUMIFS(L:L,A:A,A105)/COUNTIF(A:A,A105)</f>
        <v>24.846153846153847</v>
      </c>
      <c r="O105">
        <f t="shared" si="3"/>
        <v>0</v>
      </c>
    </row>
    <row r="106" spans="1:15" x14ac:dyDescent="0.2">
      <c r="A106" t="s">
        <v>131</v>
      </c>
      <c r="B106" s="3" t="s">
        <v>126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4">
        <v>0</v>
      </c>
      <c r="I106" s="5">
        <v>-3.0939671999999998</v>
      </c>
      <c r="J106" s="5">
        <v>-0.91581029000000003</v>
      </c>
      <c r="K106" s="8">
        <v>0</v>
      </c>
      <c r="L106">
        <v>24</v>
      </c>
      <c r="M106" s="29">
        <f t="shared" si="2"/>
        <v>-4.0097774899999994</v>
      </c>
      <c r="N106" s="26">
        <f>SUMIFS(L:L,A:A,A106)/COUNTIF(A:A,A106)</f>
        <v>24.846153846153847</v>
      </c>
      <c r="O106">
        <f t="shared" si="3"/>
        <v>0</v>
      </c>
    </row>
    <row r="107" spans="1:15" x14ac:dyDescent="0.2">
      <c r="A107" t="s">
        <v>131</v>
      </c>
      <c r="B107" s="3" t="s">
        <v>127</v>
      </c>
      <c r="C107" s="11">
        <v>0</v>
      </c>
      <c r="D107" s="11">
        <v>12</v>
      </c>
      <c r="E107" s="11">
        <v>0</v>
      </c>
      <c r="F107" s="11">
        <v>0</v>
      </c>
      <c r="G107" s="11">
        <v>0</v>
      </c>
      <c r="H107" s="4">
        <v>12</v>
      </c>
      <c r="I107" s="5">
        <v>-3.4808867313964402</v>
      </c>
      <c r="J107" s="5">
        <v>-0.85358480139644011</v>
      </c>
      <c r="K107" s="8">
        <v>-1.5757682846351946</v>
      </c>
      <c r="L107">
        <v>25</v>
      </c>
      <c r="M107" s="29">
        <f t="shared" si="2"/>
        <v>-4.3344715327928807</v>
      </c>
      <c r="N107" s="26">
        <f>SUMIFS(L:L,A:A,A107)/COUNTIF(A:A,A107)</f>
        <v>24.846153846153847</v>
      </c>
      <c r="O107">
        <f t="shared" si="3"/>
        <v>0</v>
      </c>
    </row>
    <row r="108" spans="1:15" x14ac:dyDescent="0.2">
      <c r="A108" t="s">
        <v>131</v>
      </c>
      <c r="B108" s="3" t="s">
        <v>128</v>
      </c>
      <c r="C108" s="11">
        <v>0</v>
      </c>
      <c r="D108" s="11">
        <v>0</v>
      </c>
      <c r="E108" s="11">
        <v>0</v>
      </c>
      <c r="F108" s="11">
        <v>3</v>
      </c>
      <c r="G108" s="11">
        <v>13</v>
      </c>
      <c r="H108" s="4">
        <v>16</v>
      </c>
      <c r="I108" s="5">
        <v>-1.3033475000000001</v>
      </c>
      <c r="J108" s="5">
        <v>1.9070065</v>
      </c>
      <c r="K108" s="8">
        <v>2.3432930999999999</v>
      </c>
      <c r="L108">
        <v>26</v>
      </c>
      <c r="M108" s="29">
        <f t="shared" si="2"/>
        <v>0.60365899999999995</v>
      </c>
      <c r="N108" s="26">
        <f>SUMIFS(L:L,A:A,A108)/COUNTIF(A:A,A108)</f>
        <v>24.846153846153847</v>
      </c>
      <c r="O108">
        <f t="shared" si="3"/>
        <v>0</v>
      </c>
    </row>
    <row r="109" spans="1:15" x14ac:dyDescent="0.2">
      <c r="A109" t="s">
        <v>131</v>
      </c>
      <c r="B109" s="3" t="s">
        <v>129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4">
        <v>0</v>
      </c>
      <c r="I109" s="5">
        <v>-1.6891491732109438</v>
      </c>
      <c r="J109" s="5">
        <v>-0.18726191078021598</v>
      </c>
      <c r="K109" s="8">
        <v>0</v>
      </c>
      <c r="L109">
        <v>24</v>
      </c>
      <c r="M109" s="29">
        <f t="shared" si="2"/>
        <v>-1.8764110839911599</v>
      </c>
      <c r="N109" s="26">
        <f>SUMIFS(L:L,A:A,A109)/COUNTIF(A:A,A109)</f>
        <v>24.846153846153847</v>
      </c>
      <c r="O109">
        <f t="shared" si="3"/>
        <v>0</v>
      </c>
    </row>
    <row r="110" spans="1:15" x14ac:dyDescent="0.2">
      <c r="A110" t="s">
        <v>131</v>
      </c>
      <c r="B110" s="6" t="s">
        <v>130</v>
      </c>
      <c r="C110" s="11">
        <v>0</v>
      </c>
      <c r="D110" s="11">
        <v>0</v>
      </c>
      <c r="E110" s="11">
        <v>0</v>
      </c>
      <c r="F110" s="11">
        <v>0</v>
      </c>
      <c r="G110" s="11">
        <v>0</v>
      </c>
      <c r="H110" s="4">
        <v>0</v>
      </c>
      <c r="I110" s="7">
        <v>-1.9600452027126054</v>
      </c>
      <c r="J110" s="7">
        <v>-0.62819148848667161</v>
      </c>
      <c r="K110" s="8">
        <v>0</v>
      </c>
      <c r="L110">
        <v>20</v>
      </c>
      <c r="M110" s="29">
        <f t="shared" si="2"/>
        <v>-2.5882366911992771</v>
      </c>
      <c r="N110" s="26">
        <f>SUMIFS(L:L,A:A,A110)/COUNTIF(A:A,A110)</f>
        <v>24.846153846153847</v>
      </c>
      <c r="O110">
        <f t="shared" si="3"/>
        <v>0</v>
      </c>
    </row>
    <row r="111" spans="1:15" x14ac:dyDescent="0.2">
      <c r="A111" t="s">
        <v>145</v>
      </c>
      <c r="B111" s="3" t="s">
        <v>132</v>
      </c>
      <c r="C111" s="11">
        <v>24</v>
      </c>
      <c r="D111" s="11">
        <v>12</v>
      </c>
      <c r="E111" s="11">
        <v>0</v>
      </c>
      <c r="F111" s="11">
        <v>0</v>
      </c>
      <c r="G111" s="11">
        <v>0</v>
      </c>
      <c r="H111" s="4">
        <v>36</v>
      </c>
      <c r="I111" s="5">
        <v>5.4107884999999998</v>
      </c>
      <c r="J111" s="5">
        <v>-1.4671278000000001</v>
      </c>
      <c r="K111" s="8">
        <v>0</v>
      </c>
      <c r="L111">
        <v>28</v>
      </c>
      <c r="M111" s="29">
        <f t="shared" si="2"/>
        <v>3.9436606999999997</v>
      </c>
      <c r="N111" s="26">
        <f>SUMIFS(L:L,A:A,A111)/COUNTIF(A:A,A111)</f>
        <v>26.46153846153846</v>
      </c>
      <c r="O111">
        <f t="shared" si="3"/>
        <v>0</v>
      </c>
    </row>
    <row r="112" spans="1:15" x14ac:dyDescent="0.2">
      <c r="A112" t="s">
        <v>145</v>
      </c>
      <c r="B112" s="3" t="s">
        <v>133</v>
      </c>
      <c r="C112" s="11">
        <v>12</v>
      </c>
      <c r="D112" s="11">
        <v>24</v>
      </c>
      <c r="E112" s="11">
        <v>0</v>
      </c>
      <c r="F112" s="11">
        <v>0</v>
      </c>
      <c r="G112" s="11">
        <v>0</v>
      </c>
      <c r="H112" s="4">
        <v>36</v>
      </c>
      <c r="I112" s="5">
        <v>1.9742770013543927</v>
      </c>
      <c r="J112" s="5">
        <v>-1.9325462986456072</v>
      </c>
      <c r="K112" s="8">
        <v>4.1345046729852912</v>
      </c>
      <c r="L112">
        <v>27</v>
      </c>
      <c r="M112" s="29">
        <f t="shared" si="2"/>
        <v>4.1730702708785428E-2</v>
      </c>
      <c r="N112" s="26">
        <f>SUMIFS(L:L,A:A,A112)/COUNTIF(A:A,A112)</f>
        <v>26.46153846153846</v>
      </c>
      <c r="O112">
        <f t="shared" si="3"/>
        <v>0</v>
      </c>
    </row>
    <row r="113" spans="1:15" x14ac:dyDescent="0.2">
      <c r="A113" t="s">
        <v>145</v>
      </c>
      <c r="B113" s="3" t="s">
        <v>134</v>
      </c>
      <c r="C113" s="11">
        <v>6</v>
      </c>
      <c r="D113" s="11">
        <v>12</v>
      </c>
      <c r="E113" s="11">
        <v>8</v>
      </c>
      <c r="F113" s="11">
        <v>0</v>
      </c>
      <c r="G113" s="11">
        <v>0</v>
      </c>
      <c r="H113" s="4">
        <v>26</v>
      </c>
      <c r="I113" s="5">
        <v>-2.4195061345074431</v>
      </c>
      <c r="J113" s="5">
        <v>-0.447806864507443</v>
      </c>
      <c r="K113" s="8">
        <v>-1.2684452610592709</v>
      </c>
      <c r="L113">
        <v>30</v>
      </c>
      <c r="M113" s="29">
        <f t="shared" si="2"/>
        <v>-2.867312999014886</v>
      </c>
      <c r="N113" s="26">
        <f>SUMIFS(L:L,A:A,A113)/COUNTIF(A:A,A113)</f>
        <v>26.46153846153846</v>
      </c>
      <c r="O113">
        <f t="shared" si="3"/>
        <v>0</v>
      </c>
    </row>
    <row r="114" spans="1:15" x14ac:dyDescent="0.2">
      <c r="A114" t="s">
        <v>145</v>
      </c>
      <c r="B114" s="3" t="s">
        <v>135</v>
      </c>
      <c r="C114" s="11">
        <v>0</v>
      </c>
      <c r="D114" s="11">
        <v>0</v>
      </c>
      <c r="E114" s="11">
        <v>9</v>
      </c>
      <c r="F114" s="11">
        <v>14</v>
      </c>
      <c r="G114" s="11">
        <v>0</v>
      </c>
      <c r="H114" s="4">
        <v>23</v>
      </c>
      <c r="I114" s="5">
        <v>-0.68883809432974585</v>
      </c>
      <c r="J114" s="5">
        <v>0.59642991567025416</v>
      </c>
      <c r="K114" s="8">
        <v>2.4679469188592829</v>
      </c>
      <c r="L114">
        <v>25</v>
      </c>
      <c r="M114" s="29">
        <f t="shared" si="2"/>
        <v>-9.2408178659491691E-2</v>
      </c>
      <c r="N114" s="26">
        <f>SUMIFS(L:L,A:A,A114)/COUNTIF(A:A,A114)</f>
        <v>26.46153846153846</v>
      </c>
      <c r="O114">
        <f t="shared" si="3"/>
        <v>0</v>
      </c>
    </row>
    <row r="115" spans="1:15" x14ac:dyDescent="0.2">
      <c r="A115" t="s">
        <v>145</v>
      </c>
      <c r="B115" s="3" t="s">
        <v>136</v>
      </c>
      <c r="C115" s="11">
        <v>0</v>
      </c>
      <c r="D115" s="11">
        <v>0</v>
      </c>
      <c r="E115" s="11">
        <v>0</v>
      </c>
      <c r="F115" s="11">
        <v>1</v>
      </c>
      <c r="G115" s="11">
        <v>12</v>
      </c>
      <c r="H115" s="4">
        <v>13</v>
      </c>
      <c r="I115" s="5">
        <v>-1.0255084529171694</v>
      </c>
      <c r="J115" s="5">
        <v>0.28370318708283049</v>
      </c>
      <c r="K115" s="8">
        <v>0.92005489935863971</v>
      </c>
      <c r="L115">
        <v>26</v>
      </c>
      <c r="M115" s="29">
        <f t="shared" si="2"/>
        <v>-0.74180526583433892</v>
      </c>
      <c r="N115" s="26">
        <f>SUMIFS(L:L,A:A,A115)/COUNTIF(A:A,A115)</f>
        <v>26.46153846153846</v>
      </c>
      <c r="O115">
        <f t="shared" si="3"/>
        <v>0</v>
      </c>
    </row>
    <row r="116" spans="1:15" x14ac:dyDescent="0.2">
      <c r="A116" t="s">
        <v>145</v>
      </c>
      <c r="B116" s="3" t="s">
        <v>137</v>
      </c>
      <c r="C116" s="11">
        <v>0</v>
      </c>
      <c r="D116" s="11">
        <v>0</v>
      </c>
      <c r="E116" s="11">
        <v>6</v>
      </c>
      <c r="F116" s="11">
        <v>18</v>
      </c>
      <c r="G116" s="11">
        <v>4</v>
      </c>
      <c r="H116" s="4">
        <v>28</v>
      </c>
      <c r="I116" s="5">
        <v>-0.81573148115730409</v>
      </c>
      <c r="J116" s="5">
        <v>1.8121884688426959</v>
      </c>
      <c r="K116" s="8">
        <v>4.719419755604493</v>
      </c>
      <c r="L116">
        <v>28</v>
      </c>
      <c r="M116" s="29">
        <f t="shared" si="2"/>
        <v>0.99645698768539182</v>
      </c>
      <c r="N116" s="26">
        <f>SUMIFS(L:L,A:A,A116)/COUNTIF(A:A,A116)</f>
        <v>26.46153846153846</v>
      </c>
      <c r="O116">
        <f t="shared" si="3"/>
        <v>0</v>
      </c>
    </row>
    <row r="117" spans="1:15" x14ac:dyDescent="0.2">
      <c r="A117" t="s">
        <v>145</v>
      </c>
      <c r="B117" s="3" t="s">
        <v>138</v>
      </c>
      <c r="C117" s="11">
        <v>0</v>
      </c>
      <c r="D117" s="11">
        <v>0</v>
      </c>
      <c r="E117" s="11">
        <v>0</v>
      </c>
      <c r="F117" s="11">
        <v>0</v>
      </c>
      <c r="G117" s="11">
        <v>18</v>
      </c>
      <c r="H117" s="4">
        <v>18</v>
      </c>
      <c r="I117" s="5">
        <v>-2.3828988</v>
      </c>
      <c r="J117" s="5">
        <v>0.47340431999999999</v>
      </c>
      <c r="K117" s="8">
        <v>9.1636839000000012E-2</v>
      </c>
      <c r="L117">
        <v>21</v>
      </c>
      <c r="M117" s="29">
        <f t="shared" si="2"/>
        <v>-1.90949448</v>
      </c>
      <c r="N117" s="26">
        <f>SUMIFS(L:L,A:A,A117)/COUNTIF(A:A,A117)</f>
        <v>26.46153846153846</v>
      </c>
      <c r="O117">
        <f t="shared" si="3"/>
        <v>0</v>
      </c>
    </row>
    <row r="118" spans="1:15" x14ac:dyDescent="0.2">
      <c r="A118" t="s">
        <v>145</v>
      </c>
      <c r="B118" s="3" t="s">
        <v>139</v>
      </c>
      <c r="C118" s="11">
        <v>0</v>
      </c>
      <c r="D118" s="11">
        <v>0</v>
      </c>
      <c r="E118" s="11">
        <v>0</v>
      </c>
      <c r="F118" s="11">
        <v>4</v>
      </c>
      <c r="G118" s="11">
        <v>8</v>
      </c>
      <c r="H118" s="4">
        <v>12</v>
      </c>
      <c r="I118" s="5">
        <v>-1.9097861780061292</v>
      </c>
      <c r="J118" s="5">
        <v>0.43488824835242229</v>
      </c>
      <c r="K118" s="8">
        <v>0.35444389748374794</v>
      </c>
      <c r="L118">
        <v>21</v>
      </c>
      <c r="M118" s="29">
        <f t="shared" si="2"/>
        <v>-1.4748979296537068</v>
      </c>
      <c r="N118" s="26">
        <f>SUMIFS(L:L,A:A,A118)/COUNTIF(A:A,A118)</f>
        <v>26.46153846153846</v>
      </c>
      <c r="O118">
        <f t="shared" si="3"/>
        <v>0</v>
      </c>
    </row>
    <row r="119" spans="1:15" x14ac:dyDescent="0.2">
      <c r="A119" t="s">
        <v>145</v>
      </c>
      <c r="B119" s="3" t="s">
        <v>140</v>
      </c>
      <c r="C119" s="11">
        <v>0</v>
      </c>
      <c r="D119" s="11">
        <v>4</v>
      </c>
      <c r="E119" s="11">
        <v>4</v>
      </c>
      <c r="F119" s="11">
        <v>0</v>
      </c>
      <c r="G119" s="11">
        <v>0</v>
      </c>
      <c r="H119" s="4">
        <v>8</v>
      </c>
      <c r="I119" s="5">
        <v>-2.0750741738730163</v>
      </c>
      <c r="J119" s="5">
        <v>-0.33156114531686659</v>
      </c>
      <c r="K119" s="8">
        <v>-0.18298589363544737</v>
      </c>
      <c r="L119">
        <v>24</v>
      </c>
      <c r="M119" s="29">
        <f t="shared" si="2"/>
        <v>-2.406635319189883</v>
      </c>
      <c r="N119" s="26">
        <f>SUMIFS(L:L,A:A,A119)/COUNTIF(A:A,A119)</f>
        <v>26.46153846153846</v>
      </c>
      <c r="O119">
        <f t="shared" si="3"/>
        <v>0</v>
      </c>
    </row>
    <row r="120" spans="1:15" x14ac:dyDescent="0.2">
      <c r="A120" t="s">
        <v>145</v>
      </c>
      <c r="B120" s="3" t="s">
        <v>141</v>
      </c>
      <c r="C120" s="11">
        <v>0</v>
      </c>
      <c r="D120" s="11">
        <v>0</v>
      </c>
      <c r="E120" s="11">
        <v>0</v>
      </c>
      <c r="F120" s="11">
        <v>0</v>
      </c>
      <c r="G120" s="11">
        <v>0</v>
      </c>
      <c r="H120" s="4">
        <v>0</v>
      </c>
      <c r="I120" s="5">
        <v>-2.2858950999999998</v>
      </c>
      <c r="J120" s="5">
        <v>-4.1284963000000001E-2</v>
      </c>
      <c r="K120" s="8">
        <v>0</v>
      </c>
      <c r="L120">
        <v>29</v>
      </c>
      <c r="M120" s="29">
        <f t="shared" si="2"/>
        <v>-2.3271800629999997</v>
      </c>
      <c r="N120" s="26">
        <f>SUMIFS(L:L,A:A,A120)/COUNTIF(A:A,A120)</f>
        <v>26.46153846153846</v>
      </c>
      <c r="O120">
        <f t="shared" si="3"/>
        <v>0</v>
      </c>
    </row>
    <row r="121" spans="1:15" x14ac:dyDescent="0.2">
      <c r="A121" t="s">
        <v>145</v>
      </c>
      <c r="B121" s="3" t="s">
        <v>142</v>
      </c>
      <c r="C121" s="11">
        <v>0</v>
      </c>
      <c r="D121" s="11">
        <v>0</v>
      </c>
      <c r="E121" s="11">
        <v>0</v>
      </c>
      <c r="F121" s="11">
        <v>0</v>
      </c>
      <c r="G121" s="11">
        <v>0</v>
      </c>
      <c r="H121" s="4">
        <v>0</v>
      </c>
      <c r="I121" s="5">
        <v>-2.9399028</v>
      </c>
      <c r="J121" s="5">
        <v>1.2303951</v>
      </c>
      <c r="K121" s="8">
        <v>0</v>
      </c>
      <c r="L121">
        <v>36</v>
      </c>
      <c r="M121" s="29">
        <f t="shared" ref="M121:M180" si="4">SUM(I121:J121)</f>
        <v>-1.7095077000000001</v>
      </c>
      <c r="N121" s="26">
        <f>SUMIFS(L:L,A:A,A121)/COUNTIF(A:A,A121)</f>
        <v>26.46153846153846</v>
      </c>
      <c r="O121">
        <f t="shared" ref="O121:O180" si="5">IF(IF(E121&gt;25,1,0)*K121&gt;0,1,0)</f>
        <v>0</v>
      </c>
    </row>
    <row r="122" spans="1:15" x14ac:dyDescent="0.2">
      <c r="A122" t="s">
        <v>145</v>
      </c>
      <c r="B122" s="3" t="s">
        <v>143</v>
      </c>
      <c r="C122" s="11">
        <v>0</v>
      </c>
      <c r="D122" s="11">
        <v>0</v>
      </c>
      <c r="E122" s="11">
        <v>0</v>
      </c>
      <c r="F122" s="11">
        <v>0</v>
      </c>
      <c r="G122" s="11">
        <v>0</v>
      </c>
      <c r="H122" s="4">
        <v>0</v>
      </c>
      <c r="I122" s="5">
        <v>-1.8522936000000001</v>
      </c>
      <c r="J122" s="5">
        <v>1.2200176</v>
      </c>
      <c r="K122" s="8">
        <v>0</v>
      </c>
      <c r="L122">
        <v>29</v>
      </c>
      <c r="M122" s="29">
        <f t="shared" si="4"/>
        <v>-0.63227600000000006</v>
      </c>
      <c r="N122" s="26">
        <f>SUMIFS(L:L,A:A,A122)/COUNTIF(A:A,A122)</f>
        <v>26.46153846153846</v>
      </c>
      <c r="O122">
        <f t="shared" si="5"/>
        <v>0</v>
      </c>
    </row>
    <row r="123" spans="1:15" x14ac:dyDescent="0.2">
      <c r="A123" t="s">
        <v>145</v>
      </c>
      <c r="B123" s="6" t="s">
        <v>144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4">
        <v>0</v>
      </c>
      <c r="I123" s="7">
        <v>-1.8782969209944005</v>
      </c>
      <c r="J123" s="7">
        <v>-0.5996519758055231</v>
      </c>
      <c r="K123" s="8">
        <v>0</v>
      </c>
      <c r="L123">
        <v>20</v>
      </c>
      <c r="M123" s="29">
        <f t="shared" si="4"/>
        <v>-2.4779488967999237</v>
      </c>
      <c r="N123" s="26">
        <f>SUMIFS(L:L,A:A,A123)/COUNTIF(A:A,A123)</f>
        <v>26.46153846153846</v>
      </c>
      <c r="O123">
        <f t="shared" si="5"/>
        <v>0</v>
      </c>
    </row>
    <row r="124" spans="1:15" x14ac:dyDescent="0.2">
      <c r="A124" t="s">
        <v>162</v>
      </c>
      <c r="B124" s="3" t="s">
        <v>146</v>
      </c>
      <c r="C124" s="11">
        <v>0</v>
      </c>
      <c r="D124" s="11">
        <v>0</v>
      </c>
      <c r="E124" s="11">
        <v>0</v>
      </c>
      <c r="F124" s="11">
        <v>0</v>
      </c>
      <c r="G124" s="11">
        <v>31</v>
      </c>
      <c r="H124" s="4">
        <v>31</v>
      </c>
      <c r="I124" s="5">
        <v>-0.41597913717065321</v>
      </c>
      <c r="J124" s="5">
        <v>2.0581498328293466</v>
      </c>
      <c r="K124" s="8">
        <v>6.3510351505548472</v>
      </c>
      <c r="L124">
        <v>30</v>
      </c>
      <c r="M124" s="29">
        <f t="shared" si="4"/>
        <v>1.6421706956586934</v>
      </c>
      <c r="N124" s="26">
        <f>SUMIFS(L:L,A:A,A124)/COUNTIF(A:A,A124)</f>
        <v>27.6875</v>
      </c>
      <c r="O124">
        <f t="shared" si="5"/>
        <v>0</v>
      </c>
    </row>
    <row r="125" spans="1:15" x14ac:dyDescent="0.2">
      <c r="A125" t="s">
        <v>162</v>
      </c>
      <c r="B125" s="3" t="s">
        <v>147</v>
      </c>
      <c r="C125" s="11">
        <v>0</v>
      </c>
      <c r="D125" s="11">
        <v>0</v>
      </c>
      <c r="E125" s="11">
        <v>20</v>
      </c>
      <c r="F125" s="11">
        <v>10</v>
      </c>
      <c r="G125" s="11">
        <v>0</v>
      </c>
      <c r="H125" s="4">
        <v>30</v>
      </c>
      <c r="I125" s="5">
        <v>3.6179609864354256E-2</v>
      </c>
      <c r="J125" s="5">
        <v>-0.53751692013564578</v>
      </c>
      <c r="K125" s="8">
        <v>2.5289932889171958</v>
      </c>
      <c r="L125">
        <v>30</v>
      </c>
      <c r="M125" s="29">
        <f t="shared" si="4"/>
        <v>-0.50133731027129147</v>
      </c>
      <c r="N125" s="26">
        <f>SUMIFS(L:L,A:A,A125)/COUNTIF(A:A,A125)</f>
        <v>27.6875</v>
      </c>
      <c r="O125">
        <f t="shared" si="5"/>
        <v>0</v>
      </c>
    </row>
    <row r="126" spans="1:15" x14ac:dyDescent="0.2">
      <c r="A126" t="s">
        <v>162</v>
      </c>
      <c r="B126" s="3" t="s">
        <v>148</v>
      </c>
      <c r="C126" s="11">
        <v>0</v>
      </c>
      <c r="D126" s="11">
        <v>0</v>
      </c>
      <c r="E126" s="11">
        <v>28</v>
      </c>
      <c r="F126" s="11">
        <v>0</v>
      </c>
      <c r="G126" s="11">
        <v>0</v>
      </c>
      <c r="H126" s="4">
        <v>28</v>
      </c>
      <c r="I126" s="5">
        <v>1.1898971</v>
      </c>
      <c r="J126" s="5">
        <v>-0.45724502</v>
      </c>
      <c r="K126" s="8">
        <v>0</v>
      </c>
      <c r="L126">
        <v>26</v>
      </c>
      <c r="M126" s="29">
        <f t="shared" si="4"/>
        <v>0.73265208000000004</v>
      </c>
      <c r="N126" s="26">
        <f>SUMIFS(L:L,A:A,A126)/COUNTIF(A:A,A126)</f>
        <v>27.6875</v>
      </c>
      <c r="O126">
        <f t="shared" si="5"/>
        <v>0</v>
      </c>
    </row>
    <row r="127" spans="1:15" x14ac:dyDescent="0.2">
      <c r="A127" t="s">
        <v>162</v>
      </c>
      <c r="B127" s="3" t="s">
        <v>149</v>
      </c>
      <c r="C127" s="11">
        <v>5</v>
      </c>
      <c r="D127" s="11">
        <v>25</v>
      </c>
      <c r="E127" s="11">
        <v>0</v>
      </c>
      <c r="F127" s="11">
        <v>0</v>
      </c>
      <c r="G127" s="11">
        <v>0</v>
      </c>
      <c r="H127" s="4">
        <v>30</v>
      </c>
      <c r="I127" s="5">
        <v>0.63113698663778162</v>
      </c>
      <c r="J127" s="5">
        <v>-1.9813403333622184</v>
      </c>
      <c r="K127" s="8">
        <v>1.0965318524025129</v>
      </c>
      <c r="L127">
        <v>26</v>
      </c>
      <c r="M127" s="29">
        <f t="shared" si="4"/>
        <v>-1.3502033467244368</v>
      </c>
      <c r="N127" s="26">
        <f>SUMIFS(L:L,A:A,A127)/COUNTIF(A:A,A127)</f>
        <v>27.6875</v>
      </c>
      <c r="O127">
        <f t="shared" si="5"/>
        <v>0</v>
      </c>
    </row>
    <row r="128" spans="1:15" x14ac:dyDescent="0.2">
      <c r="A128" t="s">
        <v>162</v>
      </c>
      <c r="B128" s="3" t="s">
        <v>150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4">
        <v>0</v>
      </c>
      <c r="I128" s="5">
        <v>-1.6117984999999999</v>
      </c>
      <c r="J128" s="5">
        <v>1.3858458</v>
      </c>
      <c r="K128" s="8">
        <v>0</v>
      </c>
      <c r="L128">
        <v>30</v>
      </c>
      <c r="M128" s="29">
        <f t="shared" si="4"/>
        <v>-0.2259526999999999</v>
      </c>
      <c r="N128" s="26">
        <f>SUMIFS(L:L,A:A,A128)/COUNTIF(A:A,A128)</f>
        <v>27.6875</v>
      </c>
      <c r="O128">
        <f t="shared" si="5"/>
        <v>0</v>
      </c>
    </row>
    <row r="129" spans="1:15" x14ac:dyDescent="0.2">
      <c r="A129" t="s">
        <v>162</v>
      </c>
      <c r="B129" s="3" t="s">
        <v>151</v>
      </c>
      <c r="C129" s="11">
        <v>0</v>
      </c>
      <c r="D129" s="11">
        <v>0</v>
      </c>
      <c r="E129" s="11">
        <v>0</v>
      </c>
      <c r="F129" s="11">
        <v>0</v>
      </c>
      <c r="G129" s="11">
        <v>0</v>
      </c>
      <c r="H129" s="4">
        <v>0</v>
      </c>
      <c r="I129" s="5">
        <v>2.9292107000000001</v>
      </c>
      <c r="J129" s="5">
        <v>-3.0855784000000002</v>
      </c>
      <c r="K129" s="8">
        <v>0</v>
      </c>
      <c r="L129">
        <v>32</v>
      </c>
      <c r="M129" s="29">
        <f t="shared" si="4"/>
        <v>-0.15636770000000011</v>
      </c>
      <c r="N129" s="26">
        <f>SUMIFS(L:L,A:A,A129)/COUNTIF(A:A,A129)</f>
        <v>27.6875</v>
      </c>
      <c r="O129">
        <f t="shared" si="5"/>
        <v>0</v>
      </c>
    </row>
    <row r="130" spans="1:15" x14ac:dyDescent="0.2">
      <c r="A130" t="s">
        <v>162</v>
      </c>
      <c r="B130" s="3" t="s">
        <v>152</v>
      </c>
      <c r="C130" s="11">
        <v>18</v>
      </c>
      <c r="D130" s="11">
        <v>6</v>
      </c>
      <c r="E130" s="11">
        <v>0</v>
      </c>
      <c r="F130" s="11">
        <v>0</v>
      </c>
      <c r="G130" s="11">
        <v>0</v>
      </c>
      <c r="H130" s="4">
        <v>24</v>
      </c>
      <c r="I130" s="5">
        <v>-0.58488104649981931</v>
      </c>
      <c r="J130" s="5">
        <v>-1.5671585864998194</v>
      </c>
      <c r="K130" s="8">
        <v>-0.2052535045495123</v>
      </c>
      <c r="L130">
        <v>31</v>
      </c>
      <c r="M130" s="29">
        <f t="shared" si="4"/>
        <v>-2.1520396329996387</v>
      </c>
      <c r="N130" s="26">
        <f>SUMIFS(L:L,A:A,A130)/COUNTIF(A:A,A130)</f>
        <v>27.6875</v>
      </c>
      <c r="O130">
        <f t="shared" si="5"/>
        <v>0</v>
      </c>
    </row>
    <row r="131" spans="1:15" x14ac:dyDescent="0.2">
      <c r="A131" t="s">
        <v>162</v>
      </c>
      <c r="B131" s="3" t="s">
        <v>153</v>
      </c>
      <c r="C131" s="11">
        <v>0</v>
      </c>
      <c r="D131" s="11">
        <v>5</v>
      </c>
      <c r="E131" s="11">
        <v>14</v>
      </c>
      <c r="F131" s="11">
        <v>0</v>
      </c>
      <c r="G131" s="11">
        <v>0</v>
      </c>
      <c r="H131" s="4">
        <v>19</v>
      </c>
      <c r="I131" s="5">
        <v>-2.7139241674275083</v>
      </c>
      <c r="J131" s="5">
        <v>1.4695532325724916</v>
      </c>
      <c r="K131" s="8">
        <v>0.80757856337370093</v>
      </c>
      <c r="L131">
        <v>31</v>
      </c>
      <c r="M131" s="29">
        <f t="shared" si="4"/>
        <v>-1.2443709348550167</v>
      </c>
      <c r="N131" s="26">
        <f>SUMIFS(L:L,A:A,A131)/COUNTIF(A:A,A131)</f>
        <v>27.6875</v>
      </c>
      <c r="O131">
        <f t="shared" si="5"/>
        <v>0</v>
      </c>
    </row>
    <row r="132" spans="1:15" x14ac:dyDescent="0.2">
      <c r="A132" t="s">
        <v>162</v>
      </c>
      <c r="B132" s="3" t="s">
        <v>154</v>
      </c>
      <c r="C132" s="11">
        <v>16</v>
      </c>
      <c r="D132" s="11">
        <v>10</v>
      </c>
      <c r="E132" s="11">
        <v>0</v>
      </c>
      <c r="F132" s="11">
        <v>0</v>
      </c>
      <c r="G132" s="11">
        <v>0</v>
      </c>
      <c r="H132" s="4">
        <v>26</v>
      </c>
      <c r="I132" s="5">
        <v>1.3307245406928181E-2</v>
      </c>
      <c r="J132" s="5">
        <v>-0.22308094159307182</v>
      </c>
      <c r="K132" s="8">
        <v>2.6182059693277648</v>
      </c>
      <c r="L132">
        <v>30</v>
      </c>
      <c r="M132" s="29">
        <f t="shared" si="4"/>
        <v>-0.20977369618614364</v>
      </c>
      <c r="N132" s="26">
        <f>SUMIFS(L:L,A:A,A132)/COUNTIF(A:A,A132)</f>
        <v>27.6875</v>
      </c>
      <c r="O132">
        <f t="shared" si="5"/>
        <v>0</v>
      </c>
    </row>
    <row r="133" spans="1:15" x14ac:dyDescent="0.2">
      <c r="A133" t="s">
        <v>162</v>
      </c>
      <c r="B133" s="3" t="s">
        <v>155</v>
      </c>
      <c r="C133" s="11">
        <v>0</v>
      </c>
      <c r="D133" s="11">
        <v>0</v>
      </c>
      <c r="E133" s="11">
        <v>2</v>
      </c>
      <c r="F133" s="11">
        <v>6</v>
      </c>
      <c r="G133" s="11">
        <v>6</v>
      </c>
      <c r="H133" s="4">
        <v>14</v>
      </c>
      <c r="I133" s="5">
        <v>-0.97418046000000003</v>
      </c>
      <c r="J133" s="5">
        <v>-0.29326185999999999</v>
      </c>
      <c r="K133" s="8">
        <v>0.57688917300000009</v>
      </c>
      <c r="L133">
        <v>24</v>
      </c>
      <c r="M133" s="29">
        <f t="shared" si="4"/>
        <v>-1.26744232</v>
      </c>
      <c r="N133" s="26">
        <f>SUMIFS(L:L,A:A,A133)/COUNTIF(A:A,A133)</f>
        <v>27.6875</v>
      </c>
      <c r="O133">
        <f t="shared" si="5"/>
        <v>0</v>
      </c>
    </row>
    <row r="134" spans="1:15" x14ac:dyDescent="0.2">
      <c r="A134" t="s">
        <v>162</v>
      </c>
      <c r="B134" s="3" t="s">
        <v>156</v>
      </c>
      <c r="C134" s="11">
        <v>9</v>
      </c>
      <c r="D134" s="11">
        <v>2</v>
      </c>
      <c r="E134" s="11">
        <v>0</v>
      </c>
      <c r="F134" s="11">
        <v>0</v>
      </c>
      <c r="G134" s="11">
        <v>0</v>
      </c>
      <c r="H134" s="4">
        <v>11</v>
      </c>
      <c r="I134" s="5">
        <v>-1.6487801</v>
      </c>
      <c r="J134" s="5">
        <v>-0.67868185000000003</v>
      </c>
      <c r="K134" s="8">
        <v>-0.2026170815625</v>
      </c>
      <c r="L134">
        <v>22</v>
      </c>
      <c r="M134" s="29">
        <f t="shared" si="4"/>
        <v>-2.32746195</v>
      </c>
      <c r="N134" s="26">
        <f>SUMIFS(L:L,A:A,A134)/COUNTIF(A:A,A134)</f>
        <v>27.6875</v>
      </c>
      <c r="O134">
        <f t="shared" si="5"/>
        <v>0</v>
      </c>
    </row>
    <row r="135" spans="1:15" x14ac:dyDescent="0.2">
      <c r="A135" t="s">
        <v>162</v>
      </c>
      <c r="B135" s="3" t="s">
        <v>157</v>
      </c>
      <c r="C135" s="11">
        <v>0</v>
      </c>
      <c r="D135" s="11">
        <v>0</v>
      </c>
      <c r="E135" s="11">
        <v>4</v>
      </c>
      <c r="F135" s="11">
        <v>0</v>
      </c>
      <c r="G135" s="11">
        <v>0</v>
      </c>
      <c r="H135" s="4">
        <v>4</v>
      </c>
      <c r="I135" s="5">
        <v>-1.9707204</v>
      </c>
      <c r="J135" s="5">
        <v>0.58043301000000003</v>
      </c>
      <c r="K135" s="8">
        <v>0.13718533724999996</v>
      </c>
      <c r="L135">
        <v>24</v>
      </c>
      <c r="M135" s="29">
        <f t="shared" si="4"/>
        <v>-1.3902873900000001</v>
      </c>
      <c r="N135" s="26">
        <f>SUMIFS(L:L,A:A,A135)/COUNTIF(A:A,A135)</f>
        <v>27.6875</v>
      </c>
      <c r="O135">
        <f t="shared" si="5"/>
        <v>0</v>
      </c>
    </row>
    <row r="136" spans="1:15" x14ac:dyDescent="0.2">
      <c r="A136" t="s">
        <v>162</v>
      </c>
      <c r="B136" s="3" t="s">
        <v>158</v>
      </c>
      <c r="C136" s="11">
        <v>0</v>
      </c>
      <c r="D136" s="11">
        <v>0</v>
      </c>
      <c r="E136" s="11">
        <v>0</v>
      </c>
      <c r="F136" s="11">
        <v>0</v>
      </c>
      <c r="G136" s="11">
        <v>0</v>
      </c>
      <c r="H136" s="4">
        <v>0</v>
      </c>
      <c r="I136" s="5">
        <v>-1.7</v>
      </c>
      <c r="J136" s="5">
        <v>-0.3</v>
      </c>
      <c r="K136" s="8">
        <v>0</v>
      </c>
      <c r="L136">
        <v>36</v>
      </c>
      <c r="M136" s="29">
        <f t="shared" si="4"/>
        <v>-2</v>
      </c>
      <c r="N136" s="26">
        <f>SUMIFS(L:L,A:A,A136)/COUNTIF(A:A,A136)</f>
        <v>27.6875</v>
      </c>
      <c r="O136">
        <f t="shared" si="5"/>
        <v>0</v>
      </c>
    </row>
    <row r="137" spans="1:15" x14ac:dyDescent="0.2">
      <c r="A137" t="s">
        <v>162</v>
      </c>
      <c r="B137" s="3" t="s">
        <v>159</v>
      </c>
      <c r="C137" s="11">
        <v>0</v>
      </c>
      <c r="D137" s="11">
        <v>0</v>
      </c>
      <c r="E137" s="11">
        <v>0</v>
      </c>
      <c r="F137" s="11">
        <v>0</v>
      </c>
      <c r="G137" s="11">
        <v>0</v>
      </c>
      <c r="H137" s="4">
        <v>0</v>
      </c>
      <c r="I137" s="5">
        <v>-1.7</v>
      </c>
      <c r="J137" s="5">
        <v>-0.3</v>
      </c>
      <c r="K137" s="8">
        <v>0</v>
      </c>
      <c r="L137">
        <v>31</v>
      </c>
      <c r="M137" s="29">
        <f t="shared" si="4"/>
        <v>-2</v>
      </c>
      <c r="N137" s="26">
        <f>SUMIFS(L:L,A:A,A137)/COUNTIF(A:A,A137)</f>
        <v>27.6875</v>
      </c>
      <c r="O137">
        <f t="shared" si="5"/>
        <v>0</v>
      </c>
    </row>
    <row r="138" spans="1:15" x14ac:dyDescent="0.2">
      <c r="A138" t="s">
        <v>162</v>
      </c>
      <c r="B138" s="6" t="s">
        <v>160</v>
      </c>
      <c r="C138" s="11">
        <v>0</v>
      </c>
      <c r="D138" s="11">
        <v>0</v>
      </c>
      <c r="E138" s="11">
        <v>0</v>
      </c>
      <c r="F138" s="11">
        <v>12</v>
      </c>
      <c r="G138" s="11">
        <v>0</v>
      </c>
      <c r="H138" s="4">
        <v>12</v>
      </c>
      <c r="I138" s="7">
        <v>-1.3972124365198897</v>
      </c>
      <c r="J138" s="7">
        <v>-0.43169839370220109</v>
      </c>
      <c r="K138" s="8">
        <v>0.11548518960008881</v>
      </c>
      <c r="L138">
        <v>20</v>
      </c>
      <c r="M138" s="29">
        <f t="shared" si="4"/>
        <v>-1.8289108302220907</v>
      </c>
      <c r="N138" s="26">
        <f>SUMIFS(L:L,A:A,A138)/COUNTIF(A:A,A138)</f>
        <v>27.6875</v>
      </c>
      <c r="O138">
        <f t="shared" si="5"/>
        <v>0</v>
      </c>
    </row>
    <row r="139" spans="1:15" x14ac:dyDescent="0.2">
      <c r="A139" t="s">
        <v>162</v>
      </c>
      <c r="B139" s="6" t="s">
        <v>161</v>
      </c>
      <c r="C139" s="11">
        <v>0</v>
      </c>
      <c r="D139" s="11">
        <v>0</v>
      </c>
      <c r="E139" s="11">
        <v>0</v>
      </c>
      <c r="F139" s="11">
        <v>0</v>
      </c>
      <c r="G139" s="11">
        <v>5</v>
      </c>
      <c r="H139" s="4">
        <v>5</v>
      </c>
      <c r="I139" s="7">
        <v>-1.4527667341309107</v>
      </c>
      <c r="J139" s="7">
        <v>-0.45109320601920355</v>
      </c>
      <c r="K139" s="8">
        <v>2.703939183278033E-2</v>
      </c>
      <c r="L139">
        <v>20</v>
      </c>
      <c r="M139" s="29">
        <f t="shared" si="4"/>
        <v>-1.9038599401501144</v>
      </c>
      <c r="N139" s="26">
        <f>SUMIFS(L:L,A:A,A139)/COUNTIF(A:A,A139)</f>
        <v>27.6875</v>
      </c>
      <c r="O139">
        <f t="shared" si="5"/>
        <v>0</v>
      </c>
    </row>
    <row r="140" spans="1:15" x14ac:dyDescent="0.2">
      <c r="A140" t="s">
        <v>176</v>
      </c>
      <c r="B140" s="3" t="s">
        <v>163</v>
      </c>
      <c r="C140" s="11">
        <v>0</v>
      </c>
      <c r="D140" s="11">
        <v>0</v>
      </c>
      <c r="E140" s="11">
        <v>0</v>
      </c>
      <c r="F140" s="11">
        <v>0</v>
      </c>
      <c r="G140" s="11">
        <v>26</v>
      </c>
      <c r="H140" s="4">
        <v>26</v>
      </c>
      <c r="I140" s="5">
        <v>0.50693564468182006</v>
      </c>
      <c r="J140" s="5">
        <v>-0.31430165531818</v>
      </c>
      <c r="K140" s="8">
        <v>3.206727209444324</v>
      </c>
      <c r="L140">
        <v>26</v>
      </c>
      <c r="M140" s="29">
        <f t="shared" si="4"/>
        <v>0.19263398936364007</v>
      </c>
      <c r="N140" s="26">
        <f>SUMIFS(L:L,A:A,A140)/COUNTIF(A:A,A140)</f>
        <v>25.846153846153847</v>
      </c>
      <c r="O140">
        <f t="shared" si="5"/>
        <v>0</v>
      </c>
    </row>
    <row r="141" spans="1:15" x14ac:dyDescent="0.2">
      <c r="A141" t="s">
        <v>176</v>
      </c>
      <c r="B141" s="3" t="s">
        <v>164</v>
      </c>
      <c r="C141" s="11">
        <v>0</v>
      </c>
      <c r="D141" s="11">
        <v>0</v>
      </c>
      <c r="E141" s="11">
        <v>0</v>
      </c>
      <c r="F141" s="11">
        <v>0</v>
      </c>
      <c r="G141" s="11">
        <v>0</v>
      </c>
      <c r="H141" s="4">
        <v>0</v>
      </c>
      <c r="I141" s="5">
        <v>-2.6472663999999999</v>
      </c>
      <c r="J141" s="5">
        <v>1.7761001999999999</v>
      </c>
      <c r="K141" s="8">
        <v>0</v>
      </c>
      <c r="L141">
        <v>33</v>
      </c>
      <c r="M141" s="29">
        <f t="shared" si="4"/>
        <v>-0.8711662</v>
      </c>
      <c r="N141" s="26">
        <f>SUMIFS(L:L,A:A,A141)/COUNTIF(A:A,A141)</f>
        <v>25.846153846153847</v>
      </c>
      <c r="O141">
        <f t="shared" si="5"/>
        <v>0</v>
      </c>
    </row>
    <row r="142" spans="1:15" x14ac:dyDescent="0.2">
      <c r="A142" t="s">
        <v>176</v>
      </c>
      <c r="B142" s="3" t="s">
        <v>165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4">
        <v>0</v>
      </c>
      <c r="I142" s="5">
        <v>1.2412745999999999</v>
      </c>
      <c r="J142" s="5">
        <v>-1.0776644</v>
      </c>
      <c r="K142" s="8">
        <v>0</v>
      </c>
      <c r="L142">
        <v>26</v>
      </c>
      <c r="M142" s="29">
        <f t="shared" si="4"/>
        <v>0.16361019999999993</v>
      </c>
      <c r="N142" s="26">
        <f>SUMIFS(L:L,A:A,A142)/COUNTIF(A:A,A142)</f>
        <v>25.846153846153847</v>
      </c>
      <c r="O142">
        <f t="shared" si="5"/>
        <v>0</v>
      </c>
    </row>
    <row r="143" spans="1:15" x14ac:dyDescent="0.2">
      <c r="A143" t="s">
        <v>176</v>
      </c>
      <c r="B143" s="3" t="s">
        <v>166</v>
      </c>
      <c r="C143" s="11">
        <v>0</v>
      </c>
      <c r="D143" s="11">
        <v>16</v>
      </c>
      <c r="E143" s="11">
        <v>13</v>
      </c>
      <c r="F143" s="11">
        <v>0</v>
      </c>
      <c r="G143" s="11">
        <v>0</v>
      </c>
      <c r="H143" s="4">
        <v>29</v>
      </c>
      <c r="I143" s="5">
        <v>-0.67584232074168771</v>
      </c>
      <c r="J143" s="5">
        <v>-1.4994860907416878</v>
      </c>
      <c r="K143" s="8">
        <v>-0.2860044712322567</v>
      </c>
      <c r="L143">
        <v>33</v>
      </c>
      <c r="M143" s="29">
        <f t="shared" si="4"/>
        <v>-2.1753284114833757</v>
      </c>
      <c r="N143" s="26">
        <f>SUMIFS(L:L,A:A,A143)/COUNTIF(A:A,A143)</f>
        <v>25.846153846153847</v>
      </c>
      <c r="O143">
        <f t="shared" si="5"/>
        <v>0</v>
      </c>
    </row>
    <row r="144" spans="1:15" x14ac:dyDescent="0.2">
      <c r="A144" t="s">
        <v>176</v>
      </c>
      <c r="B144" s="3" t="s">
        <v>167</v>
      </c>
      <c r="C144" s="11">
        <v>0</v>
      </c>
      <c r="D144" s="11">
        <v>0</v>
      </c>
      <c r="E144" s="11">
        <v>7</v>
      </c>
      <c r="F144" s="11">
        <v>12</v>
      </c>
      <c r="G144" s="11">
        <v>0</v>
      </c>
      <c r="H144" s="4">
        <v>19</v>
      </c>
      <c r="I144" s="5">
        <v>-2.8482876654994969</v>
      </c>
      <c r="J144" s="5">
        <v>-1.108385965499497</v>
      </c>
      <c r="K144" s="8">
        <v>-2.0911949431301746</v>
      </c>
      <c r="L144">
        <v>30</v>
      </c>
      <c r="M144" s="29">
        <f t="shared" si="4"/>
        <v>-3.9566736309989938</v>
      </c>
      <c r="N144" s="26">
        <f>SUMIFS(L:L,A:A,A144)/COUNTIF(A:A,A144)</f>
        <v>25.846153846153847</v>
      </c>
      <c r="O144">
        <f t="shared" si="5"/>
        <v>0</v>
      </c>
    </row>
    <row r="145" spans="1:15" x14ac:dyDescent="0.2">
      <c r="A145" t="s">
        <v>176</v>
      </c>
      <c r="B145" s="3" t="s">
        <v>168</v>
      </c>
      <c r="C145" s="11">
        <v>0</v>
      </c>
      <c r="D145" s="11">
        <v>0</v>
      </c>
      <c r="E145" s="11">
        <v>0</v>
      </c>
      <c r="F145" s="11">
        <v>25</v>
      </c>
      <c r="G145" s="11">
        <v>5</v>
      </c>
      <c r="H145" s="4">
        <v>30</v>
      </c>
      <c r="I145" s="5">
        <v>-0.1243997401934854</v>
      </c>
      <c r="J145" s="5">
        <v>2.1526962553065148</v>
      </c>
      <c r="K145" s="8">
        <v>6.7977503692532357</v>
      </c>
      <c r="L145">
        <v>23</v>
      </c>
      <c r="M145" s="29">
        <f t="shared" si="4"/>
        <v>2.0282965151130292</v>
      </c>
      <c r="N145" s="26">
        <f>SUMIFS(L:L,A:A,A145)/COUNTIF(A:A,A145)</f>
        <v>25.846153846153847</v>
      </c>
      <c r="O145">
        <f t="shared" si="5"/>
        <v>0</v>
      </c>
    </row>
    <row r="146" spans="1:15" x14ac:dyDescent="0.2">
      <c r="A146" t="s">
        <v>176</v>
      </c>
      <c r="B146" s="3" t="s">
        <v>169</v>
      </c>
      <c r="C146" s="11">
        <v>0</v>
      </c>
      <c r="D146" s="11">
        <v>13</v>
      </c>
      <c r="E146" s="11">
        <v>2</v>
      </c>
      <c r="F146" s="11">
        <v>0</v>
      </c>
      <c r="G146" s="11">
        <v>0</v>
      </c>
      <c r="H146" s="4">
        <v>15</v>
      </c>
      <c r="I146" s="5">
        <v>-1.7982856240514276</v>
      </c>
      <c r="J146" s="5">
        <v>-0.51695272405142734</v>
      </c>
      <c r="K146" s="8">
        <v>-0.26598235621178384</v>
      </c>
      <c r="L146">
        <v>25</v>
      </c>
      <c r="M146" s="29">
        <f t="shared" si="4"/>
        <v>-2.3152383481028549</v>
      </c>
      <c r="N146" s="26">
        <f>SUMIFS(L:L,A:A,A146)/COUNTIF(A:A,A146)</f>
        <v>25.846153846153847</v>
      </c>
      <c r="O146">
        <f t="shared" si="5"/>
        <v>0</v>
      </c>
    </row>
    <row r="147" spans="1:15" x14ac:dyDescent="0.2">
      <c r="A147" t="s">
        <v>176</v>
      </c>
      <c r="B147" s="3" t="s">
        <v>170</v>
      </c>
      <c r="C147" s="11">
        <v>0</v>
      </c>
      <c r="D147" s="11">
        <v>0</v>
      </c>
      <c r="E147" s="11">
        <v>0</v>
      </c>
      <c r="F147" s="11">
        <v>0</v>
      </c>
      <c r="G147" s="11">
        <v>0</v>
      </c>
      <c r="H147" s="4">
        <v>0</v>
      </c>
      <c r="I147" s="5">
        <v>-0.86932480000000001</v>
      </c>
      <c r="J147" s="5">
        <v>2.2893526999999998</v>
      </c>
      <c r="K147" s="8">
        <v>0</v>
      </c>
      <c r="L147">
        <v>28</v>
      </c>
      <c r="M147" s="29">
        <f t="shared" si="4"/>
        <v>1.4200278999999998</v>
      </c>
      <c r="N147" s="26">
        <f>SUMIFS(L:L,A:A,A147)/COUNTIF(A:A,A147)</f>
        <v>25.846153846153847</v>
      </c>
      <c r="O147">
        <f t="shared" si="5"/>
        <v>0</v>
      </c>
    </row>
    <row r="148" spans="1:15" x14ac:dyDescent="0.2">
      <c r="A148" t="s">
        <v>176</v>
      </c>
      <c r="B148" s="3" t="s">
        <v>171</v>
      </c>
      <c r="C148" s="11">
        <v>20</v>
      </c>
      <c r="D148" s="11">
        <v>4</v>
      </c>
      <c r="E148" s="11">
        <v>0</v>
      </c>
      <c r="F148" s="11">
        <v>0</v>
      </c>
      <c r="G148" s="11">
        <v>0</v>
      </c>
      <c r="H148" s="4">
        <v>24</v>
      </c>
      <c r="I148" s="5">
        <v>-1.8101246</v>
      </c>
      <c r="J148" s="5">
        <v>-0.30983704000000001</v>
      </c>
      <c r="K148" s="8">
        <v>-0.16194821400000015</v>
      </c>
      <c r="L148">
        <v>20</v>
      </c>
      <c r="M148" s="29">
        <f t="shared" si="4"/>
        <v>-2.1199616400000001</v>
      </c>
      <c r="N148" s="26">
        <f>SUMIFS(L:L,A:A,A148)/COUNTIF(A:A,A148)</f>
        <v>25.846153846153847</v>
      </c>
      <c r="O148">
        <f t="shared" si="5"/>
        <v>0</v>
      </c>
    </row>
    <row r="149" spans="1:15" x14ac:dyDescent="0.2">
      <c r="A149" t="s">
        <v>176</v>
      </c>
      <c r="B149" s="3" t="s">
        <v>172</v>
      </c>
      <c r="C149" s="11">
        <v>10</v>
      </c>
      <c r="D149" s="11">
        <v>10</v>
      </c>
      <c r="E149" s="11">
        <v>0</v>
      </c>
      <c r="F149" s="11">
        <v>0</v>
      </c>
      <c r="G149" s="11">
        <v>0</v>
      </c>
      <c r="H149" s="4">
        <v>20</v>
      </c>
      <c r="I149" s="5">
        <v>-0.73951325269120338</v>
      </c>
      <c r="J149" s="5">
        <v>-2.0942796126912033</v>
      </c>
      <c r="K149" s="8">
        <v>-0.93801697355520741</v>
      </c>
      <c r="L149">
        <v>22</v>
      </c>
      <c r="M149" s="29">
        <f t="shared" si="4"/>
        <v>-2.8337928653824065</v>
      </c>
      <c r="N149" s="26">
        <f>SUMIFS(L:L,A:A,A149)/COUNTIF(A:A,A149)</f>
        <v>25.846153846153847</v>
      </c>
      <c r="O149">
        <f t="shared" si="5"/>
        <v>0</v>
      </c>
    </row>
    <row r="150" spans="1:15" x14ac:dyDescent="0.2">
      <c r="A150" t="s">
        <v>176</v>
      </c>
      <c r="B150" s="3" t="s">
        <v>173</v>
      </c>
      <c r="C150" s="11"/>
      <c r="D150" s="11">
        <v>5</v>
      </c>
      <c r="E150" s="11">
        <v>8</v>
      </c>
      <c r="F150" s="11">
        <v>0</v>
      </c>
      <c r="G150" s="11">
        <v>0</v>
      </c>
      <c r="H150" s="4">
        <v>13</v>
      </c>
      <c r="I150" s="5">
        <v>-1.1681557408112138</v>
      </c>
      <c r="J150" s="5">
        <v>-1.0504462508112138</v>
      </c>
      <c r="K150" s="8">
        <v>-0.15985270637389998</v>
      </c>
      <c r="L150">
        <v>24</v>
      </c>
      <c r="M150" s="29">
        <f t="shared" si="4"/>
        <v>-2.2186019916224273</v>
      </c>
      <c r="N150" s="26">
        <f>SUMIFS(L:L,A:A,A150)/COUNTIF(A:A,A150)</f>
        <v>25.846153846153847</v>
      </c>
      <c r="O150">
        <f t="shared" si="5"/>
        <v>0</v>
      </c>
    </row>
    <row r="151" spans="1:15" x14ac:dyDescent="0.2">
      <c r="A151" t="s">
        <v>176</v>
      </c>
      <c r="B151" s="3" t="s">
        <v>174</v>
      </c>
      <c r="C151" s="11">
        <v>18</v>
      </c>
      <c r="D151" s="11">
        <v>0</v>
      </c>
      <c r="E151" s="11">
        <v>0</v>
      </c>
      <c r="F151" s="11">
        <v>0</v>
      </c>
      <c r="G151" s="11">
        <v>0</v>
      </c>
      <c r="H151" s="4">
        <v>18</v>
      </c>
      <c r="I151" s="5">
        <v>1.0761870325384102</v>
      </c>
      <c r="J151" s="5">
        <v>-2.9055293674615896</v>
      </c>
      <c r="K151" s="8">
        <v>0.17279088589028083</v>
      </c>
      <c r="L151">
        <v>26</v>
      </c>
      <c r="M151" s="29">
        <f t="shared" si="4"/>
        <v>-1.8293423349231794</v>
      </c>
      <c r="N151" s="26">
        <f>SUMIFS(L:L,A:A,A151)/COUNTIF(A:A,A151)</f>
        <v>25.846153846153847</v>
      </c>
      <c r="O151">
        <f t="shared" si="5"/>
        <v>0</v>
      </c>
    </row>
    <row r="152" spans="1:15" x14ac:dyDescent="0.2">
      <c r="A152" t="s">
        <v>176</v>
      </c>
      <c r="B152" s="6" t="s">
        <v>175</v>
      </c>
      <c r="C152" s="11">
        <v>0</v>
      </c>
      <c r="D152" s="11">
        <v>0</v>
      </c>
      <c r="E152" s="11">
        <v>0</v>
      </c>
      <c r="F152" s="11">
        <v>0</v>
      </c>
      <c r="G152" s="11">
        <v>11</v>
      </c>
      <c r="H152" s="4">
        <v>11</v>
      </c>
      <c r="I152" s="7">
        <v>-1.1975443351417372</v>
      </c>
      <c r="J152" s="7">
        <v>-0.36199135899111445</v>
      </c>
      <c r="K152" s="8">
        <v>0.27253728925529813</v>
      </c>
      <c r="L152">
        <v>20</v>
      </c>
      <c r="M152" s="29">
        <f t="shared" si="4"/>
        <v>-1.5595356941328515</v>
      </c>
      <c r="N152" s="26">
        <f>SUMIFS(L:L,A:A,A152)/COUNTIF(A:A,A152)</f>
        <v>25.846153846153847</v>
      </c>
      <c r="O152">
        <f t="shared" si="5"/>
        <v>0</v>
      </c>
    </row>
    <row r="153" spans="1:15" x14ac:dyDescent="0.2">
      <c r="A153" t="s">
        <v>190</v>
      </c>
      <c r="B153" s="3" t="s">
        <v>177</v>
      </c>
      <c r="C153" s="11">
        <v>0</v>
      </c>
      <c r="D153" s="11">
        <v>0</v>
      </c>
      <c r="E153" s="11">
        <v>0</v>
      </c>
      <c r="F153" s="11">
        <v>0</v>
      </c>
      <c r="G153" s="11">
        <v>0</v>
      </c>
      <c r="H153" s="4">
        <v>0</v>
      </c>
      <c r="I153" s="5">
        <v>-0.78146278999999996</v>
      </c>
      <c r="J153" s="5">
        <v>0.54036927000000001</v>
      </c>
      <c r="K153" s="8">
        <v>0</v>
      </c>
      <c r="L153">
        <v>29</v>
      </c>
      <c r="M153" s="29">
        <f t="shared" si="4"/>
        <v>-0.24109351999999995</v>
      </c>
      <c r="N153" s="26">
        <f>SUMIFS(L:L,A:A,A153)/COUNTIF(A:A,A153)</f>
        <v>26.071428571428573</v>
      </c>
      <c r="O153">
        <f t="shared" si="5"/>
        <v>0</v>
      </c>
    </row>
    <row r="154" spans="1:15" x14ac:dyDescent="0.2">
      <c r="A154" t="s">
        <v>190</v>
      </c>
      <c r="B154" s="3" t="s">
        <v>178</v>
      </c>
      <c r="C154" s="11">
        <v>30</v>
      </c>
      <c r="D154" s="11">
        <v>0</v>
      </c>
      <c r="E154" s="11">
        <v>0</v>
      </c>
      <c r="F154" s="11">
        <v>0</v>
      </c>
      <c r="G154" s="11">
        <v>0</v>
      </c>
      <c r="H154" s="4">
        <v>30</v>
      </c>
      <c r="I154" s="5">
        <v>1.3227815299789139</v>
      </c>
      <c r="J154" s="5">
        <v>-2.4678719700210863</v>
      </c>
      <c r="K154" s="8">
        <v>1.4426598824288341</v>
      </c>
      <c r="L154">
        <v>25</v>
      </c>
      <c r="M154" s="29">
        <f t="shared" si="4"/>
        <v>-1.1450904400421724</v>
      </c>
      <c r="N154" s="26">
        <f>SUMIFS(L:L,A:A,A154)/COUNTIF(A:A,A154)</f>
        <v>26.071428571428573</v>
      </c>
      <c r="O154">
        <f t="shared" si="5"/>
        <v>0</v>
      </c>
    </row>
    <row r="155" spans="1:15" x14ac:dyDescent="0.2">
      <c r="A155" t="s">
        <v>190</v>
      </c>
      <c r="B155" s="3" t="s">
        <v>179</v>
      </c>
      <c r="C155" s="11">
        <v>0</v>
      </c>
      <c r="D155" s="11">
        <v>0</v>
      </c>
      <c r="E155" s="11">
        <v>0</v>
      </c>
      <c r="F155" s="11">
        <v>2</v>
      </c>
      <c r="G155" s="11">
        <v>14</v>
      </c>
      <c r="H155" s="4">
        <v>16</v>
      </c>
      <c r="I155" s="5">
        <v>-3.9028413037786742</v>
      </c>
      <c r="J155" s="5">
        <v>0.5162282062213257</v>
      </c>
      <c r="K155" s="8">
        <v>-1.2479517878016138</v>
      </c>
      <c r="L155">
        <v>30</v>
      </c>
      <c r="M155" s="29">
        <f t="shared" si="4"/>
        <v>-3.3866130975573485</v>
      </c>
      <c r="N155" s="26">
        <f>SUMIFS(L:L,A:A,A155)/COUNTIF(A:A,A155)</f>
        <v>26.071428571428573</v>
      </c>
      <c r="O155">
        <f t="shared" si="5"/>
        <v>0</v>
      </c>
    </row>
    <row r="156" spans="1:15" x14ac:dyDescent="0.2">
      <c r="A156" t="s">
        <v>190</v>
      </c>
      <c r="B156" s="3" t="s">
        <v>180</v>
      </c>
      <c r="C156" s="11">
        <v>0</v>
      </c>
      <c r="D156" s="11">
        <v>0</v>
      </c>
      <c r="E156" s="11">
        <v>0</v>
      </c>
      <c r="F156" s="11">
        <v>0</v>
      </c>
      <c r="G156" s="11">
        <v>0</v>
      </c>
      <c r="H156" s="4">
        <v>0</v>
      </c>
      <c r="I156" s="5">
        <v>-1.8781239000000001</v>
      </c>
      <c r="J156" s="5">
        <v>2.2777843</v>
      </c>
      <c r="K156" s="8">
        <v>0</v>
      </c>
      <c r="L156">
        <v>29</v>
      </c>
      <c r="M156" s="29">
        <f t="shared" si="4"/>
        <v>0.39966039999999992</v>
      </c>
      <c r="N156" s="26">
        <f>SUMIFS(L:L,A:A,A156)/COUNTIF(A:A,A156)</f>
        <v>26.071428571428573</v>
      </c>
      <c r="O156">
        <f t="shared" si="5"/>
        <v>0</v>
      </c>
    </row>
    <row r="157" spans="1:15" x14ac:dyDescent="0.2">
      <c r="A157" t="s">
        <v>190</v>
      </c>
      <c r="B157" s="3" t="s">
        <v>181</v>
      </c>
      <c r="C157" s="11">
        <v>0</v>
      </c>
      <c r="D157" s="11">
        <v>0</v>
      </c>
      <c r="E157" s="11">
        <v>0</v>
      </c>
      <c r="F157" s="11">
        <v>9</v>
      </c>
      <c r="G157" s="11">
        <v>10</v>
      </c>
      <c r="H157" s="4">
        <v>19</v>
      </c>
      <c r="I157" s="5">
        <v>-0.87777185440150385</v>
      </c>
      <c r="J157" s="5">
        <v>0.56583923559849614</v>
      </c>
      <c r="K157" s="8">
        <v>1.8041220136542857</v>
      </c>
      <c r="L157">
        <v>27</v>
      </c>
      <c r="M157" s="29">
        <f t="shared" si="4"/>
        <v>-0.31193261880300771</v>
      </c>
      <c r="N157" s="26">
        <f>SUMIFS(L:L,A:A,A157)/COUNTIF(A:A,A157)</f>
        <v>26.071428571428573</v>
      </c>
      <c r="O157">
        <f t="shared" si="5"/>
        <v>0</v>
      </c>
    </row>
    <row r="158" spans="1:15" x14ac:dyDescent="0.2">
      <c r="A158" t="s">
        <v>190</v>
      </c>
      <c r="B158" s="3" t="s">
        <v>182</v>
      </c>
      <c r="C158" s="11">
        <v>0</v>
      </c>
      <c r="D158" s="11">
        <v>8</v>
      </c>
      <c r="E158" s="11">
        <v>12</v>
      </c>
      <c r="F158" s="11">
        <v>8</v>
      </c>
      <c r="G158" s="11">
        <v>0</v>
      </c>
      <c r="H158" s="4">
        <v>28</v>
      </c>
      <c r="I158" s="5">
        <v>-0.61555761603403081</v>
      </c>
      <c r="J158" s="5">
        <v>-0.17070633603403085</v>
      </c>
      <c r="K158" s="8">
        <v>1.9116342754928031</v>
      </c>
      <c r="L158">
        <v>24</v>
      </c>
      <c r="M158" s="29">
        <f t="shared" si="4"/>
        <v>-0.78626395206806166</v>
      </c>
      <c r="N158" s="26">
        <f>SUMIFS(L:L,A:A,A158)/COUNTIF(A:A,A158)</f>
        <v>26.071428571428573</v>
      </c>
      <c r="O158">
        <f t="shared" si="5"/>
        <v>0</v>
      </c>
    </row>
    <row r="159" spans="1:15" x14ac:dyDescent="0.2">
      <c r="A159" t="s">
        <v>190</v>
      </c>
      <c r="B159" s="3" t="s">
        <v>183</v>
      </c>
      <c r="C159" s="11">
        <v>0</v>
      </c>
      <c r="D159" s="11">
        <v>0</v>
      </c>
      <c r="E159" s="11">
        <v>0</v>
      </c>
      <c r="F159" s="11">
        <v>0</v>
      </c>
      <c r="G159" s="11">
        <v>25</v>
      </c>
      <c r="H159" s="4">
        <v>25</v>
      </c>
      <c r="I159" s="5">
        <v>-0.49591267</v>
      </c>
      <c r="J159" s="5">
        <v>1.2206003999999999</v>
      </c>
      <c r="K159" s="8">
        <v>0</v>
      </c>
      <c r="L159">
        <v>21</v>
      </c>
      <c r="M159" s="29">
        <f t="shared" si="4"/>
        <v>0.72468772999999986</v>
      </c>
      <c r="N159" s="26">
        <f>SUMIFS(L:L,A:A,A159)/COUNTIF(A:A,A159)</f>
        <v>26.071428571428573</v>
      </c>
      <c r="O159">
        <f t="shared" si="5"/>
        <v>0</v>
      </c>
    </row>
    <row r="160" spans="1:15" x14ac:dyDescent="0.2">
      <c r="A160" t="s">
        <v>190</v>
      </c>
      <c r="B160" s="3" t="s">
        <v>184</v>
      </c>
      <c r="C160" s="11">
        <v>0</v>
      </c>
      <c r="D160" s="11">
        <v>6</v>
      </c>
      <c r="E160" s="11">
        <v>5</v>
      </c>
      <c r="F160" s="11">
        <v>4</v>
      </c>
      <c r="G160" s="11">
        <v>2</v>
      </c>
      <c r="H160" s="4">
        <v>17</v>
      </c>
      <c r="I160" s="5">
        <v>-2.4726257356803529</v>
      </c>
      <c r="J160" s="5">
        <v>-0.23820047568035288</v>
      </c>
      <c r="K160" s="8">
        <v>-0.67972756461367501</v>
      </c>
      <c r="L160">
        <v>24</v>
      </c>
      <c r="M160" s="29">
        <f t="shared" si="4"/>
        <v>-2.7108262113607058</v>
      </c>
      <c r="N160" s="26">
        <f>SUMIFS(L:L,A:A,A160)/COUNTIF(A:A,A160)</f>
        <v>26.071428571428573</v>
      </c>
      <c r="O160">
        <f t="shared" si="5"/>
        <v>0</v>
      </c>
    </row>
    <row r="161" spans="1:15" x14ac:dyDescent="0.2">
      <c r="A161" t="s">
        <v>190</v>
      </c>
      <c r="B161" s="3" t="s">
        <v>185</v>
      </c>
      <c r="C161" s="11">
        <v>16</v>
      </c>
      <c r="D161" s="11">
        <v>2</v>
      </c>
      <c r="E161" s="11">
        <v>0</v>
      </c>
      <c r="F161" s="11">
        <v>0</v>
      </c>
      <c r="G161" s="11">
        <v>0</v>
      </c>
      <c r="H161" s="4">
        <v>18</v>
      </c>
      <c r="I161" s="5">
        <v>-1.1871552471112414</v>
      </c>
      <c r="J161" s="5">
        <v>-1.6014623471112415</v>
      </c>
      <c r="K161" s="8">
        <v>-0.79847531415026418</v>
      </c>
      <c r="L161">
        <v>24</v>
      </c>
      <c r="M161" s="29">
        <f t="shared" si="4"/>
        <v>-2.7886175942224831</v>
      </c>
      <c r="N161" s="26">
        <f>SUMIFS(L:L,A:A,A161)/COUNTIF(A:A,A161)</f>
        <v>26.071428571428573</v>
      </c>
      <c r="O161">
        <f t="shared" si="5"/>
        <v>0</v>
      </c>
    </row>
    <row r="162" spans="1:15" x14ac:dyDescent="0.2">
      <c r="A162" t="s">
        <v>190</v>
      </c>
      <c r="B162" s="3" t="s">
        <v>186</v>
      </c>
      <c r="C162" s="11">
        <v>2</v>
      </c>
      <c r="D162" s="11">
        <v>16</v>
      </c>
      <c r="E162" s="11">
        <v>0</v>
      </c>
      <c r="F162" s="11">
        <v>0</v>
      </c>
      <c r="G162" s="11">
        <v>0</v>
      </c>
      <c r="H162" s="4">
        <v>18</v>
      </c>
      <c r="I162" s="5">
        <v>-0.47530233386300647</v>
      </c>
      <c r="J162" s="5">
        <v>-2.4827137738630065</v>
      </c>
      <c r="K162" s="8">
        <v>-0.96999130907258801</v>
      </c>
      <c r="L162">
        <v>22</v>
      </c>
      <c r="M162" s="29">
        <f t="shared" si="4"/>
        <v>-2.9580161077260128</v>
      </c>
      <c r="N162" s="26">
        <f>SUMIFS(L:L,A:A,A162)/COUNTIF(A:A,A162)</f>
        <v>26.071428571428573</v>
      </c>
      <c r="O162">
        <f t="shared" si="5"/>
        <v>0</v>
      </c>
    </row>
    <row r="163" spans="1:15" x14ac:dyDescent="0.2">
      <c r="A163" t="s">
        <v>190</v>
      </c>
      <c r="B163" s="3" t="s">
        <v>187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4">
        <v>0</v>
      </c>
      <c r="I163" s="5">
        <v>-0.88970446999999997</v>
      </c>
      <c r="J163" s="5">
        <v>-3.9733279000000001</v>
      </c>
      <c r="K163" s="8">
        <v>0</v>
      </c>
      <c r="L163">
        <v>38</v>
      </c>
      <c r="M163" s="29">
        <f t="shared" si="4"/>
        <v>-4.86303237</v>
      </c>
      <c r="N163" s="26">
        <f>SUMIFS(L:L,A:A,A163)/COUNTIF(A:A,A163)</f>
        <v>26.071428571428573</v>
      </c>
      <c r="O163">
        <f t="shared" si="5"/>
        <v>0</v>
      </c>
    </row>
    <row r="164" spans="1:15" x14ac:dyDescent="0.2">
      <c r="A164" t="s">
        <v>190</v>
      </c>
      <c r="B164" s="3" t="s">
        <v>188</v>
      </c>
      <c r="C164" s="11">
        <v>0</v>
      </c>
      <c r="D164" s="11">
        <v>0</v>
      </c>
      <c r="E164" s="11">
        <v>0</v>
      </c>
      <c r="F164" s="11">
        <v>0</v>
      </c>
      <c r="G164" s="11">
        <v>0</v>
      </c>
      <c r="H164" s="4">
        <v>0</v>
      </c>
      <c r="I164" s="5">
        <v>-0.60749692</v>
      </c>
      <c r="J164" s="5">
        <v>-0.48730022000000001</v>
      </c>
      <c r="K164" s="8">
        <v>0</v>
      </c>
      <c r="L164">
        <v>24</v>
      </c>
      <c r="M164" s="29">
        <f t="shared" si="4"/>
        <v>-1.0947971400000001</v>
      </c>
      <c r="N164" s="26">
        <f>SUMIFS(L:L,A:A,A164)/COUNTIF(A:A,A164)</f>
        <v>26.071428571428573</v>
      </c>
      <c r="O164">
        <f t="shared" si="5"/>
        <v>0</v>
      </c>
    </row>
    <row r="165" spans="1:15" x14ac:dyDescent="0.2">
      <c r="A165" t="s">
        <v>190</v>
      </c>
      <c r="B165" s="3" t="s">
        <v>39</v>
      </c>
      <c r="C165" s="11">
        <v>0</v>
      </c>
      <c r="D165" s="11">
        <v>16</v>
      </c>
      <c r="E165" s="11">
        <v>18</v>
      </c>
      <c r="F165" s="11">
        <v>0</v>
      </c>
      <c r="G165" s="11">
        <v>0</v>
      </c>
      <c r="H165" s="4">
        <v>34</v>
      </c>
      <c r="I165" s="5">
        <v>2.0862563000000001</v>
      </c>
      <c r="J165" s="5">
        <v>0.60064976999999997</v>
      </c>
      <c r="K165" s="8">
        <v>8.9637078588750008</v>
      </c>
      <c r="L165">
        <v>28</v>
      </c>
      <c r="M165" s="29">
        <f t="shared" si="4"/>
        <v>2.68690607</v>
      </c>
      <c r="N165" s="26">
        <f>SUMIFS(L:L,A:A,A165)/COUNTIF(A:A,A165)</f>
        <v>26.071428571428573</v>
      </c>
      <c r="O165">
        <f t="shared" si="5"/>
        <v>0</v>
      </c>
    </row>
    <row r="166" spans="1:15" x14ac:dyDescent="0.2">
      <c r="A166" t="s">
        <v>190</v>
      </c>
      <c r="B166" s="6" t="s">
        <v>189</v>
      </c>
      <c r="C166" s="11">
        <v>0</v>
      </c>
      <c r="D166" s="11">
        <v>0</v>
      </c>
      <c r="E166" s="11">
        <v>3</v>
      </c>
      <c r="F166" s="11">
        <v>5</v>
      </c>
      <c r="G166" s="11">
        <v>10</v>
      </c>
      <c r="H166" s="4">
        <v>18</v>
      </c>
      <c r="I166" s="7">
        <v>-0.43504346757086865</v>
      </c>
      <c r="J166" s="7">
        <v>-9.5791229495557184E-2</v>
      </c>
      <c r="K166" s="8">
        <v>1.4875298692202439</v>
      </c>
      <c r="L166">
        <v>20</v>
      </c>
      <c r="M166" s="29">
        <f t="shared" si="4"/>
        <v>-0.53083469706642583</v>
      </c>
      <c r="N166" s="26">
        <f>SUMIFS(L:L,A:A,A166)/COUNTIF(A:A,A166)</f>
        <v>26.071428571428573</v>
      </c>
      <c r="O166">
        <f t="shared" si="5"/>
        <v>0</v>
      </c>
    </row>
    <row r="167" spans="1:15" x14ac:dyDescent="0.2">
      <c r="A167" t="s">
        <v>206</v>
      </c>
      <c r="B167" s="3" t="s">
        <v>191</v>
      </c>
      <c r="C167" s="11">
        <v>7</v>
      </c>
      <c r="D167" s="11">
        <v>27</v>
      </c>
      <c r="E167" s="11">
        <v>0</v>
      </c>
      <c r="F167" s="11">
        <v>0</v>
      </c>
      <c r="G167" s="11">
        <v>0</v>
      </c>
      <c r="H167" s="4">
        <v>34</v>
      </c>
      <c r="I167" s="5">
        <v>2.1728918936964896</v>
      </c>
      <c r="J167" s="5">
        <v>1.3983849936964896</v>
      </c>
      <c r="K167" s="8">
        <v>10.655067047139074</v>
      </c>
      <c r="L167">
        <v>26</v>
      </c>
      <c r="M167" s="29">
        <f t="shared" si="4"/>
        <v>3.5712768873929792</v>
      </c>
      <c r="N167" s="26">
        <f>SUMIFS(L:L,A:A,A167)/COUNTIF(A:A,A167)</f>
        <v>26.266666666666666</v>
      </c>
      <c r="O167">
        <f t="shared" si="5"/>
        <v>0</v>
      </c>
    </row>
    <row r="168" spans="1:15" x14ac:dyDescent="0.2">
      <c r="A168" t="s">
        <v>206</v>
      </c>
      <c r="B168" s="3" t="s">
        <v>192</v>
      </c>
      <c r="C168" s="11">
        <v>0</v>
      </c>
      <c r="D168" s="11">
        <v>0</v>
      </c>
      <c r="E168" s="11">
        <v>0</v>
      </c>
      <c r="F168" s="11">
        <v>0</v>
      </c>
      <c r="G168" s="11">
        <v>0</v>
      </c>
      <c r="H168" s="4">
        <v>0</v>
      </c>
      <c r="I168" s="5">
        <v>-1.1018707999999999</v>
      </c>
      <c r="J168" s="5">
        <v>1.4649627999999999</v>
      </c>
      <c r="K168" s="8">
        <v>0</v>
      </c>
      <c r="L168">
        <v>30</v>
      </c>
      <c r="M168" s="29">
        <f t="shared" si="4"/>
        <v>0.36309199999999997</v>
      </c>
      <c r="N168" s="26">
        <f>SUMIFS(L:L,A:A,A168)/COUNTIF(A:A,A168)</f>
        <v>26.266666666666666</v>
      </c>
      <c r="O168">
        <f t="shared" si="5"/>
        <v>0</v>
      </c>
    </row>
    <row r="169" spans="1:15" x14ac:dyDescent="0.2">
      <c r="A169" t="s">
        <v>206</v>
      </c>
      <c r="B169" s="3" t="s">
        <v>193</v>
      </c>
      <c r="C169" s="11">
        <v>0</v>
      </c>
      <c r="D169" s="11">
        <v>0</v>
      </c>
      <c r="E169" s="11">
        <v>18</v>
      </c>
      <c r="F169" s="11">
        <v>11</v>
      </c>
      <c r="G169" s="11">
        <v>0</v>
      </c>
      <c r="H169" s="4">
        <v>29</v>
      </c>
      <c r="I169" s="5">
        <v>-0.65577569034623506</v>
      </c>
      <c r="J169" s="5">
        <v>-1.9755960903462348</v>
      </c>
      <c r="K169" s="8">
        <v>-1.0299252172545916</v>
      </c>
      <c r="L169">
        <v>29</v>
      </c>
      <c r="M169" s="29">
        <f t="shared" si="4"/>
        <v>-2.6313717806924699</v>
      </c>
      <c r="N169" s="26">
        <f>SUMIFS(L:L,A:A,A169)/COUNTIF(A:A,A169)</f>
        <v>26.266666666666666</v>
      </c>
      <c r="O169">
        <f t="shared" si="5"/>
        <v>0</v>
      </c>
    </row>
    <row r="170" spans="1:15" x14ac:dyDescent="0.2">
      <c r="A170" t="s">
        <v>206</v>
      </c>
      <c r="B170" s="3" t="s">
        <v>194</v>
      </c>
      <c r="C170" s="11">
        <v>0</v>
      </c>
      <c r="D170" s="11">
        <v>0</v>
      </c>
      <c r="E170" s="11">
        <v>0</v>
      </c>
      <c r="F170" s="11">
        <v>0</v>
      </c>
      <c r="G170" s="11">
        <v>0</v>
      </c>
      <c r="H170" s="4">
        <v>0</v>
      </c>
      <c r="I170" s="5">
        <v>1.4029654</v>
      </c>
      <c r="J170" s="5">
        <v>-1.4578774000000001</v>
      </c>
      <c r="K170" s="8">
        <v>0</v>
      </c>
      <c r="L170">
        <v>31</v>
      </c>
      <c r="M170" s="29">
        <f t="shared" si="4"/>
        <v>-5.4912000000000072E-2</v>
      </c>
      <c r="N170" s="26">
        <f>SUMIFS(L:L,A:A,A170)/COUNTIF(A:A,A170)</f>
        <v>26.266666666666666</v>
      </c>
      <c r="O170">
        <f t="shared" si="5"/>
        <v>0</v>
      </c>
    </row>
    <row r="171" spans="1:15" x14ac:dyDescent="0.2">
      <c r="A171" t="s">
        <v>206</v>
      </c>
      <c r="B171" s="3" t="s">
        <v>195</v>
      </c>
      <c r="C171" s="11">
        <v>0</v>
      </c>
      <c r="D171" s="11">
        <v>0</v>
      </c>
      <c r="E171" s="11">
        <v>0</v>
      </c>
      <c r="F171" s="11">
        <v>0</v>
      </c>
      <c r="G171" s="11">
        <v>17</v>
      </c>
      <c r="H171" s="4">
        <v>17</v>
      </c>
      <c r="I171" s="5">
        <v>-3.238042298321373</v>
      </c>
      <c r="J171" s="5">
        <v>0.11302407167862727</v>
      </c>
      <c r="K171" s="8">
        <v>-1.0757986792271257</v>
      </c>
      <c r="L171">
        <v>34</v>
      </c>
      <c r="M171" s="29">
        <f t="shared" si="4"/>
        <v>-3.1250182266427458</v>
      </c>
      <c r="N171" s="26">
        <f>SUMIFS(L:L,A:A,A171)/COUNTIF(A:A,A171)</f>
        <v>26.266666666666666</v>
      </c>
      <c r="O171">
        <f t="shared" si="5"/>
        <v>0</v>
      </c>
    </row>
    <row r="172" spans="1:15" x14ac:dyDescent="0.2">
      <c r="A172" t="s">
        <v>206</v>
      </c>
      <c r="B172" s="3" t="s">
        <v>196</v>
      </c>
      <c r="C172" s="11">
        <v>20</v>
      </c>
      <c r="D172" s="11">
        <v>6</v>
      </c>
      <c r="E172" s="11">
        <v>0</v>
      </c>
      <c r="F172" s="11">
        <v>0</v>
      </c>
      <c r="G172" s="11">
        <v>0</v>
      </c>
      <c r="H172" s="4">
        <v>26</v>
      </c>
      <c r="I172" s="5">
        <v>-0.34591450086115116</v>
      </c>
      <c r="J172" s="5">
        <v>-1.0234558708611512</v>
      </c>
      <c r="K172" s="8">
        <v>0.92229583135613302</v>
      </c>
      <c r="L172">
        <v>27</v>
      </c>
      <c r="M172" s="29">
        <f t="shared" si="4"/>
        <v>-1.3693703717223022</v>
      </c>
      <c r="N172" s="26">
        <f>SUMIFS(L:L,A:A,A172)/COUNTIF(A:A,A172)</f>
        <v>26.266666666666666</v>
      </c>
      <c r="O172">
        <f t="shared" si="5"/>
        <v>0</v>
      </c>
    </row>
    <row r="173" spans="1:15" x14ac:dyDescent="0.2">
      <c r="A173" t="s">
        <v>206</v>
      </c>
      <c r="B173" s="3" t="s">
        <v>197</v>
      </c>
      <c r="C173" s="11">
        <v>0</v>
      </c>
      <c r="D173" s="11">
        <v>0</v>
      </c>
      <c r="E173" s="11">
        <v>0</v>
      </c>
      <c r="F173" s="11">
        <v>0</v>
      </c>
      <c r="G173" s="11">
        <v>0</v>
      </c>
      <c r="H173" s="4">
        <v>0</v>
      </c>
      <c r="I173" s="5">
        <v>-1.0422893</v>
      </c>
      <c r="J173" s="5">
        <v>-1.6797086999999999</v>
      </c>
      <c r="K173" s="8">
        <v>0</v>
      </c>
      <c r="L173">
        <v>28</v>
      </c>
      <c r="M173" s="29">
        <f t="shared" si="4"/>
        <v>-2.7219980000000001</v>
      </c>
      <c r="N173" s="26">
        <f>SUMIFS(L:L,A:A,A173)/COUNTIF(A:A,A173)</f>
        <v>26.266666666666666</v>
      </c>
      <c r="O173">
        <f t="shared" si="5"/>
        <v>0</v>
      </c>
    </row>
    <row r="174" spans="1:15" x14ac:dyDescent="0.2">
      <c r="A174" t="s">
        <v>206</v>
      </c>
      <c r="B174" s="3" t="s">
        <v>198</v>
      </c>
      <c r="C174" s="11">
        <v>0</v>
      </c>
      <c r="D174" s="11">
        <v>0</v>
      </c>
      <c r="E174" s="11">
        <v>0</v>
      </c>
      <c r="F174" s="11">
        <v>9</v>
      </c>
      <c r="G174" s="11">
        <v>19</v>
      </c>
      <c r="H174" s="4">
        <v>28</v>
      </c>
      <c r="I174" s="5">
        <v>-0.89778458999999999</v>
      </c>
      <c r="J174" s="5">
        <v>2.1725317999999998</v>
      </c>
      <c r="K174" s="8">
        <v>5.15772685575</v>
      </c>
      <c r="L174">
        <v>22</v>
      </c>
      <c r="M174" s="29">
        <f t="shared" si="4"/>
        <v>1.2747472099999997</v>
      </c>
      <c r="N174" s="26">
        <f>SUMIFS(L:L,A:A,A174)/COUNTIF(A:A,A174)</f>
        <v>26.266666666666666</v>
      </c>
      <c r="O174">
        <f t="shared" si="5"/>
        <v>0</v>
      </c>
    </row>
    <row r="175" spans="1:15" x14ac:dyDescent="0.2">
      <c r="A175" t="s">
        <v>206</v>
      </c>
      <c r="B175" s="3" t="s">
        <v>199</v>
      </c>
      <c r="C175" s="11">
        <v>0</v>
      </c>
      <c r="D175" s="11">
        <v>0</v>
      </c>
      <c r="E175" s="11">
        <v>0</v>
      </c>
      <c r="F175" s="11">
        <v>12</v>
      </c>
      <c r="G175" s="11">
        <v>12</v>
      </c>
      <c r="H175" s="4">
        <v>24</v>
      </c>
      <c r="I175" s="5">
        <v>-0.98141038000000003</v>
      </c>
      <c r="J175" s="5">
        <v>0.70372420999999996</v>
      </c>
      <c r="K175" s="8">
        <v>2.3251236705</v>
      </c>
      <c r="L175">
        <v>22</v>
      </c>
      <c r="M175" s="29">
        <f t="shared" si="4"/>
        <v>-0.27768617000000007</v>
      </c>
      <c r="N175" s="26">
        <f>SUMIFS(L:L,A:A,A175)/COUNTIF(A:A,A175)</f>
        <v>26.266666666666666</v>
      </c>
      <c r="O175">
        <f t="shared" si="5"/>
        <v>0</v>
      </c>
    </row>
    <row r="176" spans="1:15" x14ac:dyDescent="0.2">
      <c r="A176" t="s">
        <v>206</v>
      </c>
      <c r="B176" s="3" t="s">
        <v>200</v>
      </c>
      <c r="C176" s="11">
        <v>0</v>
      </c>
      <c r="D176" s="11">
        <v>0</v>
      </c>
      <c r="E176" s="11">
        <v>5</v>
      </c>
      <c r="F176" s="11">
        <v>6</v>
      </c>
      <c r="G176" s="11">
        <v>0</v>
      </c>
      <c r="H176" s="4">
        <v>11</v>
      </c>
      <c r="I176" s="5">
        <v>-1.0534733999999999</v>
      </c>
      <c r="J176" s="5">
        <v>-1.2360367000000001</v>
      </c>
      <c r="K176" s="8">
        <v>-0.17913437437500013</v>
      </c>
      <c r="L176">
        <v>21</v>
      </c>
      <c r="M176" s="29">
        <f t="shared" si="4"/>
        <v>-2.2895101000000002</v>
      </c>
      <c r="N176" s="26">
        <f>SUMIFS(L:L,A:A,A176)/COUNTIF(A:A,A176)</f>
        <v>26.266666666666666</v>
      </c>
      <c r="O176">
        <f t="shared" si="5"/>
        <v>0</v>
      </c>
    </row>
    <row r="177" spans="1:15" x14ac:dyDescent="0.2">
      <c r="A177" t="s">
        <v>206</v>
      </c>
      <c r="B177" s="3" t="s">
        <v>201</v>
      </c>
      <c r="C177" s="11">
        <v>0</v>
      </c>
      <c r="D177" s="11">
        <v>0</v>
      </c>
      <c r="E177" s="11">
        <v>0</v>
      </c>
      <c r="F177" s="11">
        <v>0</v>
      </c>
      <c r="G177" s="11">
        <v>0</v>
      </c>
      <c r="H177" s="4">
        <v>0</v>
      </c>
      <c r="I177" s="5">
        <v>-0.97034061000000005</v>
      </c>
      <c r="J177" s="5">
        <v>-1.90655</v>
      </c>
      <c r="K177" s="8">
        <v>0</v>
      </c>
      <c r="L177">
        <v>26</v>
      </c>
      <c r="M177" s="29">
        <f t="shared" si="4"/>
        <v>-2.8768906100000002</v>
      </c>
      <c r="N177" s="26">
        <f>SUMIFS(L:L,A:A,A177)/COUNTIF(A:A,A177)</f>
        <v>26.266666666666666</v>
      </c>
      <c r="O177">
        <f t="shared" si="5"/>
        <v>0</v>
      </c>
    </row>
    <row r="178" spans="1:15" x14ac:dyDescent="0.2">
      <c r="A178" t="s">
        <v>206</v>
      </c>
      <c r="B178" s="3" t="s">
        <v>202</v>
      </c>
      <c r="C178" s="11">
        <v>0</v>
      </c>
      <c r="D178" s="11">
        <v>0</v>
      </c>
      <c r="E178" s="11">
        <v>0</v>
      </c>
      <c r="F178" s="11">
        <v>5</v>
      </c>
      <c r="G178" s="11">
        <v>0</v>
      </c>
      <c r="H178" s="4">
        <v>5</v>
      </c>
      <c r="I178" s="5">
        <v>-1.3183194948910422</v>
      </c>
      <c r="J178" s="5">
        <v>-0.26900723566483098</v>
      </c>
      <c r="K178" s="8">
        <v>0.11606435703116069</v>
      </c>
      <c r="L178">
        <v>20</v>
      </c>
      <c r="M178" s="29">
        <f t="shared" si="4"/>
        <v>-1.5873267305558731</v>
      </c>
      <c r="N178" s="26">
        <f>SUMIFS(L:L,A:A,A178)/COUNTIF(A:A,A178)</f>
        <v>26.266666666666666</v>
      </c>
      <c r="O178">
        <f t="shared" si="5"/>
        <v>0</v>
      </c>
    </row>
    <row r="179" spans="1:15" x14ac:dyDescent="0.2">
      <c r="A179" t="s">
        <v>206</v>
      </c>
      <c r="B179" s="3" t="s">
        <v>203</v>
      </c>
      <c r="C179" s="11">
        <v>0</v>
      </c>
      <c r="D179" s="11">
        <v>0</v>
      </c>
      <c r="E179" s="11">
        <v>0</v>
      </c>
      <c r="F179" s="11">
        <v>0</v>
      </c>
      <c r="G179" s="11">
        <v>0</v>
      </c>
      <c r="H179" s="4">
        <v>0</v>
      </c>
      <c r="I179" s="5">
        <v>-1.3893446491138424</v>
      </c>
      <c r="J179" s="5">
        <v>-0.45988504330834201</v>
      </c>
      <c r="K179" s="8">
        <v>0</v>
      </c>
      <c r="L179">
        <v>25</v>
      </c>
      <c r="M179" s="29">
        <f t="shared" si="4"/>
        <v>-1.8492296924221843</v>
      </c>
      <c r="N179" s="26">
        <f>SUMIFS(L:L,A:A,A179)/COUNTIF(A:A,A179)</f>
        <v>26.266666666666666</v>
      </c>
      <c r="O179">
        <f t="shared" si="5"/>
        <v>0</v>
      </c>
    </row>
    <row r="180" spans="1:15" x14ac:dyDescent="0.2">
      <c r="A180" t="s">
        <v>206</v>
      </c>
      <c r="B180" s="3" t="s">
        <v>204</v>
      </c>
      <c r="C180" s="11">
        <v>0</v>
      </c>
      <c r="D180" s="11">
        <v>0</v>
      </c>
      <c r="E180" s="11">
        <v>0</v>
      </c>
      <c r="F180" s="11">
        <v>0</v>
      </c>
      <c r="G180" s="11">
        <v>0</v>
      </c>
      <c r="H180" s="4">
        <v>0</v>
      </c>
      <c r="I180" s="5">
        <v>-1.8440894000000001</v>
      </c>
      <c r="J180" s="5">
        <v>-0.76887976999999996</v>
      </c>
      <c r="K180" s="8">
        <v>0</v>
      </c>
      <c r="L180">
        <v>33</v>
      </c>
      <c r="M180" s="29">
        <f t="shared" si="4"/>
        <v>-2.61296917</v>
      </c>
      <c r="N180" s="26">
        <f>SUMIFS(L:L,A:A,A180)/COUNTIF(A:A,A180)</f>
        <v>26.266666666666666</v>
      </c>
      <c r="O180">
        <f t="shared" si="5"/>
        <v>0</v>
      </c>
    </row>
    <row r="181" spans="1:15" x14ac:dyDescent="0.2">
      <c r="A181" t="s">
        <v>206</v>
      </c>
      <c r="B181" s="6" t="s">
        <v>205</v>
      </c>
      <c r="C181" s="11">
        <v>0</v>
      </c>
      <c r="D181" s="11">
        <v>0</v>
      </c>
      <c r="E181" s="11">
        <v>0</v>
      </c>
      <c r="F181" s="11">
        <v>0</v>
      </c>
      <c r="G181" s="11">
        <v>0</v>
      </c>
      <c r="H181" s="4">
        <v>0</v>
      </c>
      <c r="I181" s="7">
        <v>-1.8487580716181968</v>
      </c>
      <c r="J181" s="7">
        <v>-0.58933953438608522</v>
      </c>
      <c r="K181" s="8">
        <v>0</v>
      </c>
      <c r="L181">
        <v>20</v>
      </c>
      <c r="M181" s="29">
        <f t="shared" ref="M181:M239" si="6">SUM(I181:J181)</f>
        <v>-2.4380976060042823</v>
      </c>
      <c r="N181" s="26">
        <f>SUMIFS(L:L,A:A,A181)/COUNTIF(A:A,A181)</f>
        <v>26.266666666666666</v>
      </c>
      <c r="O181">
        <f t="shared" ref="O181:O239" si="7">IF(IF(E181&gt;25,1,0)*K181&gt;0,1,0)</f>
        <v>0</v>
      </c>
    </row>
    <row r="182" spans="1:15" x14ac:dyDescent="0.2">
      <c r="A182" t="s">
        <v>222</v>
      </c>
      <c r="B182" s="3" t="s">
        <v>207</v>
      </c>
      <c r="C182" s="11">
        <v>0</v>
      </c>
      <c r="D182" s="11">
        <v>0</v>
      </c>
      <c r="E182" s="11">
        <v>0</v>
      </c>
      <c r="F182" s="11">
        <v>0</v>
      </c>
      <c r="G182" s="11">
        <v>0</v>
      </c>
      <c r="H182" s="4">
        <v>0</v>
      </c>
      <c r="I182" s="5">
        <v>-1.4910076000000001</v>
      </c>
      <c r="J182" s="5">
        <v>-1.4199432999999999</v>
      </c>
      <c r="K182" s="8">
        <v>0</v>
      </c>
      <c r="L182">
        <v>37</v>
      </c>
      <c r="M182" s="29">
        <f t="shared" si="6"/>
        <v>-2.9109509</v>
      </c>
      <c r="N182" s="26">
        <f>SUMIFS(L:L,A:A,A182)/COUNTIF(A:A,A182)</f>
        <v>27.266666666666666</v>
      </c>
      <c r="O182">
        <f t="shared" si="7"/>
        <v>0</v>
      </c>
    </row>
    <row r="183" spans="1:15" x14ac:dyDescent="0.2">
      <c r="A183" t="s">
        <v>222</v>
      </c>
      <c r="B183" s="3" t="s">
        <v>208</v>
      </c>
      <c r="C183" s="11">
        <v>6</v>
      </c>
      <c r="D183" s="11">
        <v>6</v>
      </c>
      <c r="E183" s="11">
        <v>0</v>
      </c>
      <c r="F183" s="11">
        <v>0</v>
      </c>
      <c r="G183" s="11">
        <v>0</v>
      </c>
      <c r="H183" s="4">
        <v>12</v>
      </c>
      <c r="I183" s="5">
        <v>-1.3461856999999999</v>
      </c>
      <c r="J183" s="5">
        <v>-0.20154166000000001</v>
      </c>
      <c r="K183" s="8">
        <v>0.30528403200000009</v>
      </c>
      <c r="L183">
        <v>28</v>
      </c>
      <c r="M183" s="29">
        <f t="shared" si="6"/>
        <v>-1.5477273599999999</v>
      </c>
      <c r="N183" s="26">
        <f>SUMIFS(L:L,A:A,A183)/COUNTIF(A:A,A183)</f>
        <v>27.266666666666666</v>
      </c>
      <c r="O183">
        <f t="shared" si="7"/>
        <v>0</v>
      </c>
    </row>
    <row r="184" spans="1:15" x14ac:dyDescent="0.2">
      <c r="A184" t="s">
        <v>222</v>
      </c>
      <c r="B184" s="3" t="s">
        <v>209</v>
      </c>
      <c r="C184" s="11">
        <v>0</v>
      </c>
      <c r="D184" s="11">
        <v>20</v>
      </c>
      <c r="E184" s="11">
        <v>7</v>
      </c>
      <c r="F184" s="11">
        <v>0</v>
      </c>
      <c r="G184" s="11">
        <v>0</v>
      </c>
      <c r="H184" s="4">
        <v>27</v>
      </c>
      <c r="I184" s="5">
        <v>0.39133233300335274</v>
      </c>
      <c r="J184" s="5">
        <v>-1.6660741869966471</v>
      </c>
      <c r="K184" s="8">
        <v>1.1014858092476842</v>
      </c>
      <c r="L184">
        <v>26</v>
      </c>
      <c r="M184" s="29">
        <f t="shared" si="6"/>
        <v>-1.2747418539932944</v>
      </c>
      <c r="N184" s="26">
        <f>SUMIFS(L:L,A:A,A184)/COUNTIF(A:A,A184)</f>
        <v>27.266666666666666</v>
      </c>
      <c r="O184">
        <f t="shared" si="7"/>
        <v>0</v>
      </c>
    </row>
    <row r="185" spans="1:15" x14ac:dyDescent="0.2">
      <c r="A185" t="s">
        <v>222</v>
      </c>
      <c r="B185" s="3" t="s">
        <v>210</v>
      </c>
      <c r="C185" s="11">
        <v>0</v>
      </c>
      <c r="D185" s="11">
        <v>0</v>
      </c>
      <c r="E185" s="11">
        <v>0</v>
      </c>
      <c r="F185" s="11">
        <v>1</v>
      </c>
      <c r="G185" s="11">
        <v>9</v>
      </c>
      <c r="H185" s="4">
        <v>10</v>
      </c>
      <c r="I185" s="5">
        <v>-2.3491458999999999</v>
      </c>
      <c r="J185" s="5">
        <v>1.5138986999999999</v>
      </c>
      <c r="K185" s="8">
        <v>0.65517345000000005</v>
      </c>
      <c r="L185">
        <v>29</v>
      </c>
      <c r="M185" s="29">
        <f t="shared" si="6"/>
        <v>-0.83524719999999997</v>
      </c>
      <c r="N185" s="26">
        <f>SUMIFS(L:L,A:A,A185)/COUNTIF(A:A,A185)</f>
        <v>27.266666666666666</v>
      </c>
      <c r="O185">
        <f t="shared" si="7"/>
        <v>0</v>
      </c>
    </row>
    <row r="186" spans="1:15" x14ac:dyDescent="0.2">
      <c r="A186" t="s">
        <v>222</v>
      </c>
      <c r="B186" s="3" t="s">
        <v>211</v>
      </c>
      <c r="C186" s="11"/>
      <c r="D186" s="11">
        <v>19</v>
      </c>
      <c r="E186" s="11">
        <v>4</v>
      </c>
      <c r="F186" s="11">
        <v>0</v>
      </c>
      <c r="G186" s="11">
        <v>0</v>
      </c>
      <c r="H186" s="4">
        <v>23</v>
      </c>
      <c r="I186" s="5">
        <v>-1.7963410953105095</v>
      </c>
      <c r="J186" s="5">
        <v>-0.55678488531050929</v>
      </c>
      <c r="K186" s="8">
        <v>-0.45685673742844279</v>
      </c>
      <c r="L186">
        <v>32</v>
      </c>
      <c r="M186" s="29">
        <f t="shared" si="6"/>
        <v>-2.3531259806210185</v>
      </c>
      <c r="N186" s="26">
        <f>SUMIFS(L:L,A:A,A186)/COUNTIF(A:A,A186)</f>
        <v>27.266666666666666</v>
      </c>
      <c r="O186">
        <f t="shared" si="7"/>
        <v>0</v>
      </c>
    </row>
    <row r="187" spans="1:15" x14ac:dyDescent="0.2">
      <c r="A187" t="s">
        <v>222</v>
      </c>
      <c r="B187" s="3" t="s">
        <v>212</v>
      </c>
      <c r="C187" s="11">
        <v>21</v>
      </c>
      <c r="D187" s="11">
        <v>0</v>
      </c>
      <c r="E187" s="11">
        <v>0</v>
      </c>
      <c r="F187" s="11">
        <v>0</v>
      </c>
      <c r="G187" s="11">
        <v>0</v>
      </c>
      <c r="H187" s="4">
        <v>21</v>
      </c>
      <c r="I187" s="5">
        <v>-0.58694303000000003</v>
      </c>
      <c r="J187" s="5">
        <v>-1.9579328</v>
      </c>
      <c r="K187" s="8">
        <v>-0.64363457418750014</v>
      </c>
      <c r="L187">
        <v>21</v>
      </c>
      <c r="M187" s="29">
        <f t="shared" si="6"/>
        <v>-2.5448758300000001</v>
      </c>
      <c r="N187" s="26">
        <f>SUMIFS(L:L,A:A,A187)/COUNTIF(A:A,A187)</f>
        <v>27.266666666666666</v>
      </c>
      <c r="O187">
        <f t="shared" si="7"/>
        <v>0</v>
      </c>
    </row>
    <row r="188" spans="1:15" x14ac:dyDescent="0.2">
      <c r="A188" t="s">
        <v>222</v>
      </c>
      <c r="B188" s="3" t="s">
        <v>213</v>
      </c>
      <c r="C188" s="11">
        <v>0</v>
      </c>
      <c r="D188" s="11">
        <v>0</v>
      </c>
      <c r="E188" s="11">
        <v>0</v>
      </c>
      <c r="F188" s="11">
        <v>4</v>
      </c>
      <c r="G188" s="11">
        <v>22</v>
      </c>
      <c r="H188" s="4">
        <v>26</v>
      </c>
      <c r="I188" s="5">
        <v>-1.5030692961933516</v>
      </c>
      <c r="J188" s="5">
        <v>1.6022423038066484</v>
      </c>
      <c r="K188" s="8">
        <v>3.0700405236344466</v>
      </c>
      <c r="L188">
        <v>25</v>
      </c>
      <c r="M188" s="29">
        <f t="shared" si="6"/>
        <v>9.9173007613296837E-2</v>
      </c>
      <c r="N188" s="26">
        <f>SUMIFS(L:L,A:A,A188)/COUNTIF(A:A,A188)</f>
        <v>27.266666666666666</v>
      </c>
      <c r="O188">
        <f t="shared" si="7"/>
        <v>0</v>
      </c>
    </row>
    <row r="189" spans="1:15" x14ac:dyDescent="0.2">
      <c r="A189" t="s">
        <v>222</v>
      </c>
      <c r="B189" s="3" t="s">
        <v>214</v>
      </c>
      <c r="C189" s="11">
        <v>0</v>
      </c>
      <c r="D189" s="11">
        <v>0</v>
      </c>
      <c r="E189" s="11">
        <v>0</v>
      </c>
      <c r="F189" s="11">
        <v>0</v>
      </c>
      <c r="G189" s="11">
        <v>0</v>
      </c>
      <c r="H189" s="4">
        <v>0</v>
      </c>
      <c r="I189" s="5">
        <v>0.86127222000000003</v>
      </c>
      <c r="J189" s="5">
        <v>-1.4104129000000001</v>
      </c>
      <c r="K189" s="8">
        <v>0</v>
      </c>
      <c r="L189">
        <v>25</v>
      </c>
      <c r="M189" s="29">
        <f t="shared" si="6"/>
        <v>-0.54914068000000005</v>
      </c>
      <c r="N189" s="26">
        <f>SUMIFS(L:L,A:A,A189)/COUNTIF(A:A,A189)</f>
        <v>27.266666666666666</v>
      </c>
      <c r="O189">
        <f t="shared" si="7"/>
        <v>0</v>
      </c>
    </row>
    <row r="190" spans="1:15" x14ac:dyDescent="0.2">
      <c r="A190" t="s">
        <v>222</v>
      </c>
      <c r="B190" s="3" t="s">
        <v>215</v>
      </c>
      <c r="C190" s="11">
        <v>0</v>
      </c>
      <c r="D190" s="11">
        <v>0</v>
      </c>
      <c r="E190" s="11">
        <v>5</v>
      </c>
      <c r="F190" s="11">
        <v>17</v>
      </c>
      <c r="G190" s="11">
        <v>0</v>
      </c>
      <c r="H190" s="4">
        <v>22</v>
      </c>
      <c r="I190" s="5">
        <v>-1.4315340586233654</v>
      </c>
      <c r="J190" s="5">
        <v>-1.0000473086233652</v>
      </c>
      <c r="K190" s="8">
        <v>-0.53408194196782877</v>
      </c>
      <c r="L190">
        <v>23</v>
      </c>
      <c r="M190" s="29">
        <f t="shared" si="6"/>
        <v>-2.4315813672467304</v>
      </c>
      <c r="N190" s="26">
        <f>SUMIFS(L:L,A:A,A190)/COUNTIF(A:A,A190)</f>
        <v>27.266666666666666</v>
      </c>
      <c r="O190">
        <f t="shared" si="7"/>
        <v>0</v>
      </c>
    </row>
    <row r="191" spans="1:15" x14ac:dyDescent="0.2">
      <c r="A191" t="s">
        <v>222</v>
      </c>
      <c r="B191" s="3" t="s">
        <v>216</v>
      </c>
      <c r="C191" s="11">
        <v>0</v>
      </c>
      <c r="D191" s="11">
        <v>0</v>
      </c>
      <c r="E191" s="11">
        <v>7</v>
      </c>
      <c r="F191" s="11">
        <v>6</v>
      </c>
      <c r="G191" s="11">
        <v>0</v>
      </c>
      <c r="H191" s="4">
        <v>13</v>
      </c>
      <c r="I191" s="13">
        <v>-0.91430222473239453</v>
      </c>
      <c r="J191" s="13">
        <v>-0.23272175256465955</v>
      </c>
      <c r="K191" s="8">
        <v>0.62373871660152913</v>
      </c>
      <c r="L191">
        <v>20</v>
      </c>
      <c r="M191" s="29">
        <f t="shared" si="6"/>
        <v>-1.1470239772970541</v>
      </c>
      <c r="N191" s="26">
        <f>SUMIFS(L:L,A:A,A191)/COUNTIF(A:A,A191)</f>
        <v>27.266666666666666</v>
      </c>
      <c r="O191">
        <f t="shared" si="7"/>
        <v>0</v>
      </c>
    </row>
    <row r="192" spans="1:15" x14ac:dyDescent="0.2">
      <c r="A192" t="s">
        <v>222</v>
      </c>
      <c r="B192" s="3" t="s">
        <v>217</v>
      </c>
      <c r="C192" s="11">
        <v>0</v>
      </c>
      <c r="D192" s="11">
        <v>0</v>
      </c>
      <c r="E192" s="11">
        <v>3</v>
      </c>
      <c r="F192" s="11">
        <v>10</v>
      </c>
      <c r="G192" s="11">
        <v>7</v>
      </c>
      <c r="H192" s="4">
        <v>20</v>
      </c>
      <c r="I192" s="5">
        <v>-1.7513746655485565</v>
      </c>
      <c r="J192" s="5">
        <v>1.8803614514436018E-3</v>
      </c>
      <c r="K192" s="8">
        <v>0.28181890789074798</v>
      </c>
      <c r="L192">
        <v>22</v>
      </c>
      <c r="M192" s="29">
        <f t="shared" si="6"/>
        <v>-1.7494943040971129</v>
      </c>
      <c r="N192" s="26">
        <f>SUMIFS(L:L,A:A,A192)/COUNTIF(A:A,A192)</f>
        <v>27.266666666666666</v>
      </c>
      <c r="O192">
        <f t="shared" si="7"/>
        <v>0</v>
      </c>
    </row>
    <row r="193" spans="1:15" x14ac:dyDescent="0.2">
      <c r="A193" t="s">
        <v>222</v>
      </c>
      <c r="B193" s="3" t="s">
        <v>218</v>
      </c>
      <c r="C193" s="11">
        <v>19</v>
      </c>
      <c r="D193" s="11">
        <v>0</v>
      </c>
      <c r="E193" s="11">
        <v>0</v>
      </c>
      <c r="F193" s="11">
        <v>0</v>
      </c>
      <c r="G193" s="11">
        <v>0</v>
      </c>
      <c r="H193" s="4">
        <v>19</v>
      </c>
      <c r="I193" s="5">
        <v>-0.26053492795094002</v>
      </c>
      <c r="J193" s="5">
        <v>-2.04726592795094</v>
      </c>
      <c r="K193" s="8">
        <v>-0.32896216474513412</v>
      </c>
      <c r="L193">
        <v>24</v>
      </c>
      <c r="M193" s="29">
        <f t="shared" si="6"/>
        <v>-2.3078008559018799</v>
      </c>
      <c r="N193" s="26">
        <f>SUMIFS(L:L,A:A,A193)/COUNTIF(A:A,A193)</f>
        <v>27.266666666666666</v>
      </c>
      <c r="O193">
        <f t="shared" si="7"/>
        <v>0</v>
      </c>
    </row>
    <row r="194" spans="1:15" x14ac:dyDescent="0.2">
      <c r="A194" t="s">
        <v>222</v>
      </c>
      <c r="B194" s="3" t="s">
        <v>219</v>
      </c>
      <c r="C194" s="11">
        <v>0</v>
      </c>
      <c r="D194" s="11">
        <v>0</v>
      </c>
      <c r="E194" s="11">
        <v>0</v>
      </c>
      <c r="F194" s="11">
        <v>0</v>
      </c>
      <c r="G194" s="11">
        <v>10</v>
      </c>
      <c r="H194" s="4">
        <v>10</v>
      </c>
      <c r="I194" s="5">
        <v>-1.3637937242329616</v>
      </c>
      <c r="J194" s="5">
        <v>0.17333586755253483</v>
      </c>
      <c r="K194" s="8">
        <v>0.45536745561725989</v>
      </c>
      <c r="L194">
        <v>21</v>
      </c>
      <c r="M194" s="29">
        <f t="shared" si="6"/>
        <v>-1.1904578566804269</v>
      </c>
      <c r="N194" s="26">
        <f>SUMIFS(L:L,A:A,A194)/COUNTIF(A:A,A194)</f>
        <v>27.266666666666666</v>
      </c>
      <c r="O194">
        <f t="shared" si="7"/>
        <v>0</v>
      </c>
    </row>
    <row r="195" spans="1:15" x14ac:dyDescent="0.2">
      <c r="A195" t="s">
        <v>222</v>
      </c>
      <c r="B195" s="3" t="s">
        <v>220</v>
      </c>
      <c r="C195" s="11">
        <v>0</v>
      </c>
      <c r="D195" s="11">
        <v>0</v>
      </c>
      <c r="E195" s="11">
        <v>0</v>
      </c>
      <c r="F195" s="11">
        <v>0</v>
      </c>
      <c r="G195" s="11">
        <v>0</v>
      </c>
      <c r="H195" s="4">
        <v>0</v>
      </c>
      <c r="I195" s="5">
        <v>-1.5184914</v>
      </c>
      <c r="J195" s="5">
        <v>-0.46720335000000002</v>
      </c>
      <c r="K195" s="8">
        <v>0</v>
      </c>
      <c r="L195">
        <v>38</v>
      </c>
      <c r="M195" s="29">
        <f t="shared" si="6"/>
        <v>-1.98569475</v>
      </c>
      <c r="N195" s="26">
        <f>SUMIFS(L:L,A:A,A195)/COUNTIF(A:A,A195)</f>
        <v>27.266666666666666</v>
      </c>
      <c r="O195">
        <f t="shared" si="7"/>
        <v>0</v>
      </c>
    </row>
    <row r="196" spans="1:15" x14ac:dyDescent="0.2">
      <c r="A196" t="s">
        <v>222</v>
      </c>
      <c r="B196" s="3" t="s">
        <v>221</v>
      </c>
      <c r="C196" s="11">
        <v>0</v>
      </c>
      <c r="D196" s="11">
        <v>0</v>
      </c>
      <c r="E196" s="11">
        <v>0</v>
      </c>
      <c r="F196" s="11">
        <v>0</v>
      </c>
      <c r="G196" s="11">
        <v>0</v>
      </c>
      <c r="H196" s="4">
        <v>0</v>
      </c>
      <c r="I196" s="5">
        <v>-1.6220428237265776</v>
      </c>
      <c r="J196" s="5">
        <v>-0.42877060158908659</v>
      </c>
      <c r="K196" s="8">
        <v>0</v>
      </c>
      <c r="L196">
        <v>38</v>
      </c>
      <c r="M196" s="29">
        <f t="shared" si="6"/>
        <v>-2.0508134253156642</v>
      </c>
      <c r="N196" s="26">
        <f>SUMIFS(L:L,A:A,A196)/COUNTIF(A:A,A196)</f>
        <v>27.266666666666666</v>
      </c>
      <c r="O196">
        <f t="shared" si="7"/>
        <v>0</v>
      </c>
    </row>
    <row r="197" spans="1:15" x14ac:dyDescent="0.2">
      <c r="A197" s="19" t="s">
        <v>234</v>
      </c>
      <c r="B197" s="20" t="s">
        <v>223</v>
      </c>
      <c r="C197" s="20">
        <v>0</v>
      </c>
      <c r="D197" s="20">
        <v>36</v>
      </c>
      <c r="E197" s="20">
        <v>0</v>
      </c>
      <c r="F197" s="20">
        <v>0</v>
      </c>
      <c r="G197" s="20">
        <v>0</v>
      </c>
      <c r="H197" s="20">
        <v>36</v>
      </c>
      <c r="I197" s="20">
        <v>4.0999999999999996</v>
      </c>
      <c r="J197" s="20">
        <v>1.5</v>
      </c>
      <c r="K197" s="20">
        <v>10.3</v>
      </c>
      <c r="L197" s="20">
        <v>28</v>
      </c>
      <c r="M197" s="20">
        <v>1.9441845099999999</v>
      </c>
      <c r="N197" s="20">
        <v>26.90909090909091</v>
      </c>
      <c r="O197" s="23">
        <v>0</v>
      </c>
    </row>
    <row r="198" spans="1:15" x14ac:dyDescent="0.2">
      <c r="A198" t="s">
        <v>234</v>
      </c>
      <c r="B198" s="3" t="s">
        <v>224</v>
      </c>
      <c r="C198" s="11">
        <v>0</v>
      </c>
      <c r="D198" s="11">
        <v>0</v>
      </c>
      <c r="E198" s="11">
        <v>0</v>
      </c>
      <c r="F198" s="11">
        <v>30</v>
      </c>
      <c r="G198" s="11">
        <v>2</v>
      </c>
      <c r="H198" s="4">
        <v>32</v>
      </c>
      <c r="I198" s="5">
        <v>1.6508373999999999</v>
      </c>
      <c r="J198" s="5">
        <v>3.2415018</v>
      </c>
      <c r="K198" s="8">
        <v>12.406210560000002</v>
      </c>
      <c r="L198">
        <v>25</v>
      </c>
      <c r="M198" s="29">
        <f t="shared" si="6"/>
        <v>4.8923392000000003</v>
      </c>
      <c r="N198" s="26">
        <f>SUMIFS(L:L,A:A,A198)/COUNTIF(A:A,A198)</f>
        <v>26.90909090909091</v>
      </c>
      <c r="O198">
        <f t="shared" si="7"/>
        <v>0</v>
      </c>
    </row>
    <row r="199" spans="1:15" x14ac:dyDescent="0.2">
      <c r="A199" t="s">
        <v>234</v>
      </c>
      <c r="B199" s="3" t="s">
        <v>225</v>
      </c>
      <c r="C199" s="11">
        <v>0</v>
      </c>
      <c r="D199" s="11">
        <v>0</v>
      </c>
      <c r="E199" s="11">
        <v>0</v>
      </c>
      <c r="F199" s="11"/>
      <c r="G199" s="11">
        <v>28</v>
      </c>
      <c r="H199" s="4">
        <v>28</v>
      </c>
      <c r="I199" s="5">
        <v>2.3510297350421085</v>
      </c>
      <c r="J199" s="5">
        <v>2.1642244350421089</v>
      </c>
      <c r="K199" s="8">
        <v>10.261525317882644</v>
      </c>
      <c r="L199">
        <v>28</v>
      </c>
      <c r="M199" s="29">
        <f t="shared" si="6"/>
        <v>4.5152541700842175</v>
      </c>
      <c r="N199" s="26">
        <f>SUMIFS(L:L,A:A,A199)/COUNTIF(A:A,A199)</f>
        <v>26.90909090909091</v>
      </c>
      <c r="O199">
        <f t="shared" si="7"/>
        <v>0</v>
      </c>
    </row>
    <row r="200" spans="1:15" x14ac:dyDescent="0.2">
      <c r="A200" t="s">
        <v>234</v>
      </c>
      <c r="B200" s="3" t="s">
        <v>226</v>
      </c>
      <c r="C200" s="11">
        <v>0</v>
      </c>
      <c r="D200" s="11">
        <v>0</v>
      </c>
      <c r="E200" s="11">
        <v>0</v>
      </c>
      <c r="F200" s="11">
        <v>0</v>
      </c>
      <c r="G200" s="11">
        <v>0</v>
      </c>
      <c r="H200" s="4">
        <v>0</v>
      </c>
      <c r="I200" s="5">
        <v>0.69512635</v>
      </c>
      <c r="J200" s="5">
        <v>0.80596500999999998</v>
      </c>
      <c r="K200" s="8">
        <v>0</v>
      </c>
      <c r="L200">
        <v>27</v>
      </c>
      <c r="M200" s="29">
        <f t="shared" si="6"/>
        <v>1.50109136</v>
      </c>
      <c r="N200" s="26">
        <f>SUMIFS(L:L,A:A,A200)/COUNTIF(A:A,A200)</f>
        <v>26.90909090909091</v>
      </c>
      <c r="O200">
        <f t="shared" si="7"/>
        <v>0</v>
      </c>
    </row>
    <row r="201" spans="1:15" x14ac:dyDescent="0.2">
      <c r="A201" t="s">
        <v>234</v>
      </c>
      <c r="B201" s="3" t="s">
        <v>227</v>
      </c>
      <c r="C201" s="11">
        <v>0</v>
      </c>
      <c r="D201" s="11">
        <v>0</v>
      </c>
      <c r="E201" s="11">
        <v>0</v>
      </c>
      <c r="F201" s="11">
        <v>0</v>
      </c>
      <c r="G201" s="11">
        <v>0</v>
      </c>
      <c r="H201" s="4">
        <v>0</v>
      </c>
      <c r="I201" s="5">
        <v>-1.4158895</v>
      </c>
      <c r="J201" s="5">
        <v>0.53310537000000002</v>
      </c>
      <c r="K201" s="8">
        <v>0</v>
      </c>
      <c r="L201">
        <v>27</v>
      </c>
      <c r="M201" s="29">
        <f t="shared" si="6"/>
        <v>-0.88278413</v>
      </c>
      <c r="N201" s="26">
        <f>SUMIFS(L:L,A:A,A201)/COUNTIF(A:A,A201)</f>
        <v>26.90909090909091</v>
      </c>
      <c r="O201">
        <f t="shared" si="7"/>
        <v>0</v>
      </c>
    </row>
    <row r="202" spans="1:15" x14ac:dyDescent="0.2">
      <c r="A202" t="s">
        <v>234</v>
      </c>
      <c r="B202" s="3" t="s">
        <v>228</v>
      </c>
      <c r="C202" s="11">
        <v>10</v>
      </c>
      <c r="D202" s="11">
        <v>14</v>
      </c>
      <c r="E202" s="11">
        <v>0</v>
      </c>
      <c r="F202" s="11">
        <v>0</v>
      </c>
      <c r="G202" s="11">
        <v>0</v>
      </c>
      <c r="H202" s="4">
        <v>24</v>
      </c>
      <c r="I202" s="5">
        <v>-0.29631758000000002</v>
      </c>
      <c r="J202" s="5">
        <v>-1.3457520999999999</v>
      </c>
      <c r="K202" s="8">
        <v>0.48320593200000023</v>
      </c>
      <c r="L202">
        <v>29</v>
      </c>
      <c r="M202" s="29">
        <f t="shared" si="6"/>
        <v>-1.6420696799999999</v>
      </c>
      <c r="N202" s="26">
        <f>SUMIFS(L:L,A:A,A202)/COUNTIF(A:A,A202)</f>
        <v>26.90909090909091</v>
      </c>
      <c r="O202">
        <f t="shared" si="7"/>
        <v>0</v>
      </c>
    </row>
    <row r="203" spans="1:15" x14ac:dyDescent="0.2">
      <c r="A203" t="s">
        <v>234</v>
      </c>
      <c r="B203" s="3" t="s">
        <v>229</v>
      </c>
      <c r="C203" s="11">
        <v>0</v>
      </c>
      <c r="D203" s="11">
        <v>0</v>
      </c>
      <c r="E203" s="11">
        <v>0</v>
      </c>
      <c r="F203" s="11">
        <v>0</v>
      </c>
      <c r="G203" s="11">
        <v>7</v>
      </c>
      <c r="H203" s="4">
        <v>7</v>
      </c>
      <c r="I203" s="5">
        <v>-3.1751450999999999</v>
      </c>
      <c r="J203" s="5">
        <v>1.5056814000000001</v>
      </c>
      <c r="K203" s="8">
        <v>0.13014866812500006</v>
      </c>
      <c r="L203">
        <v>30</v>
      </c>
      <c r="M203" s="29">
        <f t="shared" si="6"/>
        <v>-1.6694636999999999</v>
      </c>
      <c r="N203" s="26">
        <f>SUMIFS(L:L,A:A,A203)/COUNTIF(A:A,A203)</f>
        <v>26.90909090909091</v>
      </c>
      <c r="O203">
        <f t="shared" si="7"/>
        <v>0</v>
      </c>
    </row>
    <row r="204" spans="1:15" x14ac:dyDescent="0.2">
      <c r="A204" t="s">
        <v>234</v>
      </c>
      <c r="B204" s="3" t="s">
        <v>230</v>
      </c>
      <c r="C204" s="11">
        <v>19</v>
      </c>
      <c r="D204" s="11">
        <v>0</v>
      </c>
      <c r="E204" s="11">
        <v>0</v>
      </c>
      <c r="F204" s="11">
        <v>0</v>
      </c>
      <c r="G204" s="11">
        <v>0</v>
      </c>
      <c r="H204" s="4">
        <v>19</v>
      </c>
      <c r="I204" s="5">
        <v>-1.0552046325587412</v>
      </c>
      <c r="J204" s="5">
        <v>-0.42230609255874124</v>
      </c>
      <c r="K204" s="8">
        <v>0.55841041253069068</v>
      </c>
      <c r="L204">
        <v>32</v>
      </c>
      <c r="M204" s="29">
        <f t="shared" si="6"/>
        <v>-1.4775107251174824</v>
      </c>
      <c r="N204" s="26">
        <f>SUMIFS(L:L,A:A,A204)/COUNTIF(A:A,A204)</f>
        <v>26.90909090909091</v>
      </c>
      <c r="O204">
        <f t="shared" si="7"/>
        <v>0</v>
      </c>
    </row>
    <row r="205" spans="1:15" x14ac:dyDescent="0.2">
      <c r="A205" t="s">
        <v>234</v>
      </c>
      <c r="B205" s="3" t="s">
        <v>231</v>
      </c>
      <c r="C205" s="11">
        <v>0</v>
      </c>
      <c r="D205" s="11">
        <v>0</v>
      </c>
      <c r="E205" s="11">
        <v>9</v>
      </c>
      <c r="F205" s="11">
        <v>9</v>
      </c>
      <c r="G205" s="11">
        <v>0</v>
      </c>
      <c r="H205" s="4">
        <v>18</v>
      </c>
      <c r="I205" s="5">
        <v>0.56432389999999999</v>
      </c>
      <c r="J205" s="5">
        <v>-1.6315529</v>
      </c>
      <c r="K205" s="8">
        <v>0.94443063750000011</v>
      </c>
      <c r="L205">
        <v>28</v>
      </c>
      <c r="M205" s="29">
        <f t="shared" si="6"/>
        <v>-1.067229</v>
      </c>
      <c r="N205" s="26">
        <f>SUMIFS(L:L,A:A,A205)/COUNTIF(A:A,A205)</f>
        <v>26.90909090909091</v>
      </c>
      <c r="O205">
        <f t="shared" si="7"/>
        <v>0</v>
      </c>
    </row>
    <row r="206" spans="1:15" x14ac:dyDescent="0.2">
      <c r="A206" t="s">
        <v>234</v>
      </c>
      <c r="B206" s="3" t="s">
        <v>232</v>
      </c>
      <c r="C206" s="11">
        <v>0</v>
      </c>
      <c r="D206" s="11">
        <v>0</v>
      </c>
      <c r="E206" s="11">
        <v>0</v>
      </c>
      <c r="F206" s="11">
        <v>3</v>
      </c>
      <c r="G206" s="11">
        <v>9</v>
      </c>
      <c r="H206" s="4">
        <v>12</v>
      </c>
      <c r="I206" s="5">
        <v>-1.4860131000000001</v>
      </c>
      <c r="J206" s="5">
        <v>2.5426286999999999E-2</v>
      </c>
      <c r="K206" s="8">
        <v>0.36410390122499992</v>
      </c>
      <c r="L206">
        <v>22</v>
      </c>
      <c r="M206" s="29">
        <f t="shared" si="6"/>
        <v>-1.4605868130000002</v>
      </c>
      <c r="N206" s="26">
        <f>SUMIFS(L:L,A:A,A206)/COUNTIF(A:A,A206)</f>
        <v>26.90909090909091</v>
      </c>
      <c r="O206">
        <f t="shared" si="7"/>
        <v>0</v>
      </c>
    </row>
    <row r="207" spans="1:15" x14ac:dyDescent="0.2">
      <c r="A207" t="s">
        <v>234</v>
      </c>
      <c r="B207" s="3" t="s">
        <v>233</v>
      </c>
      <c r="C207" s="11">
        <v>0</v>
      </c>
      <c r="D207" s="11">
        <v>0</v>
      </c>
      <c r="E207" s="11">
        <v>0</v>
      </c>
      <c r="F207" s="11">
        <v>0</v>
      </c>
      <c r="G207" s="11">
        <v>0</v>
      </c>
      <c r="H207" s="4">
        <v>0</v>
      </c>
      <c r="I207" s="13">
        <v>-1.0663894389839959</v>
      </c>
      <c r="J207" s="13">
        <v>-0.28581760838626874</v>
      </c>
      <c r="K207" s="8">
        <v>0</v>
      </c>
      <c r="L207">
        <v>20</v>
      </c>
      <c r="M207" s="29">
        <f t="shared" si="6"/>
        <v>-1.3522070473702645</v>
      </c>
      <c r="N207" s="26">
        <f>SUMIFS(L:L,A:A,A207)/COUNTIF(A:A,A207)</f>
        <v>26.90909090909091</v>
      </c>
      <c r="O207">
        <f t="shared" si="7"/>
        <v>0</v>
      </c>
    </row>
    <row r="208" spans="1:15" x14ac:dyDescent="0.2">
      <c r="A208" t="s">
        <v>244</v>
      </c>
      <c r="B208" s="3" t="s">
        <v>235</v>
      </c>
      <c r="C208" s="11">
        <v>27</v>
      </c>
      <c r="D208" s="11">
        <v>5</v>
      </c>
      <c r="E208" s="11">
        <v>0</v>
      </c>
      <c r="F208" s="11">
        <v>0</v>
      </c>
      <c r="G208" s="11">
        <v>0</v>
      </c>
      <c r="H208" s="4">
        <v>32</v>
      </c>
      <c r="I208" s="5">
        <v>6.3298755</v>
      </c>
      <c r="J208" s="5">
        <v>0.99969774</v>
      </c>
      <c r="K208" s="8">
        <v>16.793231832</v>
      </c>
      <c r="L208">
        <v>30</v>
      </c>
      <c r="M208" s="29">
        <f t="shared" si="6"/>
        <v>7.3295732400000002</v>
      </c>
      <c r="N208" s="26">
        <f>SUMIFS(L:L,A:A,A208)/COUNTIF(A:A,A208)</f>
        <v>27.1</v>
      </c>
      <c r="O208">
        <f t="shared" si="7"/>
        <v>0</v>
      </c>
    </row>
    <row r="209" spans="1:15" x14ac:dyDescent="0.2">
      <c r="A209" t="s">
        <v>244</v>
      </c>
      <c r="B209" s="3" t="s">
        <v>236</v>
      </c>
      <c r="C209" s="11">
        <v>0</v>
      </c>
      <c r="D209" s="11">
        <v>0</v>
      </c>
      <c r="E209" s="11">
        <v>0</v>
      </c>
      <c r="F209" s="11">
        <v>0</v>
      </c>
      <c r="G209" s="11">
        <v>0</v>
      </c>
      <c r="H209" s="4">
        <v>0</v>
      </c>
      <c r="I209" s="5">
        <v>-0.16367829</v>
      </c>
      <c r="J209" s="5">
        <v>-1.3041997999999999</v>
      </c>
      <c r="K209" s="8">
        <v>0</v>
      </c>
      <c r="L209">
        <v>34</v>
      </c>
      <c r="M209" s="29">
        <f t="shared" si="6"/>
        <v>-1.4678780899999999</v>
      </c>
      <c r="N209" s="26">
        <f>SUMIFS(L:L,A:A,A209)/COUNTIF(A:A,A209)</f>
        <v>27.1</v>
      </c>
      <c r="O209">
        <f t="shared" si="7"/>
        <v>0</v>
      </c>
    </row>
    <row r="210" spans="1:15" x14ac:dyDescent="0.2">
      <c r="A210" t="s">
        <v>244</v>
      </c>
      <c r="B210" s="3" t="s">
        <v>237</v>
      </c>
      <c r="C210" s="11">
        <v>0</v>
      </c>
      <c r="D210" s="11">
        <v>0</v>
      </c>
      <c r="E210" s="11">
        <v>0</v>
      </c>
      <c r="F210" s="11">
        <v>0</v>
      </c>
      <c r="G210" s="11">
        <v>25</v>
      </c>
      <c r="H210" s="4">
        <v>25</v>
      </c>
      <c r="I210" s="5">
        <v>9.9802136E-2</v>
      </c>
      <c r="J210" s="5">
        <v>1.7296946</v>
      </c>
      <c r="K210" s="8">
        <v>0</v>
      </c>
      <c r="L210">
        <v>25</v>
      </c>
      <c r="M210" s="29">
        <f t="shared" si="6"/>
        <v>1.8294967360000001</v>
      </c>
      <c r="N210" s="26">
        <f>SUMIFS(L:L,A:A,A210)/COUNTIF(A:A,A210)</f>
        <v>27.1</v>
      </c>
      <c r="O210">
        <f t="shared" si="7"/>
        <v>0</v>
      </c>
    </row>
    <row r="211" spans="1:15" x14ac:dyDescent="0.2">
      <c r="A211" t="s">
        <v>244</v>
      </c>
      <c r="B211" s="3" t="s">
        <v>39</v>
      </c>
      <c r="C211" s="11">
        <v>0</v>
      </c>
      <c r="D211" s="11">
        <v>1</v>
      </c>
      <c r="E211" s="11">
        <v>35</v>
      </c>
      <c r="F211" s="11">
        <v>0</v>
      </c>
      <c r="G211" s="11">
        <v>0</v>
      </c>
      <c r="H211" s="4">
        <v>36</v>
      </c>
      <c r="I211" s="5">
        <v>2.0118058107636791</v>
      </c>
      <c r="J211" s="5">
        <v>0.52619928076367928</v>
      </c>
      <c r="K211" s="8">
        <v>9.1894603103429002</v>
      </c>
      <c r="L211">
        <v>28</v>
      </c>
      <c r="M211" s="29">
        <f t="shared" si="6"/>
        <v>2.5380050915273582</v>
      </c>
      <c r="N211" s="26">
        <f>SUMIFS(L:L,A:A,A211)/COUNTIF(A:A,A211)</f>
        <v>27.1</v>
      </c>
      <c r="O211">
        <f t="shared" si="7"/>
        <v>1</v>
      </c>
    </row>
    <row r="212" spans="1:15" x14ac:dyDescent="0.2">
      <c r="A212" t="s">
        <v>244</v>
      </c>
      <c r="B212" s="3" t="s">
        <v>238</v>
      </c>
      <c r="C212" s="11">
        <v>0</v>
      </c>
      <c r="D212" s="11">
        <v>0</v>
      </c>
      <c r="E212" s="11">
        <v>0</v>
      </c>
      <c r="F212" s="11">
        <v>0</v>
      </c>
      <c r="G212" s="11">
        <v>0</v>
      </c>
      <c r="H212" s="4">
        <v>0</v>
      </c>
      <c r="I212" s="5">
        <v>-1.5005143000000001</v>
      </c>
      <c r="J212" s="5">
        <v>2.4206207000000002</v>
      </c>
      <c r="K212" s="8">
        <v>0</v>
      </c>
      <c r="L212">
        <v>27</v>
      </c>
      <c r="M212" s="29">
        <f t="shared" si="6"/>
        <v>0.9201064000000001</v>
      </c>
      <c r="N212" s="26">
        <f>SUMIFS(L:L,A:A,A212)/COUNTIF(A:A,A212)</f>
        <v>27.1</v>
      </c>
      <c r="O212">
        <f t="shared" si="7"/>
        <v>0</v>
      </c>
    </row>
    <row r="213" spans="1:15" x14ac:dyDescent="0.2">
      <c r="A213" t="s">
        <v>244</v>
      </c>
      <c r="B213" s="3" t="s">
        <v>239</v>
      </c>
      <c r="C213" s="11">
        <v>0</v>
      </c>
      <c r="D213" s="11">
        <v>18</v>
      </c>
      <c r="E213" s="11">
        <v>0</v>
      </c>
      <c r="F213" s="11">
        <v>0</v>
      </c>
      <c r="G213" s="11">
        <v>0</v>
      </c>
      <c r="H213" s="4">
        <v>18</v>
      </c>
      <c r="I213" s="5">
        <v>-0.23064454284125691</v>
      </c>
      <c r="J213" s="5">
        <v>-1.4893000828412568</v>
      </c>
      <c r="K213" s="8">
        <v>0.28355606649645487</v>
      </c>
      <c r="L213">
        <v>25</v>
      </c>
      <c r="M213" s="29">
        <f t="shared" si="6"/>
        <v>-1.7199446256825137</v>
      </c>
      <c r="N213" s="26">
        <f>SUMIFS(L:L,A:A,A213)/COUNTIF(A:A,A213)</f>
        <v>27.1</v>
      </c>
      <c r="O213">
        <f t="shared" si="7"/>
        <v>0</v>
      </c>
    </row>
    <row r="214" spans="1:15" x14ac:dyDescent="0.2">
      <c r="A214" t="s">
        <v>244</v>
      </c>
      <c r="B214" s="3" t="s">
        <v>240</v>
      </c>
      <c r="C214" s="11">
        <v>0</v>
      </c>
      <c r="D214" s="11">
        <v>0</v>
      </c>
      <c r="E214" s="11">
        <v>0</v>
      </c>
      <c r="F214" s="11">
        <v>0</v>
      </c>
      <c r="G214" s="11">
        <v>0</v>
      </c>
      <c r="H214" s="4">
        <v>0</v>
      </c>
      <c r="I214" s="5">
        <v>-0.59833550000000002</v>
      </c>
      <c r="J214" s="5">
        <v>0.50206149</v>
      </c>
      <c r="K214" s="8">
        <v>0</v>
      </c>
      <c r="L214">
        <v>29</v>
      </c>
      <c r="M214" s="29">
        <f t="shared" si="6"/>
        <v>-9.6274010000000021E-2</v>
      </c>
      <c r="N214" s="26">
        <f>SUMIFS(L:L,A:A,A214)/COUNTIF(A:A,A214)</f>
        <v>27.1</v>
      </c>
      <c r="O214">
        <f t="shared" si="7"/>
        <v>0</v>
      </c>
    </row>
    <row r="215" spans="1:15" x14ac:dyDescent="0.2">
      <c r="A215" t="s">
        <v>244</v>
      </c>
      <c r="B215" s="3" t="s">
        <v>241</v>
      </c>
      <c r="C215" s="11">
        <v>0</v>
      </c>
      <c r="D215" s="11">
        <v>0</v>
      </c>
      <c r="E215" s="11">
        <v>6</v>
      </c>
      <c r="F215" s="11">
        <v>0</v>
      </c>
      <c r="G215" s="11">
        <v>0</v>
      </c>
      <c r="H215" s="4">
        <v>6</v>
      </c>
      <c r="I215" s="5">
        <v>-2.3749189308111029</v>
      </c>
      <c r="J215" s="5">
        <v>-0.56158048081110301</v>
      </c>
      <c r="K215" s="8">
        <v>-0.31606855142249457</v>
      </c>
      <c r="L215">
        <v>30</v>
      </c>
      <c r="M215" s="29">
        <f t="shared" si="6"/>
        <v>-2.9364994116222061</v>
      </c>
      <c r="N215" s="26">
        <f>SUMIFS(L:L,A:A,A215)/COUNTIF(A:A,A215)</f>
        <v>27.1</v>
      </c>
      <c r="O215">
        <f t="shared" si="7"/>
        <v>0</v>
      </c>
    </row>
    <row r="216" spans="1:15" x14ac:dyDescent="0.2">
      <c r="A216" t="s">
        <v>244</v>
      </c>
      <c r="B216" s="3" t="s">
        <v>242</v>
      </c>
      <c r="C216" s="11">
        <v>0</v>
      </c>
      <c r="D216" s="11">
        <v>0</v>
      </c>
      <c r="E216" s="11">
        <v>0</v>
      </c>
      <c r="F216" s="11">
        <v>0</v>
      </c>
      <c r="G216" s="11">
        <v>0</v>
      </c>
      <c r="H216" s="4">
        <v>0</v>
      </c>
      <c r="I216" s="5">
        <v>-1.2342803</v>
      </c>
      <c r="J216" s="5">
        <v>-1.5179138000000001</v>
      </c>
      <c r="K216" s="8">
        <v>0</v>
      </c>
      <c r="L216">
        <v>20</v>
      </c>
      <c r="M216" s="29">
        <f t="shared" si="6"/>
        <v>-2.7521941000000001</v>
      </c>
      <c r="N216" s="26">
        <f>SUMIFS(L:L,A:A,A216)/COUNTIF(A:A,A216)</f>
        <v>27.1</v>
      </c>
      <c r="O216">
        <f t="shared" si="7"/>
        <v>0</v>
      </c>
    </row>
    <row r="217" spans="1:15" x14ac:dyDescent="0.2">
      <c r="A217" t="s">
        <v>244</v>
      </c>
      <c r="B217" s="3" t="s">
        <v>243</v>
      </c>
      <c r="C217" s="11">
        <v>0</v>
      </c>
      <c r="D217" s="11">
        <v>0</v>
      </c>
      <c r="E217" s="11">
        <v>0</v>
      </c>
      <c r="F217" s="11">
        <v>0</v>
      </c>
      <c r="G217" s="11">
        <v>12</v>
      </c>
      <c r="H217" s="4">
        <v>12</v>
      </c>
      <c r="I217" s="5">
        <v>-1.26655605449231</v>
      </c>
      <c r="J217" s="5">
        <v>0.66182733451433884</v>
      </c>
      <c r="K217" s="8">
        <v>0.94180811401486952</v>
      </c>
      <c r="L217">
        <v>23</v>
      </c>
      <c r="M217" s="29">
        <f t="shared" si="6"/>
        <v>-0.60472871997797117</v>
      </c>
      <c r="N217" s="26">
        <f>SUMIFS(L:L,A:A,A217)/COUNTIF(A:A,A217)</f>
        <v>27.1</v>
      </c>
      <c r="O217">
        <f t="shared" si="7"/>
        <v>0</v>
      </c>
    </row>
    <row r="218" spans="1:15" x14ac:dyDescent="0.2">
      <c r="A218" t="s">
        <v>256</v>
      </c>
      <c r="B218" s="3" t="s">
        <v>245</v>
      </c>
      <c r="C218" s="11">
        <v>0</v>
      </c>
      <c r="D218" s="11">
        <v>0</v>
      </c>
      <c r="E218" s="11">
        <v>0</v>
      </c>
      <c r="F218" s="11">
        <v>0</v>
      </c>
      <c r="G218" s="11">
        <v>29</v>
      </c>
      <c r="H218" s="4">
        <v>29</v>
      </c>
      <c r="I218" s="5">
        <v>-0.70482398164471949</v>
      </c>
      <c r="J218" s="5">
        <v>4.7017569183552812</v>
      </c>
      <c r="K218" s="8">
        <v>9.7824968530091052</v>
      </c>
      <c r="L218">
        <v>26</v>
      </c>
      <c r="M218" s="29">
        <f t="shared" si="6"/>
        <v>3.9969329367105617</v>
      </c>
      <c r="N218" s="26">
        <f>SUMIFS(L:L,A:A,A218)/COUNTIF(A:A,A218)</f>
        <v>27.636363636363637</v>
      </c>
      <c r="O218">
        <f t="shared" si="7"/>
        <v>0</v>
      </c>
    </row>
    <row r="219" spans="1:15" x14ac:dyDescent="0.2">
      <c r="A219" t="s">
        <v>256</v>
      </c>
      <c r="B219" s="3" t="s">
        <v>246</v>
      </c>
      <c r="C219" s="11">
        <v>0</v>
      </c>
      <c r="D219" s="11">
        <v>0</v>
      </c>
      <c r="E219" s="11">
        <v>0</v>
      </c>
      <c r="F219" s="11">
        <v>0</v>
      </c>
      <c r="G219" s="11">
        <v>0</v>
      </c>
      <c r="H219" s="4">
        <v>0</v>
      </c>
      <c r="I219" s="5">
        <v>1.2984846000000001</v>
      </c>
      <c r="J219" s="5">
        <v>0.94368333000000004</v>
      </c>
      <c r="K219" s="8">
        <v>0</v>
      </c>
      <c r="L219">
        <v>28</v>
      </c>
      <c r="M219" s="29">
        <f t="shared" si="6"/>
        <v>2.2421679299999999</v>
      </c>
      <c r="N219" s="26">
        <f>SUMIFS(L:L,A:A,A219)/COUNTIF(A:A,A219)</f>
        <v>27.636363636363637</v>
      </c>
      <c r="O219">
        <f t="shared" si="7"/>
        <v>0</v>
      </c>
    </row>
    <row r="220" spans="1:15" x14ac:dyDescent="0.2">
      <c r="A220" t="s">
        <v>256</v>
      </c>
      <c r="B220" s="3" t="s">
        <v>247</v>
      </c>
      <c r="C220" s="11">
        <v>0</v>
      </c>
      <c r="D220" s="11">
        <v>0</v>
      </c>
      <c r="E220" s="11">
        <v>14</v>
      </c>
      <c r="F220" s="11">
        <v>14</v>
      </c>
      <c r="G220" s="11">
        <v>0</v>
      </c>
      <c r="H220" s="4">
        <v>28</v>
      </c>
      <c r="I220" s="5">
        <v>0.85441316109623533</v>
      </c>
      <c r="J220" s="5">
        <v>0.86342228109623531</v>
      </c>
      <c r="K220" s="8">
        <v>5.8555908214531414</v>
      </c>
      <c r="L220">
        <v>31</v>
      </c>
      <c r="M220" s="29">
        <f t="shared" si="6"/>
        <v>1.7178354421924706</v>
      </c>
      <c r="N220" s="26">
        <f>SUMIFS(L:L,A:A,A220)/COUNTIF(A:A,A220)</f>
        <v>27.636363636363637</v>
      </c>
      <c r="O220">
        <f t="shared" si="7"/>
        <v>0</v>
      </c>
    </row>
    <row r="221" spans="1:15" x14ac:dyDescent="0.2">
      <c r="A221" t="s">
        <v>256</v>
      </c>
      <c r="B221" s="3" t="s">
        <v>248</v>
      </c>
      <c r="C221" s="11">
        <v>0</v>
      </c>
      <c r="D221" s="11">
        <v>14</v>
      </c>
      <c r="E221" s="11">
        <v>0</v>
      </c>
      <c r="F221" s="11">
        <v>0</v>
      </c>
      <c r="G221" s="11">
        <v>0</v>
      </c>
      <c r="H221" s="4">
        <v>14</v>
      </c>
      <c r="I221" s="5">
        <v>-1.0880743733315437</v>
      </c>
      <c r="J221" s="5">
        <v>-1.0607208733315436</v>
      </c>
      <c r="K221" s="8">
        <v>-0.11717625674718109</v>
      </c>
      <c r="L221">
        <v>27</v>
      </c>
      <c r="M221" s="29">
        <f t="shared" si="6"/>
        <v>-2.1487952466630871</v>
      </c>
      <c r="N221" s="26">
        <f>SUMIFS(L:L,A:A,A221)/COUNTIF(A:A,A221)</f>
        <v>27.636363636363637</v>
      </c>
      <c r="O221">
        <f t="shared" si="7"/>
        <v>0</v>
      </c>
    </row>
    <row r="222" spans="1:15" x14ac:dyDescent="0.2">
      <c r="A222" t="s">
        <v>256</v>
      </c>
      <c r="B222" s="3" t="s">
        <v>249</v>
      </c>
      <c r="C222" s="11">
        <v>0</v>
      </c>
      <c r="D222" s="11">
        <v>0</v>
      </c>
      <c r="E222" s="11">
        <v>0</v>
      </c>
      <c r="F222" s="11">
        <v>0</v>
      </c>
      <c r="G222" s="11">
        <v>0</v>
      </c>
      <c r="H222" s="4">
        <v>0</v>
      </c>
      <c r="I222" s="5">
        <v>-8.8588238E-2</v>
      </c>
      <c r="J222" s="5">
        <v>-0.36016758999999998</v>
      </c>
      <c r="K222" s="8">
        <v>0</v>
      </c>
      <c r="L222">
        <v>28</v>
      </c>
      <c r="M222" s="29">
        <f t="shared" si="6"/>
        <v>-0.44875582799999997</v>
      </c>
      <c r="N222" s="26">
        <f>SUMIFS(L:L,A:A,A222)/COUNTIF(A:A,A222)</f>
        <v>27.636363636363637</v>
      </c>
      <c r="O222">
        <f t="shared" si="7"/>
        <v>0</v>
      </c>
    </row>
    <row r="223" spans="1:15" x14ac:dyDescent="0.2">
      <c r="A223" t="s">
        <v>256</v>
      </c>
      <c r="B223" s="3" t="s">
        <v>250</v>
      </c>
      <c r="C223" s="11">
        <v>0</v>
      </c>
      <c r="D223" s="11">
        <v>0</v>
      </c>
      <c r="E223" s="11">
        <v>10</v>
      </c>
      <c r="F223" s="11">
        <v>3</v>
      </c>
      <c r="G223" s="11">
        <v>0</v>
      </c>
      <c r="H223" s="4">
        <v>13</v>
      </c>
      <c r="I223" s="5">
        <v>-1.8462164000000001</v>
      </c>
      <c r="J223" s="5">
        <v>1.7568052999999999</v>
      </c>
      <c r="K223" s="8">
        <v>1.397118133125</v>
      </c>
      <c r="L223">
        <v>34</v>
      </c>
      <c r="M223" s="29">
        <f t="shared" si="6"/>
        <v>-8.9411100000000188E-2</v>
      </c>
      <c r="N223" s="26">
        <f>SUMIFS(L:L,A:A,A223)/COUNTIF(A:A,A223)</f>
        <v>27.636363636363637</v>
      </c>
      <c r="O223">
        <f t="shared" si="7"/>
        <v>0</v>
      </c>
    </row>
    <row r="224" spans="1:15" x14ac:dyDescent="0.2">
      <c r="A224" t="s">
        <v>256</v>
      </c>
      <c r="B224" s="3" t="s">
        <v>251</v>
      </c>
      <c r="C224" s="11">
        <v>0</v>
      </c>
      <c r="D224" s="11">
        <v>0</v>
      </c>
      <c r="E224" s="11">
        <v>0</v>
      </c>
      <c r="F224" s="11">
        <v>0</v>
      </c>
      <c r="G224" s="11">
        <v>0</v>
      </c>
      <c r="H224" s="4">
        <v>0</v>
      </c>
      <c r="I224" s="5">
        <v>-1.2296552999999999</v>
      </c>
      <c r="J224" s="5">
        <v>-1.7591977000000002E-2</v>
      </c>
      <c r="K224" s="8">
        <v>0</v>
      </c>
      <c r="L224">
        <v>31</v>
      </c>
      <c r="M224" s="29">
        <f t="shared" si="6"/>
        <v>-1.2472472769999998</v>
      </c>
      <c r="N224" s="26">
        <f>SUMIFS(L:L,A:A,A224)/COUNTIF(A:A,A224)</f>
        <v>27.636363636363637</v>
      </c>
      <c r="O224">
        <f t="shared" si="7"/>
        <v>0</v>
      </c>
    </row>
    <row r="225" spans="1:15" x14ac:dyDescent="0.2">
      <c r="A225" t="s">
        <v>256</v>
      </c>
      <c r="B225" s="3" t="s">
        <v>252</v>
      </c>
      <c r="C225" s="11">
        <v>0</v>
      </c>
      <c r="D225" s="11">
        <v>0</v>
      </c>
      <c r="E225" s="11">
        <v>0</v>
      </c>
      <c r="F225" s="11">
        <v>2</v>
      </c>
      <c r="G225" s="11">
        <v>8</v>
      </c>
      <c r="H225" s="4">
        <v>10</v>
      </c>
      <c r="I225" s="5">
        <v>-1.7037794647322304</v>
      </c>
      <c r="J225" s="5">
        <v>3.5982017352677698</v>
      </c>
      <c r="K225" s="8">
        <v>2.1906125271762411</v>
      </c>
      <c r="L225">
        <v>31</v>
      </c>
      <c r="M225" s="29">
        <f t="shared" si="6"/>
        <v>1.8944222705355394</v>
      </c>
      <c r="N225" s="26">
        <f>SUMIFS(L:L,A:A,A225)/COUNTIF(A:A,A225)</f>
        <v>27.636363636363637</v>
      </c>
      <c r="O225">
        <f t="shared" si="7"/>
        <v>0</v>
      </c>
    </row>
    <row r="226" spans="1:15" x14ac:dyDescent="0.2">
      <c r="A226" t="s">
        <v>256</v>
      </c>
      <c r="B226" s="3" t="s">
        <v>253</v>
      </c>
      <c r="C226" s="11">
        <v>18</v>
      </c>
      <c r="D226" s="11">
        <v>17</v>
      </c>
      <c r="E226" s="11">
        <v>0</v>
      </c>
      <c r="F226" s="11">
        <v>0</v>
      </c>
      <c r="G226" s="11">
        <v>0</v>
      </c>
      <c r="H226" s="4">
        <v>35</v>
      </c>
      <c r="I226" s="5">
        <v>2.1940780963682713</v>
      </c>
      <c r="J226" s="5">
        <v>-0.10181098763172862</v>
      </c>
      <c r="K226" s="8">
        <v>8.0566508703250683</v>
      </c>
      <c r="L226">
        <v>22</v>
      </c>
      <c r="M226" s="29">
        <f t="shared" si="6"/>
        <v>2.0922671087365425</v>
      </c>
      <c r="N226" s="26">
        <f>SUMIFS(L:L,A:A,A226)/COUNTIF(A:A,A226)</f>
        <v>27.636363636363637</v>
      </c>
      <c r="O226">
        <f t="shared" si="7"/>
        <v>0</v>
      </c>
    </row>
    <row r="227" spans="1:15" x14ac:dyDescent="0.2">
      <c r="A227" t="s">
        <v>256</v>
      </c>
      <c r="B227" s="3" t="s">
        <v>254</v>
      </c>
      <c r="C227" s="11">
        <v>0</v>
      </c>
      <c r="D227" s="11">
        <v>0</v>
      </c>
      <c r="E227" s="11">
        <v>0</v>
      </c>
      <c r="F227" s="11">
        <v>1</v>
      </c>
      <c r="G227" s="11">
        <v>11</v>
      </c>
      <c r="H227" s="4">
        <v>12</v>
      </c>
      <c r="I227" s="5">
        <v>-1.4407222301247555</v>
      </c>
      <c r="J227" s="5">
        <v>-0.30473288709843632</v>
      </c>
      <c r="K227" s="8">
        <v>0.17181779587434554</v>
      </c>
      <c r="L227">
        <v>21</v>
      </c>
      <c r="M227" s="29">
        <f t="shared" si="6"/>
        <v>-1.7454551172231918</v>
      </c>
      <c r="N227" s="26">
        <f>SUMIFS(L:L,A:A,A227)/COUNTIF(A:A,A227)</f>
        <v>27.636363636363637</v>
      </c>
      <c r="O227">
        <f t="shared" si="7"/>
        <v>0</v>
      </c>
    </row>
    <row r="228" spans="1:15" x14ac:dyDescent="0.2">
      <c r="A228" t="s">
        <v>256</v>
      </c>
      <c r="B228" s="3" t="s">
        <v>255</v>
      </c>
      <c r="C228" s="11">
        <v>0</v>
      </c>
      <c r="D228" s="11">
        <v>14</v>
      </c>
      <c r="E228" s="11">
        <v>4</v>
      </c>
      <c r="F228" s="11">
        <v>0</v>
      </c>
      <c r="G228" s="11">
        <v>0</v>
      </c>
      <c r="H228" s="4">
        <v>18</v>
      </c>
      <c r="I228" s="5">
        <v>-1.0771856879624142</v>
      </c>
      <c r="J228" s="5">
        <v>1.0135753120375857</v>
      </c>
      <c r="K228" s="8">
        <v>1.9605944943761113</v>
      </c>
      <c r="L228">
        <v>25</v>
      </c>
      <c r="M228" s="29">
        <f t="shared" si="6"/>
        <v>-6.3610375924828544E-2</v>
      </c>
      <c r="N228" s="26">
        <f>SUMIFS(L:L,A:A,A228)/COUNTIF(A:A,A228)</f>
        <v>27.636363636363637</v>
      </c>
      <c r="O228">
        <f t="shared" si="7"/>
        <v>0</v>
      </c>
    </row>
    <row r="229" spans="1:15" x14ac:dyDescent="0.2">
      <c r="A229" t="s">
        <v>268</v>
      </c>
      <c r="B229" s="3" t="s">
        <v>257</v>
      </c>
      <c r="C229" s="11">
        <v>0</v>
      </c>
      <c r="D229" s="11">
        <v>26</v>
      </c>
      <c r="E229" s="11">
        <v>4</v>
      </c>
      <c r="F229" s="11">
        <v>0</v>
      </c>
      <c r="G229" s="11">
        <v>0</v>
      </c>
      <c r="H229" s="4">
        <v>30</v>
      </c>
      <c r="I229" s="5">
        <v>3.3370280000000001</v>
      </c>
      <c r="J229" s="5">
        <v>1.3791271000000001</v>
      </c>
      <c r="K229" s="8">
        <v>11.333511731250001</v>
      </c>
      <c r="L229">
        <v>29</v>
      </c>
      <c r="M229" s="29">
        <f t="shared" si="6"/>
        <v>4.7161550999999999</v>
      </c>
      <c r="N229" s="26">
        <f>SUMIFS(L:L,A:A,A229)/COUNTIF(A:A,A229)</f>
        <v>27.363636363636363</v>
      </c>
      <c r="O229">
        <f t="shared" si="7"/>
        <v>0</v>
      </c>
    </row>
    <row r="230" spans="1:15" x14ac:dyDescent="0.2">
      <c r="A230" t="s">
        <v>268</v>
      </c>
      <c r="B230" s="3" t="s">
        <v>258</v>
      </c>
      <c r="C230" s="11">
        <v>29</v>
      </c>
      <c r="D230" s="11">
        <v>0</v>
      </c>
      <c r="E230" s="11">
        <v>0</v>
      </c>
      <c r="F230" s="11">
        <v>0</v>
      </c>
      <c r="G230" s="11">
        <v>0</v>
      </c>
      <c r="H230" s="4">
        <v>29</v>
      </c>
      <c r="I230" s="5">
        <v>1.2586233949688383</v>
      </c>
      <c r="J230" s="5">
        <v>-0.89879685503116169</v>
      </c>
      <c r="K230" s="8">
        <v>3.8494670432733353</v>
      </c>
      <c r="L230">
        <v>30</v>
      </c>
      <c r="M230" s="29">
        <f t="shared" si="6"/>
        <v>0.35982653993767666</v>
      </c>
      <c r="N230" s="26">
        <f>SUMIFS(L:L,A:A,A230)/COUNTIF(A:A,A230)</f>
        <v>27.363636363636363</v>
      </c>
      <c r="O230">
        <f t="shared" si="7"/>
        <v>0</v>
      </c>
    </row>
    <row r="231" spans="1:15" x14ac:dyDescent="0.2">
      <c r="A231" t="s">
        <v>268</v>
      </c>
      <c r="B231" s="3" t="s">
        <v>259</v>
      </c>
      <c r="C231" s="11">
        <v>0</v>
      </c>
      <c r="D231" s="11">
        <v>0</v>
      </c>
      <c r="E231" s="11">
        <v>0</v>
      </c>
      <c r="F231" s="11">
        <v>6</v>
      </c>
      <c r="G231" s="11">
        <v>14</v>
      </c>
      <c r="H231" s="4">
        <v>20</v>
      </c>
      <c r="I231" s="5">
        <v>-1.6964655</v>
      </c>
      <c r="J231" s="5">
        <v>1.4371669</v>
      </c>
      <c r="K231" s="8">
        <v>1.9582890750000004</v>
      </c>
      <c r="L231">
        <v>29</v>
      </c>
      <c r="M231" s="29">
        <f t="shared" si="6"/>
        <v>-0.25929859999999993</v>
      </c>
      <c r="N231" s="26">
        <f>SUMIFS(L:L,A:A,A231)/COUNTIF(A:A,A231)</f>
        <v>27.363636363636363</v>
      </c>
      <c r="O231">
        <f t="shared" si="7"/>
        <v>0</v>
      </c>
    </row>
    <row r="232" spans="1:15" x14ac:dyDescent="0.2">
      <c r="A232" t="s">
        <v>268</v>
      </c>
      <c r="B232" s="3" t="s">
        <v>260</v>
      </c>
      <c r="C232" s="11">
        <v>0</v>
      </c>
      <c r="D232" s="11">
        <v>0</v>
      </c>
      <c r="E232" s="11">
        <v>4</v>
      </c>
      <c r="F232" s="11">
        <v>20</v>
      </c>
      <c r="G232" s="11">
        <v>0</v>
      </c>
      <c r="H232" s="4">
        <v>24</v>
      </c>
      <c r="I232" s="5">
        <v>-1.3468245999999999</v>
      </c>
      <c r="J232" s="5">
        <v>0.63339931000000005</v>
      </c>
      <c r="K232" s="8">
        <v>1.7368758585000001</v>
      </c>
      <c r="L232">
        <v>33</v>
      </c>
      <c r="M232" s="29">
        <f t="shared" si="6"/>
        <v>-0.71342528999999988</v>
      </c>
      <c r="N232" s="26">
        <f>SUMIFS(L:L,A:A,A232)/COUNTIF(A:A,A232)</f>
        <v>27.363636363636363</v>
      </c>
      <c r="O232">
        <f t="shared" si="7"/>
        <v>0</v>
      </c>
    </row>
    <row r="233" spans="1:15" x14ac:dyDescent="0.2">
      <c r="A233" t="s">
        <v>268</v>
      </c>
      <c r="B233" s="3" t="s">
        <v>261</v>
      </c>
      <c r="C233" s="11">
        <v>0</v>
      </c>
      <c r="D233" s="11">
        <v>0</v>
      </c>
      <c r="E233" s="11">
        <v>20</v>
      </c>
      <c r="F233" s="11">
        <v>0</v>
      </c>
      <c r="G233" s="11">
        <v>0</v>
      </c>
      <c r="H233" s="4">
        <v>20</v>
      </c>
      <c r="I233" s="5">
        <v>0.82654607000000002</v>
      </c>
      <c r="J233" s="5">
        <v>-1.5889002000000001</v>
      </c>
      <c r="K233" s="8">
        <v>0</v>
      </c>
      <c r="L233">
        <v>23</v>
      </c>
      <c r="M233" s="29">
        <f t="shared" si="6"/>
        <v>-0.76235413000000007</v>
      </c>
      <c r="N233" s="26">
        <f>SUMIFS(L:L,A:A,A233)/COUNTIF(A:A,A233)</f>
        <v>27.363636363636363</v>
      </c>
      <c r="O233">
        <f t="shared" si="7"/>
        <v>0</v>
      </c>
    </row>
    <row r="234" spans="1:15" x14ac:dyDescent="0.2">
      <c r="A234" t="s">
        <v>268</v>
      </c>
      <c r="B234" s="3" t="s">
        <v>262</v>
      </c>
      <c r="C234" s="11">
        <v>0</v>
      </c>
      <c r="D234" s="11">
        <v>0</v>
      </c>
      <c r="E234" s="11">
        <v>0</v>
      </c>
      <c r="F234" s="11">
        <v>0</v>
      </c>
      <c r="G234" s="11">
        <v>0</v>
      </c>
      <c r="H234" s="4">
        <v>0</v>
      </c>
      <c r="I234" s="5">
        <v>-2.1363243999999999</v>
      </c>
      <c r="J234" s="5">
        <v>2.198601</v>
      </c>
      <c r="K234" s="8">
        <v>0</v>
      </c>
      <c r="L234">
        <v>30</v>
      </c>
      <c r="M234" s="29">
        <f t="shared" si="6"/>
        <v>6.2276600000000126E-2</v>
      </c>
      <c r="N234" s="26">
        <f>SUMIFS(L:L,A:A,A234)/COUNTIF(A:A,A234)</f>
        <v>27.363636363636363</v>
      </c>
      <c r="O234">
        <f t="shared" si="7"/>
        <v>0</v>
      </c>
    </row>
    <row r="235" spans="1:15" x14ac:dyDescent="0.2">
      <c r="A235" t="s">
        <v>268</v>
      </c>
      <c r="B235" s="3" t="s">
        <v>263</v>
      </c>
      <c r="C235" s="11">
        <v>0</v>
      </c>
      <c r="D235" s="11">
        <v>0</v>
      </c>
      <c r="E235" s="11">
        <v>0</v>
      </c>
      <c r="F235" s="11">
        <v>0</v>
      </c>
      <c r="G235" s="11">
        <v>34</v>
      </c>
      <c r="H235" s="4">
        <v>34</v>
      </c>
      <c r="I235" s="5">
        <v>4.0109624999999998</v>
      </c>
      <c r="J235" s="5">
        <v>0.78829961999999998</v>
      </c>
      <c r="K235" s="8">
        <v>13.003588804500003</v>
      </c>
      <c r="L235">
        <v>23</v>
      </c>
      <c r="M235" s="29">
        <f t="shared" si="6"/>
        <v>4.7992621199999999</v>
      </c>
      <c r="N235" s="26">
        <f>SUMIFS(L:L,A:A,A235)/COUNTIF(A:A,A235)</f>
        <v>27.363636363636363</v>
      </c>
      <c r="O235">
        <f t="shared" si="7"/>
        <v>0</v>
      </c>
    </row>
    <row r="236" spans="1:15" x14ac:dyDescent="0.2">
      <c r="A236" t="s">
        <v>268</v>
      </c>
      <c r="B236" s="3" t="s">
        <v>264</v>
      </c>
      <c r="C236" s="11">
        <v>0</v>
      </c>
      <c r="D236" s="11">
        <v>0</v>
      </c>
      <c r="E236" s="11">
        <v>0</v>
      </c>
      <c r="F236" s="11">
        <v>17</v>
      </c>
      <c r="G236" s="11">
        <v>0</v>
      </c>
      <c r="H236" s="4">
        <v>17</v>
      </c>
      <c r="I236" s="5">
        <v>-1.3121965131964164</v>
      </c>
      <c r="J236" s="5">
        <v>-0.23989824880888247</v>
      </c>
      <c r="K236" s="8">
        <v>0.42830938383243289</v>
      </c>
      <c r="L236">
        <v>21</v>
      </c>
      <c r="M236" s="29">
        <f t="shared" si="6"/>
        <v>-1.5520947620052989</v>
      </c>
      <c r="N236" s="26">
        <f>SUMIFS(L:L,A:A,A236)/COUNTIF(A:A,A236)</f>
        <v>27.363636363636363</v>
      </c>
      <c r="O236">
        <f t="shared" si="7"/>
        <v>0</v>
      </c>
    </row>
    <row r="237" spans="1:15" x14ac:dyDescent="0.2">
      <c r="A237" t="s">
        <v>268</v>
      </c>
      <c r="B237" s="3" t="s">
        <v>265</v>
      </c>
      <c r="C237" s="11">
        <v>19</v>
      </c>
      <c r="D237" s="11">
        <v>5</v>
      </c>
      <c r="E237" s="11">
        <v>0</v>
      </c>
      <c r="F237" s="11">
        <v>0</v>
      </c>
      <c r="G237" s="11">
        <v>0</v>
      </c>
      <c r="H237" s="4">
        <v>24</v>
      </c>
      <c r="I237" s="5">
        <v>1.6637265999999999</v>
      </c>
      <c r="J237" s="5">
        <v>0.15368198999999999</v>
      </c>
      <c r="K237" s="8">
        <v>5.1535015964999999</v>
      </c>
      <c r="L237">
        <v>22</v>
      </c>
      <c r="M237" s="29">
        <f t="shared" si="6"/>
        <v>1.8174085899999999</v>
      </c>
      <c r="N237" s="26">
        <f>SUMIFS(L:L,A:A,A237)/COUNTIF(A:A,A237)</f>
        <v>27.363636363636363</v>
      </c>
      <c r="O237">
        <f t="shared" si="7"/>
        <v>0</v>
      </c>
    </row>
    <row r="238" spans="1:15" x14ac:dyDescent="0.2">
      <c r="A238" t="s">
        <v>268</v>
      </c>
      <c r="B238" s="3" t="s">
        <v>266</v>
      </c>
      <c r="C238" s="11">
        <v>0</v>
      </c>
      <c r="D238" s="11">
        <v>0</v>
      </c>
      <c r="E238" s="11">
        <v>0</v>
      </c>
      <c r="F238" s="11">
        <v>0</v>
      </c>
      <c r="G238" s="11">
        <v>0</v>
      </c>
      <c r="H238" s="4">
        <v>0</v>
      </c>
      <c r="I238" s="5">
        <v>-0.92276049000000004</v>
      </c>
      <c r="J238" s="5">
        <v>-2.5421062000000001</v>
      </c>
      <c r="K238" s="8">
        <v>0</v>
      </c>
      <c r="L238">
        <v>26</v>
      </c>
      <c r="M238" s="29">
        <f t="shared" si="6"/>
        <v>-3.46486669</v>
      </c>
      <c r="N238" s="26">
        <f>SUMIFS(L:L,A:A,A238)/COUNTIF(A:A,A238)</f>
        <v>27.363636363636363</v>
      </c>
      <c r="O238">
        <f t="shared" si="7"/>
        <v>0</v>
      </c>
    </row>
    <row r="239" spans="1:15" x14ac:dyDescent="0.2">
      <c r="A239" t="s">
        <v>268</v>
      </c>
      <c r="B239" s="3" t="s">
        <v>267</v>
      </c>
      <c r="C239" s="11">
        <v>0</v>
      </c>
      <c r="D239" s="11">
        <v>0</v>
      </c>
      <c r="E239" s="11">
        <v>0</v>
      </c>
      <c r="F239" s="11">
        <v>0</v>
      </c>
      <c r="G239" s="11">
        <v>0</v>
      </c>
      <c r="H239" s="4">
        <v>0</v>
      </c>
      <c r="I239" s="5">
        <v>-1.4285159999999999</v>
      </c>
      <c r="J239" s="5">
        <v>-1.4390076000000001</v>
      </c>
      <c r="K239" s="8">
        <v>0</v>
      </c>
      <c r="L239">
        <v>35</v>
      </c>
      <c r="M239" s="29">
        <f t="shared" si="6"/>
        <v>-2.8675236000000002</v>
      </c>
      <c r="N239" s="26">
        <f>SUMIFS(L:L,A:A,A239)/COUNTIF(A:A,A239)</f>
        <v>27.363636363636363</v>
      </c>
      <c r="O239">
        <f t="shared" si="7"/>
        <v>0</v>
      </c>
    </row>
    <row r="240" spans="1:15" x14ac:dyDescent="0.2">
      <c r="A240" t="s">
        <v>281</v>
      </c>
      <c r="B240" s="3" t="s">
        <v>269</v>
      </c>
      <c r="C240" s="11">
        <v>0</v>
      </c>
      <c r="D240" s="11">
        <v>0</v>
      </c>
      <c r="E240" s="11">
        <v>0</v>
      </c>
      <c r="F240" s="11">
        <v>0</v>
      </c>
      <c r="G240" s="11">
        <v>0</v>
      </c>
      <c r="H240" s="4">
        <v>0</v>
      </c>
      <c r="I240" s="5">
        <v>-0.51006103000000003</v>
      </c>
      <c r="J240" s="5">
        <v>1.8558224000000001</v>
      </c>
      <c r="K240" s="8">
        <v>0</v>
      </c>
      <c r="L240">
        <v>33</v>
      </c>
      <c r="M240" s="29">
        <f t="shared" ref="M240:M298" si="8">SUM(I240:J240)</f>
        <v>1.34576137</v>
      </c>
      <c r="N240" s="26">
        <f>SUMIFS(L:L,A:A,A240)/COUNTIF(A:A,A240)</f>
        <v>26.307692307692307</v>
      </c>
      <c r="O240">
        <f t="shared" ref="O240:O298" si="9">IF(IF(E240&gt;25,1,0)*K240&gt;0,1,0)</f>
        <v>0</v>
      </c>
    </row>
    <row r="241" spans="1:15" x14ac:dyDescent="0.2">
      <c r="A241" t="s">
        <v>281</v>
      </c>
      <c r="B241" s="3" t="s">
        <v>270</v>
      </c>
      <c r="C241" s="11">
        <v>0</v>
      </c>
      <c r="D241" s="11">
        <v>0</v>
      </c>
      <c r="E241" s="11">
        <v>0</v>
      </c>
      <c r="F241" s="11">
        <v>0</v>
      </c>
      <c r="G241" s="11">
        <v>19</v>
      </c>
      <c r="H241" s="4">
        <v>19</v>
      </c>
      <c r="I241" s="5">
        <v>-0.82314925999999999</v>
      </c>
      <c r="J241" s="5">
        <v>1.7955449999999999</v>
      </c>
      <c r="K241" s="8">
        <v>3.1767479471250004</v>
      </c>
      <c r="L241">
        <v>28</v>
      </c>
      <c r="M241" s="29">
        <f t="shared" si="8"/>
        <v>0.97239573999999995</v>
      </c>
      <c r="N241" s="26">
        <f>SUMIFS(L:L,A:A,A241)/COUNTIF(A:A,A241)</f>
        <v>26.307692307692307</v>
      </c>
      <c r="O241">
        <f t="shared" si="9"/>
        <v>0</v>
      </c>
    </row>
    <row r="242" spans="1:15" x14ac:dyDescent="0.2">
      <c r="A242" t="s">
        <v>281</v>
      </c>
      <c r="B242" s="3" t="s">
        <v>271</v>
      </c>
      <c r="C242" s="11">
        <v>0</v>
      </c>
      <c r="D242" s="11">
        <v>0</v>
      </c>
      <c r="E242" s="11">
        <v>7</v>
      </c>
      <c r="F242" s="11">
        <v>5</v>
      </c>
      <c r="G242" s="11">
        <v>0</v>
      </c>
      <c r="H242" s="4">
        <v>12</v>
      </c>
      <c r="I242" s="5">
        <v>-0.99010944000000001</v>
      </c>
      <c r="J242" s="5">
        <v>-0.31760576000000001</v>
      </c>
      <c r="K242" s="8">
        <v>0.46729223999999997</v>
      </c>
      <c r="L242">
        <v>29</v>
      </c>
      <c r="M242" s="29">
        <f t="shared" si="8"/>
        <v>-1.3077152000000001</v>
      </c>
      <c r="N242" s="26">
        <f>SUMIFS(L:L,A:A,A242)/COUNTIF(A:A,A242)</f>
        <v>26.307692307692307</v>
      </c>
      <c r="O242">
        <f t="shared" si="9"/>
        <v>0</v>
      </c>
    </row>
    <row r="243" spans="1:15" x14ac:dyDescent="0.2">
      <c r="A243" t="s">
        <v>281</v>
      </c>
      <c r="B243" s="3" t="s">
        <v>272</v>
      </c>
      <c r="C243" s="11">
        <v>0</v>
      </c>
      <c r="D243" s="11">
        <v>0</v>
      </c>
      <c r="E243" s="11">
        <v>20</v>
      </c>
      <c r="F243" s="11">
        <v>0</v>
      </c>
      <c r="G243" s="11">
        <v>0</v>
      </c>
      <c r="H243" s="4">
        <v>20</v>
      </c>
      <c r="I243" s="5">
        <v>-0.97718567000000001</v>
      </c>
      <c r="J243" s="5">
        <v>-0.64668471000000005</v>
      </c>
      <c r="K243" s="8">
        <v>0.42314582249999999</v>
      </c>
      <c r="L243">
        <v>31</v>
      </c>
      <c r="M243" s="29">
        <f t="shared" si="8"/>
        <v>-1.6238703800000001</v>
      </c>
      <c r="N243" s="26">
        <f>SUMIFS(L:L,A:A,A243)/COUNTIF(A:A,A243)</f>
        <v>26.307692307692307</v>
      </c>
      <c r="O243">
        <f t="shared" si="9"/>
        <v>0</v>
      </c>
    </row>
    <row r="244" spans="1:15" x14ac:dyDescent="0.2">
      <c r="A244" t="s">
        <v>281</v>
      </c>
      <c r="B244" s="3" t="s">
        <v>273</v>
      </c>
      <c r="C244" s="11">
        <v>0</v>
      </c>
      <c r="D244" s="11">
        <v>0</v>
      </c>
      <c r="E244" s="11">
        <v>0</v>
      </c>
      <c r="F244" s="11">
        <v>6</v>
      </c>
      <c r="G244" s="11">
        <v>0</v>
      </c>
      <c r="H244" s="4">
        <v>6</v>
      </c>
      <c r="I244" s="5">
        <v>-1.7184181999999999</v>
      </c>
      <c r="J244" s="5">
        <v>0.31197563</v>
      </c>
      <c r="K244" s="8">
        <v>0.20032563262500006</v>
      </c>
      <c r="L244">
        <v>30</v>
      </c>
      <c r="M244" s="29">
        <f t="shared" si="8"/>
        <v>-1.4064425699999998</v>
      </c>
      <c r="N244" s="26">
        <f>SUMIFS(L:L,A:A,A244)/COUNTIF(A:A,A244)</f>
        <v>26.307692307692307</v>
      </c>
      <c r="O244">
        <f t="shared" si="9"/>
        <v>0</v>
      </c>
    </row>
    <row r="245" spans="1:15" x14ac:dyDescent="0.2">
      <c r="A245" t="s">
        <v>281</v>
      </c>
      <c r="B245" s="3" t="s">
        <v>274</v>
      </c>
      <c r="C245" s="11">
        <v>0</v>
      </c>
      <c r="D245" s="11">
        <v>0</v>
      </c>
      <c r="E245" s="11">
        <v>0</v>
      </c>
      <c r="F245" s="11">
        <v>0</v>
      </c>
      <c r="G245" s="11">
        <v>0</v>
      </c>
      <c r="H245" s="4">
        <v>0</v>
      </c>
      <c r="I245" s="5">
        <v>2.3562596</v>
      </c>
      <c r="J245" s="5">
        <v>-1.9834111000000001</v>
      </c>
      <c r="K245" s="8">
        <v>0</v>
      </c>
      <c r="L245">
        <v>21</v>
      </c>
      <c r="M245" s="29">
        <f t="shared" si="8"/>
        <v>0.37284849999999992</v>
      </c>
      <c r="N245" s="26">
        <f>SUMIFS(L:L,A:A,A245)/COUNTIF(A:A,A245)</f>
        <v>26.307692307692307</v>
      </c>
      <c r="O245">
        <f t="shared" si="9"/>
        <v>0</v>
      </c>
    </row>
    <row r="246" spans="1:15" x14ac:dyDescent="0.2">
      <c r="A246" t="s">
        <v>281</v>
      </c>
      <c r="B246" s="3" t="s">
        <v>275</v>
      </c>
      <c r="C246" s="11">
        <v>0</v>
      </c>
      <c r="D246" s="11">
        <v>0</v>
      </c>
      <c r="E246" s="11">
        <v>0</v>
      </c>
      <c r="F246" s="11">
        <v>0</v>
      </c>
      <c r="G246" s="11">
        <v>0</v>
      </c>
      <c r="H246" s="4">
        <v>0</v>
      </c>
      <c r="I246" s="5">
        <v>1.9561739</v>
      </c>
      <c r="J246" s="5">
        <v>-1.0445534999999999</v>
      </c>
      <c r="K246" s="8">
        <v>0</v>
      </c>
      <c r="L246">
        <v>24</v>
      </c>
      <c r="M246" s="29">
        <f t="shared" si="8"/>
        <v>0.91162040000000011</v>
      </c>
      <c r="N246" s="26">
        <f>SUMIFS(L:L,A:A,A246)/COUNTIF(A:A,A246)</f>
        <v>26.307692307692307</v>
      </c>
      <c r="O246">
        <f t="shared" si="9"/>
        <v>0</v>
      </c>
    </row>
    <row r="247" spans="1:15" x14ac:dyDescent="0.2">
      <c r="A247" t="s">
        <v>281</v>
      </c>
      <c r="B247" s="3" t="s">
        <v>276</v>
      </c>
      <c r="C247" s="11">
        <v>0</v>
      </c>
      <c r="D247" s="11">
        <v>0</v>
      </c>
      <c r="E247" s="11">
        <v>0</v>
      </c>
      <c r="F247" s="11">
        <v>12</v>
      </c>
      <c r="G247" s="11">
        <v>7</v>
      </c>
      <c r="H247" s="4">
        <v>19</v>
      </c>
      <c r="I247" s="5">
        <v>-0.11027855</v>
      </c>
      <c r="J247" s="5">
        <v>-0.21163365000000001</v>
      </c>
      <c r="K247" s="8">
        <v>1.7934563362500002</v>
      </c>
      <c r="L247">
        <v>23</v>
      </c>
      <c r="M247" s="29">
        <f t="shared" si="8"/>
        <v>-0.32191219999999998</v>
      </c>
      <c r="N247" s="26">
        <f>SUMIFS(L:L,A:A,A247)/COUNTIF(A:A,A247)</f>
        <v>26.307692307692307</v>
      </c>
      <c r="O247">
        <f t="shared" si="9"/>
        <v>0</v>
      </c>
    </row>
    <row r="248" spans="1:15" x14ac:dyDescent="0.2">
      <c r="A248" t="s">
        <v>281</v>
      </c>
      <c r="B248" s="3" t="s">
        <v>277</v>
      </c>
      <c r="C248" s="11">
        <v>0</v>
      </c>
      <c r="D248" s="11">
        <v>0</v>
      </c>
      <c r="E248" s="11">
        <v>12</v>
      </c>
      <c r="F248" s="11">
        <v>0</v>
      </c>
      <c r="G248" s="11">
        <v>0</v>
      </c>
      <c r="H248" s="4">
        <v>12</v>
      </c>
      <c r="I248" s="5">
        <v>-0.48435897</v>
      </c>
      <c r="J248" s="5">
        <v>-0.65409428000000003</v>
      </c>
      <c r="K248" s="8">
        <v>0.58154405625000005</v>
      </c>
      <c r="L248">
        <v>23</v>
      </c>
      <c r="M248" s="29">
        <f t="shared" si="8"/>
        <v>-1.13845325</v>
      </c>
      <c r="N248" s="26">
        <f>SUMIFS(L:L,A:A,A248)/COUNTIF(A:A,A248)</f>
        <v>26.307692307692307</v>
      </c>
      <c r="O248">
        <f t="shared" si="9"/>
        <v>0</v>
      </c>
    </row>
    <row r="249" spans="1:15" x14ac:dyDescent="0.2">
      <c r="A249" t="s">
        <v>281</v>
      </c>
      <c r="B249" s="3" t="s">
        <v>278</v>
      </c>
      <c r="C249" s="11">
        <v>5</v>
      </c>
      <c r="D249" s="11">
        <v>10</v>
      </c>
      <c r="E249" s="11">
        <v>0</v>
      </c>
      <c r="F249" s="11">
        <v>0</v>
      </c>
      <c r="G249" s="11">
        <v>0</v>
      </c>
      <c r="H249" s="4">
        <v>15</v>
      </c>
      <c r="I249" s="5">
        <v>-1.0983459746512774</v>
      </c>
      <c r="J249" s="5">
        <v>-1.4954392746512775</v>
      </c>
      <c r="K249" s="8">
        <v>-0.50100630409903091</v>
      </c>
      <c r="L249">
        <v>22</v>
      </c>
      <c r="M249" s="29">
        <f t="shared" si="8"/>
        <v>-2.5937852493025551</v>
      </c>
      <c r="N249" s="26">
        <f>SUMIFS(L:L,A:A,A249)/COUNTIF(A:A,A249)</f>
        <v>26.307692307692307</v>
      </c>
      <c r="O249">
        <f t="shared" si="9"/>
        <v>0</v>
      </c>
    </row>
    <row r="250" spans="1:15" x14ac:dyDescent="0.2">
      <c r="A250" t="s">
        <v>281</v>
      </c>
      <c r="B250" s="3" t="s">
        <v>279</v>
      </c>
      <c r="C250" s="11">
        <v>0</v>
      </c>
      <c r="D250" s="11">
        <v>0</v>
      </c>
      <c r="E250" s="11">
        <v>0</v>
      </c>
      <c r="F250" s="11">
        <v>15</v>
      </c>
      <c r="G250" s="11">
        <v>2</v>
      </c>
      <c r="H250" s="4">
        <v>17</v>
      </c>
      <c r="I250" s="5">
        <v>-1.3308488120499833</v>
      </c>
      <c r="J250" s="5">
        <v>-0.28580469236530098</v>
      </c>
      <c r="K250" s="8">
        <v>0.36657508640288439</v>
      </c>
      <c r="L250">
        <v>22</v>
      </c>
      <c r="M250" s="29">
        <f t="shared" si="8"/>
        <v>-1.6166535044152843</v>
      </c>
      <c r="N250" s="26">
        <f>SUMIFS(L:L,A:A,A250)/COUNTIF(A:A,A250)</f>
        <v>26.307692307692307</v>
      </c>
      <c r="O250">
        <f t="shared" si="9"/>
        <v>0</v>
      </c>
    </row>
    <row r="251" spans="1:15" x14ac:dyDescent="0.2">
      <c r="A251" t="s">
        <v>281</v>
      </c>
      <c r="B251" s="3" t="s">
        <v>280</v>
      </c>
      <c r="C251" s="11">
        <v>0</v>
      </c>
      <c r="D251" s="11">
        <v>0</v>
      </c>
      <c r="E251" s="11">
        <v>0</v>
      </c>
      <c r="F251" s="11">
        <v>10</v>
      </c>
      <c r="G251" s="11">
        <v>20</v>
      </c>
      <c r="H251" s="4">
        <v>30</v>
      </c>
      <c r="I251" s="5">
        <v>3.9728039476040098</v>
      </c>
      <c r="J251" s="5">
        <v>2.08387884760401</v>
      </c>
      <c r="K251" s="8">
        <v>13.595652216913534</v>
      </c>
      <c r="L251">
        <v>23</v>
      </c>
      <c r="M251" s="29">
        <f t="shared" si="8"/>
        <v>6.0566827952080198</v>
      </c>
      <c r="N251" s="26">
        <f>SUMIFS(L:L,A:A,A251)/COUNTIF(A:A,A251)</f>
        <v>26.307692307692307</v>
      </c>
      <c r="O251">
        <f t="shared" si="9"/>
        <v>0</v>
      </c>
    </row>
    <row r="252" spans="1:15" x14ac:dyDescent="0.2">
      <c r="A252" t="s">
        <v>281</v>
      </c>
      <c r="B252" s="3" t="s">
        <v>67</v>
      </c>
      <c r="C252" s="11">
        <v>0</v>
      </c>
      <c r="D252" s="11">
        <v>18</v>
      </c>
      <c r="E252" s="11">
        <v>0</v>
      </c>
      <c r="F252" s="11">
        <v>0</v>
      </c>
      <c r="G252" s="11">
        <v>0</v>
      </c>
      <c r="H252" s="4">
        <v>18</v>
      </c>
      <c r="I252" s="5">
        <v>-0.66067313999999999</v>
      </c>
      <c r="J252" s="5">
        <v>-1.4475496000000001</v>
      </c>
      <c r="K252" s="8">
        <v>-0.10957552424999999</v>
      </c>
      <c r="L252">
        <v>33</v>
      </c>
      <c r="M252" s="29">
        <f t="shared" si="8"/>
        <v>-2.10822274</v>
      </c>
      <c r="N252" s="26">
        <f>SUMIFS(L:L,A:A,A252)/COUNTIF(A:A,A252)</f>
        <v>26.307692307692307</v>
      </c>
      <c r="O252">
        <f t="shared" si="9"/>
        <v>0</v>
      </c>
    </row>
    <row r="253" spans="1:15" x14ac:dyDescent="0.2">
      <c r="A253" t="s">
        <v>297</v>
      </c>
      <c r="B253" s="3" t="s">
        <v>282</v>
      </c>
      <c r="C253" s="11">
        <v>7</v>
      </c>
      <c r="D253" s="11">
        <v>0</v>
      </c>
      <c r="E253" s="11">
        <v>6</v>
      </c>
      <c r="F253" s="11">
        <v>20</v>
      </c>
      <c r="G253" s="11">
        <v>1</v>
      </c>
      <c r="H253" s="4">
        <v>34</v>
      </c>
      <c r="I253" s="5">
        <v>3.0955369181617818</v>
      </c>
      <c r="J253" s="5">
        <v>2.3392417181617819</v>
      </c>
      <c r="K253" s="8">
        <v>14.219014141968819</v>
      </c>
      <c r="L253">
        <v>24</v>
      </c>
      <c r="M253" s="29">
        <f t="shared" si="8"/>
        <v>5.4347786363235642</v>
      </c>
      <c r="N253" s="26">
        <f>SUMIFS(L:L,A:A,A253)/COUNTIF(A:A,A253)</f>
        <v>26.466666666666665</v>
      </c>
      <c r="O253">
        <f t="shared" si="9"/>
        <v>0</v>
      </c>
    </row>
    <row r="254" spans="1:15" x14ac:dyDescent="0.2">
      <c r="A254" t="s">
        <v>297</v>
      </c>
      <c r="B254" s="3" t="s">
        <v>283</v>
      </c>
      <c r="C254" s="11">
        <v>0</v>
      </c>
      <c r="D254" s="11">
        <v>0</v>
      </c>
      <c r="E254" s="11">
        <v>0</v>
      </c>
      <c r="F254" s="11">
        <v>0</v>
      </c>
      <c r="G254" s="11">
        <v>0</v>
      </c>
      <c r="H254" s="4">
        <v>0</v>
      </c>
      <c r="I254" s="5">
        <v>2.1369170999999998</v>
      </c>
      <c r="J254" s="5">
        <v>-0.47127128000000001</v>
      </c>
      <c r="K254" s="8">
        <v>0</v>
      </c>
      <c r="L254">
        <v>29</v>
      </c>
      <c r="M254" s="29">
        <f t="shared" si="8"/>
        <v>1.6656458199999997</v>
      </c>
      <c r="N254" s="26">
        <f>SUMIFS(L:L,A:A,A254)/COUNTIF(A:A,A254)</f>
        <v>26.466666666666665</v>
      </c>
      <c r="O254">
        <f t="shared" si="9"/>
        <v>0</v>
      </c>
    </row>
    <row r="255" spans="1:15" x14ac:dyDescent="0.2">
      <c r="A255" t="s">
        <v>297</v>
      </c>
      <c r="B255" s="3" t="s">
        <v>284</v>
      </c>
      <c r="C255" s="11">
        <v>0</v>
      </c>
      <c r="D255" s="11">
        <v>12</v>
      </c>
      <c r="E255" s="11">
        <v>24</v>
      </c>
      <c r="F255" s="11">
        <v>0</v>
      </c>
      <c r="G255" s="11">
        <v>0</v>
      </c>
      <c r="H255" s="4">
        <v>36</v>
      </c>
      <c r="I255" s="5">
        <v>1.2881794</v>
      </c>
      <c r="J255" s="5">
        <v>-0.48312598000000001</v>
      </c>
      <c r="K255" s="8">
        <v>0</v>
      </c>
      <c r="L255">
        <v>27</v>
      </c>
      <c r="M255" s="29">
        <f t="shared" si="8"/>
        <v>0.80505341999999991</v>
      </c>
      <c r="N255" s="26">
        <f>SUMIFS(L:L,A:A,A255)/COUNTIF(A:A,A255)</f>
        <v>26.466666666666665</v>
      </c>
      <c r="O255">
        <f t="shared" si="9"/>
        <v>0</v>
      </c>
    </row>
    <row r="256" spans="1:15" x14ac:dyDescent="0.2">
      <c r="A256" t="s">
        <v>297</v>
      </c>
      <c r="B256" s="3" t="s">
        <v>285</v>
      </c>
      <c r="C256" s="11">
        <v>0</v>
      </c>
      <c r="D256" s="11">
        <v>0</v>
      </c>
      <c r="E256" s="11">
        <v>0</v>
      </c>
      <c r="F256" s="11">
        <v>0</v>
      </c>
      <c r="G256" s="11">
        <v>0</v>
      </c>
      <c r="H256" s="4">
        <v>0</v>
      </c>
      <c r="I256" s="5">
        <v>-2.0602257000000002</v>
      </c>
      <c r="J256" s="5">
        <v>2.1263664000000002</v>
      </c>
      <c r="K256" s="8">
        <v>0</v>
      </c>
      <c r="L256">
        <v>28</v>
      </c>
      <c r="M256" s="29">
        <f t="shared" si="8"/>
        <v>6.6140700000000052E-2</v>
      </c>
      <c r="N256" s="26">
        <f>SUMIFS(L:L,A:A,A256)/COUNTIF(A:A,A256)</f>
        <v>26.466666666666665</v>
      </c>
      <c r="O256">
        <f t="shared" si="9"/>
        <v>0</v>
      </c>
    </row>
    <row r="257" spans="1:15" x14ac:dyDescent="0.2">
      <c r="A257" t="s">
        <v>297</v>
      </c>
      <c r="B257" s="3" t="s">
        <v>286</v>
      </c>
      <c r="C257" s="11">
        <v>0</v>
      </c>
      <c r="D257" s="11">
        <v>20</v>
      </c>
      <c r="E257" s="11">
        <v>3</v>
      </c>
      <c r="F257" s="11">
        <v>0</v>
      </c>
      <c r="G257" s="11">
        <v>0</v>
      </c>
      <c r="H257" s="4">
        <v>23</v>
      </c>
      <c r="I257" s="5">
        <v>-0.42699134</v>
      </c>
      <c r="J257" s="5">
        <v>-1.2102367999999999</v>
      </c>
      <c r="K257" s="8">
        <v>0.46933609387500014</v>
      </c>
      <c r="L257">
        <v>27</v>
      </c>
      <c r="M257" s="29">
        <f t="shared" si="8"/>
        <v>-1.6372281399999999</v>
      </c>
      <c r="N257" s="26">
        <f>SUMIFS(L:L,A:A,A257)/COUNTIF(A:A,A257)</f>
        <v>26.466666666666665</v>
      </c>
      <c r="O257">
        <f t="shared" si="9"/>
        <v>0</v>
      </c>
    </row>
    <row r="258" spans="1:15" x14ac:dyDescent="0.2">
      <c r="A258" t="s">
        <v>297</v>
      </c>
      <c r="B258" s="3" t="s">
        <v>287</v>
      </c>
      <c r="C258" s="11">
        <v>11</v>
      </c>
      <c r="D258" s="11">
        <v>3</v>
      </c>
      <c r="E258" s="11">
        <v>0</v>
      </c>
      <c r="F258" s="11">
        <v>0</v>
      </c>
      <c r="G258" s="11">
        <v>0</v>
      </c>
      <c r="H258" s="4">
        <v>14</v>
      </c>
      <c r="I258" s="5">
        <v>-0.98247527999999995</v>
      </c>
      <c r="J258" s="5">
        <v>-1.8218281000000001</v>
      </c>
      <c r="K258" s="8">
        <v>-0.63338891175000001</v>
      </c>
      <c r="L258">
        <v>28</v>
      </c>
      <c r="M258" s="29">
        <f t="shared" si="8"/>
        <v>-2.8043033799999999</v>
      </c>
      <c r="N258" s="26">
        <f>SUMIFS(L:L,A:A,A258)/COUNTIF(A:A,A258)</f>
        <v>26.466666666666665</v>
      </c>
      <c r="O258">
        <f t="shared" si="9"/>
        <v>0</v>
      </c>
    </row>
    <row r="259" spans="1:15" x14ac:dyDescent="0.2">
      <c r="A259" t="s">
        <v>297</v>
      </c>
      <c r="B259" s="3" t="s">
        <v>288</v>
      </c>
      <c r="C259" s="11">
        <v>0</v>
      </c>
      <c r="D259" s="11">
        <v>0</v>
      </c>
      <c r="E259" s="11">
        <v>9</v>
      </c>
      <c r="F259" s="11">
        <v>10</v>
      </c>
      <c r="G259" s="11">
        <v>0</v>
      </c>
      <c r="H259" s="4">
        <v>19</v>
      </c>
      <c r="I259" s="5">
        <v>0.37903720000000002</v>
      </c>
      <c r="J259" s="5">
        <v>-0.99537396</v>
      </c>
      <c r="K259" s="8">
        <v>1.47879008775</v>
      </c>
      <c r="L259">
        <v>23</v>
      </c>
      <c r="M259" s="29">
        <f t="shared" si="8"/>
        <v>-0.61633676000000004</v>
      </c>
      <c r="N259" s="26">
        <f>SUMIFS(L:L,A:A,A259)/COUNTIF(A:A,A259)</f>
        <v>26.466666666666665</v>
      </c>
      <c r="O259">
        <f t="shared" si="9"/>
        <v>0</v>
      </c>
    </row>
    <row r="260" spans="1:15" x14ac:dyDescent="0.2">
      <c r="A260" t="s">
        <v>297</v>
      </c>
      <c r="B260" s="3" t="s">
        <v>289</v>
      </c>
      <c r="C260" s="11">
        <v>0</v>
      </c>
      <c r="D260" s="11">
        <v>0</v>
      </c>
      <c r="E260" s="11">
        <v>0</v>
      </c>
      <c r="F260" s="11">
        <v>0</v>
      </c>
      <c r="G260" s="11">
        <v>0</v>
      </c>
      <c r="H260" s="4">
        <v>0</v>
      </c>
      <c r="I260" s="5">
        <v>-1.4966016</v>
      </c>
      <c r="J260" s="5">
        <v>0.46930372999999997</v>
      </c>
      <c r="K260" s="8">
        <v>0</v>
      </c>
      <c r="L260">
        <v>21</v>
      </c>
      <c r="M260" s="29">
        <f t="shared" si="8"/>
        <v>-1.0272978699999999</v>
      </c>
      <c r="N260" s="26">
        <f>SUMIFS(L:L,A:A,A260)/COUNTIF(A:A,A260)</f>
        <v>26.466666666666665</v>
      </c>
      <c r="O260">
        <f t="shared" si="9"/>
        <v>0</v>
      </c>
    </row>
    <row r="261" spans="1:15" x14ac:dyDescent="0.2">
      <c r="A261" t="s">
        <v>297</v>
      </c>
      <c r="B261" s="3" t="s">
        <v>290</v>
      </c>
      <c r="C261" s="11">
        <v>0</v>
      </c>
      <c r="D261" s="11">
        <v>0</v>
      </c>
      <c r="E261" s="11">
        <v>0</v>
      </c>
      <c r="F261" s="11">
        <v>7</v>
      </c>
      <c r="G261" s="11">
        <v>3</v>
      </c>
      <c r="H261" s="4">
        <v>10</v>
      </c>
      <c r="I261" s="5">
        <v>-1.3877146446118691</v>
      </c>
      <c r="J261" s="5">
        <v>-0.22164823059155433</v>
      </c>
      <c r="K261" s="8">
        <v>0.21973338269807433</v>
      </c>
      <c r="L261">
        <v>22</v>
      </c>
      <c r="M261" s="29">
        <f t="shared" si="8"/>
        <v>-1.6093628752034235</v>
      </c>
      <c r="N261" s="26">
        <f>SUMIFS(L:L,A:A,A261)/COUNTIF(A:A,A261)</f>
        <v>26.466666666666665</v>
      </c>
      <c r="O261">
        <f t="shared" si="9"/>
        <v>0</v>
      </c>
    </row>
    <row r="262" spans="1:15" x14ac:dyDescent="0.2">
      <c r="A262" t="s">
        <v>297</v>
      </c>
      <c r="B262" s="3" t="s">
        <v>291</v>
      </c>
      <c r="C262" s="11">
        <v>0</v>
      </c>
      <c r="D262" s="11">
        <v>0</v>
      </c>
      <c r="E262" s="11">
        <v>0</v>
      </c>
      <c r="F262" s="11">
        <v>0</v>
      </c>
      <c r="G262" s="11">
        <v>12</v>
      </c>
      <c r="H262" s="4">
        <v>12</v>
      </c>
      <c r="I262" s="5">
        <v>-2.2672159999999999</v>
      </c>
      <c r="J262" s="5">
        <v>0.56766731000000004</v>
      </c>
      <c r="K262" s="8">
        <v>0.20280463425000012</v>
      </c>
      <c r="L262">
        <v>29</v>
      </c>
      <c r="M262" s="29">
        <f t="shared" si="8"/>
        <v>-1.6995486899999999</v>
      </c>
      <c r="N262" s="26">
        <f>SUMIFS(L:L,A:A,A262)/COUNTIF(A:A,A262)</f>
        <v>26.466666666666665</v>
      </c>
      <c r="O262">
        <f t="shared" si="9"/>
        <v>0</v>
      </c>
    </row>
    <row r="263" spans="1:15" x14ac:dyDescent="0.2">
      <c r="A263" t="s">
        <v>297</v>
      </c>
      <c r="B263" s="3" t="s">
        <v>292</v>
      </c>
      <c r="C263" s="11">
        <v>0</v>
      </c>
      <c r="D263" s="11">
        <v>0</v>
      </c>
      <c r="E263" s="11">
        <v>0</v>
      </c>
      <c r="F263" s="11">
        <v>0</v>
      </c>
      <c r="G263" s="11">
        <v>0</v>
      </c>
      <c r="H263" s="4">
        <v>0</v>
      </c>
      <c r="I263" s="5">
        <v>0.69796395</v>
      </c>
      <c r="J263" s="5">
        <v>-1.1211408</v>
      </c>
      <c r="K263" s="8">
        <v>0</v>
      </c>
      <c r="L263">
        <v>26</v>
      </c>
      <c r="M263" s="29">
        <f t="shared" si="8"/>
        <v>-0.42317685000000005</v>
      </c>
      <c r="N263" s="26">
        <f>SUMIFS(L:L,A:A,A263)/COUNTIF(A:A,A263)</f>
        <v>26.466666666666665</v>
      </c>
      <c r="O263">
        <f t="shared" si="9"/>
        <v>0</v>
      </c>
    </row>
    <row r="264" spans="1:15" x14ac:dyDescent="0.2">
      <c r="A264" t="s">
        <v>297</v>
      </c>
      <c r="B264" s="3" t="s">
        <v>293</v>
      </c>
      <c r="C264" s="11">
        <v>0</v>
      </c>
      <c r="D264" s="11">
        <v>10</v>
      </c>
      <c r="E264" s="11">
        <v>3</v>
      </c>
      <c r="F264" s="11">
        <v>0</v>
      </c>
      <c r="G264" s="11">
        <v>0</v>
      </c>
      <c r="H264" s="4">
        <v>13</v>
      </c>
      <c r="I264" s="5">
        <v>-1.9071465000000001</v>
      </c>
      <c r="J264" s="5">
        <v>-0.20159795999999999</v>
      </c>
      <c r="K264" s="8">
        <v>-7.9519386375000028E-2</v>
      </c>
      <c r="L264">
        <v>23</v>
      </c>
      <c r="M264" s="29">
        <f t="shared" si="8"/>
        <v>-2.10874446</v>
      </c>
      <c r="N264" s="26">
        <f>SUMIFS(L:L,A:A,A264)/COUNTIF(A:A,A264)</f>
        <v>26.466666666666665</v>
      </c>
      <c r="O264">
        <f t="shared" si="9"/>
        <v>0</v>
      </c>
    </row>
    <row r="265" spans="1:15" x14ac:dyDescent="0.2">
      <c r="A265" t="s">
        <v>297</v>
      </c>
      <c r="B265" s="3" t="s">
        <v>294</v>
      </c>
      <c r="C265" s="11">
        <v>0</v>
      </c>
      <c r="D265" s="11">
        <v>0</v>
      </c>
      <c r="E265" s="11">
        <v>0</v>
      </c>
      <c r="F265" s="11">
        <v>0</v>
      </c>
      <c r="G265" s="11">
        <v>0</v>
      </c>
      <c r="H265" s="4">
        <v>0</v>
      </c>
      <c r="I265" s="5">
        <v>-1.2317711</v>
      </c>
      <c r="J265" s="5">
        <v>-1.1358330999999999</v>
      </c>
      <c r="K265" s="8">
        <v>0</v>
      </c>
      <c r="L265">
        <v>33</v>
      </c>
      <c r="M265" s="29">
        <f t="shared" si="8"/>
        <v>-2.3676041999999997</v>
      </c>
      <c r="N265" s="26">
        <f>SUMIFS(L:L,A:A,A265)/COUNTIF(A:A,A265)</f>
        <v>26.466666666666665</v>
      </c>
      <c r="O265">
        <f t="shared" si="9"/>
        <v>0</v>
      </c>
    </row>
    <row r="266" spans="1:15" x14ac:dyDescent="0.2">
      <c r="A266" t="s">
        <v>297</v>
      </c>
      <c r="B266" s="3" t="s">
        <v>295</v>
      </c>
      <c r="C266" s="11">
        <v>0</v>
      </c>
      <c r="D266" s="11">
        <v>0</v>
      </c>
      <c r="E266" s="11">
        <v>0</v>
      </c>
      <c r="F266" s="11">
        <v>0</v>
      </c>
      <c r="G266" s="11">
        <v>0</v>
      </c>
      <c r="H266" s="4">
        <v>0</v>
      </c>
      <c r="I266" s="5">
        <v>-1.4606825168609205</v>
      </c>
      <c r="J266" s="5">
        <v>-0.31031949961746896</v>
      </c>
      <c r="K266" s="8">
        <v>0</v>
      </c>
      <c r="L266">
        <v>30</v>
      </c>
      <c r="M266" s="29">
        <f t="shared" si="8"/>
        <v>-1.7710020164783895</v>
      </c>
      <c r="N266" s="26">
        <f>SUMIFS(L:L,A:A,A266)/COUNTIF(A:A,A266)</f>
        <v>26.466666666666665</v>
      </c>
      <c r="O266">
        <f t="shared" si="9"/>
        <v>0</v>
      </c>
    </row>
    <row r="267" spans="1:15" x14ac:dyDescent="0.2">
      <c r="A267" t="s">
        <v>297</v>
      </c>
      <c r="B267" s="3" t="s">
        <v>296</v>
      </c>
      <c r="C267" s="11">
        <v>0</v>
      </c>
      <c r="D267" s="11">
        <v>0</v>
      </c>
      <c r="E267" s="11">
        <v>0</v>
      </c>
      <c r="F267" s="11">
        <v>0</v>
      </c>
      <c r="G267" s="11">
        <v>11</v>
      </c>
      <c r="H267" s="4">
        <v>11</v>
      </c>
      <c r="I267" s="5">
        <v>-2.6383766999999998</v>
      </c>
      <c r="J267" s="5">
        <v>1.0771198</v>
      </c>
      <c r="K267" s="8">
        <v>0.2714722931250001</v>
      </c>
      <c r="L267">
        <v>27</v>
      </c>
      <c r="M267" s="29">
        <f t="shared" si="8"/>
        <v>-1.5612568999999998</v>
      </c>
      <c r="N267" s="26">
        <f>SUMIFS(L:L,A:A,A267)/COUNTIF(A:A,A267)</f>
        <v>26.466666666666665</v>
      </c>
      <c r="O267">
        <f t="shared" si="9"/>
        <v>0</v>
      </c>
    </row>
    <row r="268" spans="1:15" x14ac:dyDescent="0.2">
      <c r="A268" t="s">
        <v>309</v>
      </c>
      <c r="B268" s="3" t="s">
        <v>298</v>
      </c>
      <c r="C268" s="11">
        <v>0</v>
      </c>
      <c r="D268" s="11">
        <v>8</v>
      </c>
      <c r="E268" s="11">
        <v>23</v>
      </c>
      <c r="F268" s="11">
        <v>0</v>
      </c>
      <c r="G268" s="11">
        <v>0</v>
      </c>
      <c r="H268" s="4">
        <v>31</v>
      </c>
      <c r="I268" s="5">
        <v>2.5519886000000001</v>
      </c>
      <c r="J268" s="5">
        <v>1.2043123</v>
      </c>
      <c r="K268" s="8">
        <v>10.037549694375002</v>
      </c>
      <c r="L268">
        <v>25</v>
      </c>
      <c r="M268" s="29">
        <f t="shared" si="8"/>
        <v>3.7563009000000003</v>
      </c>
      <c r="N268" s="26">
        <f>SUMIFS(L:L,A:A,A268)/COUNTIF(A:A,A268)</f>
        <v>28.90909090909091</v>
      </c>
      <c r="O268">
        <f t="shared" si="9"/>
        <v>0</v>
      </c>
    </row>
    <row r="269" spans="1:15" x14ac:dyDescent="0.2">
      <c r="A269" t="s">
        <v>309</v>
      </c>
      <c r="B269" s="3" t="s">
        <v>299</v>
      </c>
      <c r="C269" s="11">
        <v>25</v>
      </c>
      <c r="D269" s="11">
        <v>0</v>
      </c>
      <c r="E269" s="11">
        <v>0</v>
      </c>
      <c r="F269" s="11">
        <v>0</v>
      </c>
      <c r="G269" s="11">
        <v>0</v>
      </c>
      <c r="H269" s="4">
        <v>25</v>
      </c>
      <c r="I269" s="5">
        <v>2.8398726000000001</v>
      </c>
      <c r="J269" s="5">
        <v>-1.1907768999999999</v>
      </c>
      <c r="K269" s="8">
        <v>4.0999999999999996</v>
      </c>
      <c r="L269">
        <v>25</v>
      </c>
      <c r="M269" s="29">
        <f t="shared" si="8"/>
        <v>1.6490957000000002</v>
      </c>
      <c r="N269" s="26">
        <f>SUMIFS(L:L,A:A,A269)/COUNTIF(A:A,A269)</f>
        <v>28.90909090909091</v>
      </c>
      <c r="O269">
        <f t="shared" si="9"/>
        <v>0</v>
      </c>
    </row>
    <row r="270" spans="1:15" x14ac:dyDescent="0.2">
      <c r="A270" t="s">
        <v>309</v>
      </c>
      <c r="B270" s="3" t="s">
        <v>300</v>
      </c>
      <c r="C270" s="11">
        <v>30</v>
      </c>
      <c r="D270" s="11">
        <v>0</v>
      </c>
      <c r="E270" s="11">
        <v>0</v>
      </c>
      <c r="F270" s="11">
        <v>0</v>
      </c>
      <c r="G270" s="11">
        <v>0</v>
      </c>
      <c r="H270" s="4">
        <v>30</v>
      </c>
      <c r="I270" s="5">
        <v>2.3837390898028143</v>
      </c>
      <c r="J270" s="5">
        <v>-0.18670335019718548</v>
      </c>
      <c r="K270" s="8">
        <v>7.0824978105844991</v>
      </c>
      <c r="L270">
        <v>28</v>
      </c>
      <c r="M270" s="29">
        <f t="shared" si="8"/>
        <v>2.1970357396056288</v>
      </c>
      <c r="N270" s="26">
        <f>SUMIFS(L:L,A:A,A270)/COUNTIF(A:A,A270)</f>
        <v>28.90909090909091</v>
      </c>
      <c r="O270">
        <f t="shared" si="9"/>
        <v>0</v>
      </c>
    </row>
    <row r="271" spans="1:15" x14ac:dyDescent="0.2">
      <c r="A271" t="s">
        <v>309</v>
      </c>
      <c r="B271" s="3" t="s">
        <v>301</v>
      </c>
      <c r="C271" s="11">
        <v>0</v>
      </c>
      <c r="D271" s="11">
        <v>0</v>
      </c>
      <c r="E271" s="11">
        <v>0</v>
      </c>
      <c r="F271" s="11">
        <v>1</v>
      </c>
      <c r="G271" s="11">
        <v>12</v>
      </c>
      <c r="H271" s="4">
        <v>13</v>
      </c>
      <c r="I271" s="5">
        <v>-2.6800870177754672</v>
      </c>
      <c r="J271" s="5">
        <v>2.0490341822245326</v>
      </c>
      <c r="K271" s="8">
        <v>1.0010426140033792</v>
      </c>
      <c r="L271">
        <v>32</v>
      </c>
      <c r="M271" s="29">
        <f t="shared" si="8"/>
        <v>-0.63105283555093461</v>
      </c>
      <c r="N271" s="26">
        <f>SUMIFS(L:L,A:A,A271)/COUNTIF(A:A,A271)</f>
        <v>28.90909090909091</v>
      </c>
      <c r="O271">
        <f t="shared" si="9"/>
        <v>0</v>
      </c>
    </row>
    <row r="272" spans="1:15" x14ac:dyDescent="0.2">
      <c r="A272" t="s">
        <v>309</v>
      </c>
      <c r="B272" s="3" t="s">
        <v>302</v>
      </c>
      <c r="C272" s="11">
        <v>0</v>
      </c>
      <c r="D272" s="11">
        <v>0</v>
      </c>
      <c r="E272" s="11">
        <v>0</v>
      </c>
      <c r="F272" s="11">
        <v>0</v>
      </c>
      <c r="G272" s="11">
        <v>20</v>
      </c>
      <c r="H272" s="4">
        <v>20</v>
      </c>
      <c r="I272" s="5">
        <v>-2.2116463</v>
      </c>
      <c r="J272" s="5">
        <v>1.5569594</v>
      </c>
      <c r="K272" s="8">
        <v>1.5134772375000003</v>
      </c>
      <c r="L272">
        <v>34</v>
      </c>
      <c r="M272" s="29">
        <f t="shared" si="8"/>
        <v>-0.65468689999999996</v>
      </c>
      <c r="N272" s="26">
        <f>SUMIFS(L:L,A:A,A272)/COUNTIF(A:A,A272)</f>
        <v>28.90909090909091</v>
      </c>
      <c r="O272">
        <f t="shared" si="9"/>
        <v>0</v>
      </c>
    </row>
    <row r="273" spans="1:15" x14ac:dyDescent="0.2">
      <c r="A273" t="s">
        <v>309</v>
      </c>
      <c r="B273" s="3" t="s">
        <v>303</v>
      </c>
      <c r="C273" s="11">
        <v>0</v>
      </c>
      <c r="D273" s="11">
        <v>0</v>
      </c>
      <c r="E273" s="11">
        <v>0</v>
      </c>
      <c r="F273" s="11">
        <v>20</v>
      </c>
      <c r="G273" s="11">
        <v>4</v>
      </c>
      <c r="H273" s="4">
        <v>24</v>
      </c>
      <c r="I273" s="5">
        <v>-1.3934882007529772</v>
      </c>
      <c r="J273" s="5">
        <v>0.5973640492470228</v>
      </c>
      <c r="K273" s="8">
        <v>1.6252323954669619</v>
      </c>
      <c r="L273">
        <v>29</v>
      </c>
      <c r="M273" s="29">
        <f t="shared" si="8"/>
        <v>-0.79612415150595439</v>
      </c>
      <c r="N273" s="26">
        <f>SUMIFS(L:L,A:A,A273)/COUNTIF(A:A,A273)</f>
        <v>28.90909090909091</v>
      </c>
      <c r="O273">
        <f t="shared" si="9"/>
        <v>0</v>
      </c>
    </row>
    <row r="274" spans="1:15" x14ac:dyDescent="0.2">
      <c r="A274" t="s">
        <v>309</v>
      </c>
      <c r="B274" s="3" t="s">
        <v>304</v>
      </c>
      <c r="C274" s="11">
        <v>0</v>
      </c>
      <c r="D274" s="11">
        <v>0</v>
      </c>
      <c r="E274" s="11">
        <v>0</v>
      </c>
      <c r="F274" s="11">
        <v>0</v>
      </c>
      <c r="G274" s="11">
        <v>6</v>
      </c>
      <c r="H274" s="4">
        <v>6</v>
      </c>
      <c r="I274" s="5">
        <v>-3.0063664999999999</v>
      </c>
      <c r="J274" s="5">
        <v>0.43182752000000002</v>
      </c>
      <c r="K274" s="8">
        <v>-0.19390690574999994</v>
      </c>
      <c r="L274">
        <v>32</v>
      </c>
      <c r="M274" s="29">
        <f t="shared" si="8"/>
        <v>-2.5745389799999998</v>
      </c>
      <c r="N274" s="26">
        <f>SUMIFS(L:L,A:A,A274)/COUNTIF(A:A,A274)</f>
        <v>28.90909090909091</v>
      </c>
      <c r="O274">
        <f t="shared" si="9"/>
        <v>0</v>
      </c>
    </row>
    <row r="275" spans="1:15" x14ac:dyDescent="0.2">
      <c r="A275" t="s">
        <v>309</v>
      </c>
      <c r="B275" s="3" t="s">
        <v>305</v>
      </c>
      <c r="C275" s="11">
        <v>4</v>
      </c>
      <c r="D275" s="11">
        <v>7</v>
      </c>
      <c r="E275" s="11">
        <v>0</v>
      </c>
      <c r="F275" s="11">
        <v>0</v>
      </c>
      <c r="G275" s="11">
        <v>0</v>
      </c>
      <c r="H275" s="4">
        <v>11</v>
      </c>
      <c r="I275" s="5">
        <v>-0.92953933210103534</v>
      </c>
      <c r="J275" s="5">
        <v>-2.0513834121010355</v>
      </c>
      <c r="K275" s="8">
        <v>-0.60694594797503121</v>
      </c>
      <c r="L275">
        <v>31</v>
      </c>
      <c r="M275" s="29">
        <f t="shared" si="8"/>
        <v>-2.9809227442020707</v>
      </c>
      <c r="N275" s="26">
        <f>SUMIFS(L:L,A:A,A275)/COUNTIF(A:A,A275)</f>
        <v>28.90909090909091</v>
      </c>
      <c r="O275">
        <f t="shared" si="9"/>
        <v>0</v>
      </c>
    </row>
    <row r="276" spans="1:15" x14ac:dyDescent="0.2">
      <c r="A276" t="s">
        <v>309</v>
      </c>
      <c r="B276" s="3" t="s">
        <v>306</v>
      </c>
      <c r="C276" s="11">
        <v>0</v>
      </c>
      <c r="D276" s="11">
        <v>0</v>
      </c>
      <c r="E276" s="11">
        <v>0</v>
      </c>
      <c r="F276" s="11">
        <v>0</v>
      </c>
      <c r="G276" s="11">
        <v>0</v>
      </c>
      <c r="H276" s="4">
        <v>0</v>
      </c>
      <c r="I276" s="5">
        <v>0.35554807999999999</v>
      </c>
      <c r="J276" s="5">
        <v>4.2104080000000002E-2</v>
      </c>
      <c r="K276" s="8">
        <v>0</v>
      </c>
      <c r="L276">
        <v>27</v>
      </c>
      <c r="M276" s="29">
        <f t="shared" si="8"/>
        <v>0.39765215999999998</v>
      </c>
      <c r="N276" s="26">
        <f>SUMIFS(L:L,A:A,A276)/COUNTIF(A:A,A276)</f>
        <v>28.90909090909091</v>
      </c>
      <c r="O276">
        <f t="shared" si="9"/>
        <v>0</v>
      </c>
    </row>
    <row r="277" spans="1:15" x14ac:dyDescent="0.2">
      <c r="A277" t="s">
        <v>309</v>
      </c>
      <c r="B277" s="3" t="s">
        <v>307</v>
      </c>
      <c r="C277" s="11">
        <v>0</v>
      </c>
      <c r="D277" s="11">
        <v>0</v>
      </c>
      <c r="E277" s="11">
        <v>0</v>
      </c>
      <c r="F277" s="11">
        <v>0</v>
      </c>
      <c r="G277" s="11">
        <v>0</v>
      </c>
      <c r="H277" s="4">
        <v>0</v>
      </c>
      <c r="I277" s="5">
        <v>-0.26271485999999999</v>
      </c>
      <c r="J277" s="5">
        <v>-0.49209176999999998</v>
      </c>
      <c r="K277" s="8">
        <v>0</v>
      </c>
      <c r="L277">
        <v>23</v>
      </c>
      <c r="M277" s="29">
        <f t="shared" si="8"/>
        <v>-0.75480663000000003</v>
      </c>
      <c r="N277" s="26">
        <f>SUMIFS(L:L,A:A,A277)/COUNTIF(A:A,A277)</f>
        <v>28.90909090909091</v>
      </c>
      <c r="O277">
        <f t="shared" si="9"/>
        <v>0</v>
      </c>
    </row>
    <row r="278" spans="1:15" x14ac:dyDescent="0.2">
      <c r="A278" t="s">
        <v>309</v>
      </c>
      <c r="B278" s="3" t="s">
        <v>308</v>
      </c>
      <c r="C278" s="11">
        <v>0</v>
      </c>
      <c r="D278" s="11">
        <v>0</v>
      </c>
      <c r="E278" s="11">
        <v>0</v>
      </c>
      <c r="F278" s="11">
        <v>0</v>
      </c>
      <c r="G278" s="11">
        <v>0</v>
      </c>
      <c r="H278" s="4">
        <v>0</v>
      </c>
      <c r="I278" s="14">
        <v>-1.2</v>
      </c>
      <c r="J278" s="14">
        <v>-0.3</v>
      </c>
      <c r="K278" s="8">
        <v>0</v>
      </c>
      <c r="L278">
        <v>32</v>
      </c>
      <c r="M278" s="29">
        <f t="shared" si="8"/>
        <v>-1.5</v>
      </c>
      <c r="N278" s="26">
        <f>SUMIFS(L:L,A:A,A278)/COUNTIF(A:A,A278)</f>
        <v>28.90909090909091</v>
      </c>
      <c r="O278">
        <f t="shared" si="9"/>
        <v>0</v>
      </c>
    </row>
    <row r="279" spans="1:15" x14ac:dyDescent="0.2">
      <c r="A279" t="s">
        <v>323</v>
      </c>
      <c r="B279" s="3" t="s">
        <v>310</v>
      </c>
      <c r="C279" s="11">
        <v>0</v>
      </c>
      <c r="D279" s="11">
        <v>0</v>
      </c>
      <c r="E279" s="11">
        <v>0</v>
      </c>
      <c r="F279" s="11">
        <v>24</v>
      </c>
      <c r="G279" s="11">
        <v>4</v>
      </c>
      <c r="H279" s="4">
        <v>28</v>
      </c>
      <c r="I279" s="5">
        <v>1.927275485269812</v>
      </c>
      <c r="J279" s="5">
        <v>0.42215951526981188</v>
      </c>
      <c r="K279" s="8">
        <v>6.8503601258499094</v>
      </c>
      <c r="L279">
        <v>29</v>
      </c>
      <c r="M279" s="29">
        <f t="shared" si="8"/>
        <v>2.3494350005396241</v>
      </c>
      <c r="N279" s="26">
        <f>SUMIFS(L:L,A:A,A279)/COUNTIF(A:A,A279)</f>
        <v>26.923076923076923</v>
      </c>
      <c r="O279">
        <f t="shared" si="9"/>
        <v>0</v>
      </c>
    </row>
    <row r="280" spans="1:15" x14ac:dyDescent="0.2">
      <c r="A280" t="s">
        <v>323</v>
      </c>
      <c r="B280" s="3" t="s">
        <v>311</v>
      </c>
      <c r="C280" s="11">
        <v>0</v>
      </c>
      <c r="D280" s="11">
        <v>0</v>
      </c>
      <c r="E280" s="11">
        <v>0</v>
      </c>
      <c r="F280" s="11">
        <v>0</v>
      </c>
      <c r="G280" s="11">
        <v>0</v>
      </c>
      <c r="H280" s="4">
        <v>0</v>
      </c>
      <c r="I280" s="5">
        <v>-0.45160127</v>
      </c>
      <c r="J280" s="5">
        <v>2.9024239000000001</v>
      </c>
      <c r="K280" s="8">
        <v>0</v>
      </c>
      <c r="L280">
        <v>25</v>
      </c>
      <c r="M280" s="29">
        <f t="shared" si="8"/>
        <v>2.4508226300000002</v>
      </c>
      <c r="N280" s="26">
        <f>SUMIFS(L:L,A:A,A280)/COUNTIF(A:A,A280)</f>
        <v>26.923076923076923</v>
      </c>
      <c r="O280">
        <f t="shared" si="9"/>
        <v>0</v>
      </c>
    </row>
    <row r="281" spans="1:15" x14ac:dyDescent="0.2">
      <c r="A281" t="s">
        <v>323</v>
      </c>
      <c r="B281" s="3" t="s">
        <v>312</v>
      </c>
      <c r="C281" s="11">
        <v>20</v>
      </c>
      <c r="D281" s="11">
        <v>0</v>
      </c>
      <c r="E281" s="11">
        <v>0</v>
      </c>
      <c r="F281" s="11">
        <v>0</v>
      </c>
      <c r="G281" s="11">
        <v>0</v>
      </c>
      <c r="H281" s="4">
        <v>20</v>
      </c>
      <c r="I281" s="5">
        <v>0.68096553361662016</v>
      </c>
      <c r="J281" s="5">
        <v>-2.0763867063833796</v>
      </c>
      <c r="K281" s="8">
        <v>0.68015118063739588</v>
      </c>
      <c r="L281">
        <v>28</v>
      </c>
      <c r="M281" s="29">
        <f t="shared" si="8"/>
        <v>-1.3954211727667594</v>
      </c>
      <c r="N281" s="26">
        <f>SUMIFS(L:L,A:A,A281)/COUNTIF(A:A,A281)</f>
        <v>26.923076923076923</v>
      </c>
      <c r="O281">
        <f t="shared" si="9"/>
        <v>0</v>
      </c>
    </row>
    <row r="282" spans="1:15" x14ac:dyDescent="0.2">
      <c r="A282" t="s">
        <v>323</v>
      </c>
      <c r="B282" s="3" t="s">
        <v>313</v>
      </c>
      <c r="C282" s="11">
        <v>0</v>
      </c>
      <c r="D282" s="11">
        <v>0</v>
      </c>
      <c r="E282" s="11">
        <v>0</v>
      </c>
      <c r="F282" s="11">
        <v>8</v>
      </c>
      <c r="G282" s="11">
        <v>4</v>
      </c>
      <c r="H282" s="4">
        <v>12</v>
      </c>
      <c r="I282" s="5">
        <v>-1.8378186999999999</v>
      </c>
      <c r="J282" s="5">
        <v>0.36664363999999999</v>
      </c>
      <c r="K282" s="8">
        <v>0.35695683450000004</v>
      </c>
      <c r="L282">
        <v>29</v>
      </c>
      <c r="M282" s="29">
        <f t="shared" si="8"/>
        <v>-1.47117506</v>
      </c>
      <c r="N282" s="26">
        <f>SUMIFS(L:L,A:A,A282)/COUNTIF(A:A,A282)</f>
        <v>26.923076923076923</v>
      </c>
      <c r="O282">
        <f t="shared" si="9"/>
        <v>0</v>
      </c>
    </row>
    <row r="283" spans="1:15" x14ac:dyDescent="0.2">
      <c r="A283" t="s">
        <v>323</v>
      </c>
      <c r="B283" s="3" t="s">
        <v>314</v>
      </c>
      <c r="C283" s="11">
        <v>2</v>
      </c>
      <c r="D283" s="11">
        <v>12</v>
      </c>
      <c r="E283" s="11">
        <v>2</v>
      </c>
      <c r="F283" s="11">
        <v>0</v>
      </c>
      <c r="G283" s="11">
        <v>0</v>
      </c>
      <c r="H283" s="4">
        <v>16</v>
      </c>
      <c r="I283" s="5">
        <v>-8.2256913000000001E-2</v>
      </c>
      <c r="J283" s="5">
        <v>-1.0404606999999999</v>
      </c>
      <c r="K283" s="8">
        <v>0.78955414830000015</v>
      </c>
      <c r="L283">
        <v>27</v>
      </c>
      <c r="M283" s="29">
        <f t="shared" si="8"/>
        <v>-1.1227176129999998</v>
      </c>
      <c r="N283" s="26">
        <f>SUMIFS(L:L,A:A,A283)/COUNTIF(A:A,A283)</f>
        <v>26.923076923076923</v>
      </c>
      <c r="O283">
        <f t="shared" si="9"/>
        <v>0</v>
      </c>
    </row>
    <row r="284" spans="1:15" x14ac:dyDescent="0.2">
      <c r="A284" t="s">
        <v>323</v>
      </c>
      <c r="B284" s="3" t="s">
        <v>315</v>
      </c>
      <c r="C284" s="11">
        <v>23</v>
      </c>
      <c r="D284" s="11">
        <v>0</v>
      </c>
      <c r="E284" s="11">
        <v>0</v>
      </c>
      <c r="F284" s="11">
        <v>0</v>
      </c>
      <c r="G284" s="11">
        <v>0</v>
      </c>
      <c r="H284" s="4">
        <v>23</v>
      </c>
      <c r="I284" s="5">
        <v>-0.19775309160892865</v>
      </c>
      <c r="J284" s="5">
        <v>-0.84901240160892866</v>
      </c>
      <c r="K284" s="8">
        <v>1.233247143149397</v>
      </c>
      <c r="L284">
        <v>30</v>
      </c>
      <c r="M284" s="29">
        <f t="shared" si="8"/>
        <v>-1.0467654932178574</v>
      </c>
      <c r="N284" s="26">
        <f>SUMIFS(L:L,A:A,A284)/COUNTIF(A:A,A284)</f>
        <v>26.923076923076923</v>
      </c>
      <c r="O284">
        <f t="shared" si="9"/>
        <v>0</v>
      </c>
    </row>
    <row r="285" spans="1:15" x14ac:dyDescent="0.2">
      <c r="A285" t="s">
        <v>323</v>
      </c>
      <c r="B285" s="3" t="s">
        <v>316</v>
      </c>
      <c r="C285" s="11">
        <v>0</v>
      </c>
      <c r="D285" s="11">
        <v>0</v>
      </c>
      <c r="E285" s="11">
        <v>25</v>
      </c>
      <c r="F285" s="11">
        <v>0</v>
      </c>
      <c r="G285" s="11">
        <v>0</v>
      </c>
      <c r="H285" s="4">
        <v>25</v>
      </c>
      <c r="I285" s="5">
        <v>-1.3340764000000001</v>
      </c>
      <c r="J285" s="5">
        <v>0.69738286999999999</v>
      </c>
      <c r="K285" s="8">
        <v>1.9171497234375003</v>
      </c>
      <c r="L285">
        <v>22</v>
      </c>
      <c r="M285" s="29">
        <f t="shared" si="8"/>
        <v>-0.63669353000000006</v>
      </c>
      <c r="N285" s="26">
        <f>SUMIFS(L:L,A:A,A285)/COUNTIF(A:A,A285)</f>
        <v>26.923076923076923</v>
      </c>
      <c r="O285">
        <f t="shared" si="9"/>
        <v>0</v>
      </c>
    </row>
    <row r="286" spans="1:15" x14ac:dyDescent="0.2">
      <c r="A286" t="s">
        <v>323</v>
      </c>
      <c r="B286" s="3" t="s">
        <v>317</v>
      </c>
      <c r="C286" s="11">
        <v>0</v>
      </c>
      <c r="D286" s="11">
        <v>0</v>
      </c>
      <c r="E286" s="11">
        <v>0</v>
      </c>
      <c r="F286" s="11">
        <v>0</v>
      </c>
      <c r="G286" s="11">
        <v>0</v>
      </c>
      <c r="H286" s="4">
        <v>0</v>
      </c>
      <c r="I286" s="5">
        <v>0.24662569000000001</v>
      </c>
      <c r="J286" s="5">
        <v>-0.71794360999999995</v>
      </c>
      <c r="K286" s="8">
        <v>0</v>
      </c>
      <c r="L286">
        <v>22</v>
      </c>
      <c r="M286" s="29">
        <f t="shared" si="8"/>
        <v>-0.47131791999999995</v>
      </c>
      <c r="N286" s="26">
        <f>SUMIFS(L:L,A:A,A286)/COUNTIF(A:A,A286)</f>
        <v>26.923076923076923</v>
      </c>
      <c r="O286">
        <f t="shared" si="9"/>
        <v>0</v>
      </c>
    </row>
    <row r="287" spans="1:15" x14ac:dyDescent="0.2">
      <c r="A287" t="s">
        <v>323</v>
      </c>
      <c r="B287" s="3" t="s">
        <v>318</v>
      </c>
      <c r="C287" s="11">
        <v>0</v>
      </c>
      <c r="D287" s="11">
        <v>0</v>
      </c>
      <c r="E287" s="11">
        <v>0</v>
      </c>
      <c r="F287" s="11">
        <v>0</v>
      </c>
      <c r="G287" s="11">
        <v>0</v>
      </c>
      <c r="H287" s="4">
        <v>0</v>
      </c>
      <c r="I287" s="5">
        <v>0.10359781999999999</v>
      </c>
      <c r="J287" s="5">
        <v>-0.55487173999999995</v>
      </c>
      <c r="K287" s="8">
        <v>0</v>
      </c>
      <c r="L287">
        <v>27</v>
      </c>
      <c r="M287" s="29">
        <f t="shared" si="8"/>
        <v>-0.45127391999999994</v>
      </c>
      <c r="N287" s="26">
        <f>SUMIFS(L:L,A:A,A287)/COUNTIF(A:A,A287)</f>
        <v>26.923076923076923</v>
      </c>
      <c r="O287">
        <f t="shared" si="9"/>
        <v>0</v>
      </c>
    </row>
    <row r="288" spans="1:15" x14ac:dyDescent="0.2">
      <c r="A288" t="s">
        <v>323</v>
      </c>
      <c r="B288" s="3" t="s">
        <v>319</v>
      </c>
      <c r="C288" s="11">
        <v>0</v>
      </c>
      <c r="D288" s="11">
        <v>0</v>
      </c>
      <c r="E288" s="11">
        <v>0</v>
      </c>
      <c r="F288" s="11">
        <v>1</v>
      </c>
      <c r="G288" s="11">
        <v>8</v>
      </c>
      <c r="H288" s="4">
        <v>9</v>
      </c>
      <c r="I288" s="5">
        <v>-1.4560283000000001</v>
      </c>
      <c r="J288" s="5">
        <v>-5.6464259000000003E-2</v>
      </c>
      <c r="K288" s="8">
        <v>0.24680064200625002</v>
      </c>
      <c r="L288">
        <v>22</v>
      </c>
      <c r="M288" s="29">
        <f t="shared" si="8"/>
        <v>-1.512492559</v>
      </c>
      <c r="N288" s="26">
        <f>SUMIFS(L:L,A:A,A288)/COUNTIF(A:A,A288)</f>
        <v>26.923076923076923</v>
      </c>
      <c r="O288">
        <f t="shared" si="9"/>
        <v>0</v>
      </c>
    </row>
    <row r="289" spans="1:15" x14ac:dyDescent="0.2">
      <c r="A289" t="s">
        <v>323</v>
      </c>
      <c r="B289" s="3" t="s">
        <v>320</v>
      </c>
      <c r="C289" s="11">
        <v>0</v>
      </c>
      <c r="D289" s="11">
        <v>0</v>
      </c>
      <c r="E289" s="11">
        <v>0</v>
      </c>
      <c r="F289" s="11">
        <v>0</v>
      </c>
      <c r="G289" s="11">
        <v>0</v>
      </c>
      <c r="H289" s="4">
        <v>0</v>
      </c>
      <c r="I289" s="5">
        <v>-2.6303895000000002</v>
      </c>
      <c r="J289" s="5">
        <v>2.7088504000000002</v>
      </c>
      <c r="K289" s="8">
        <v>0</v>
      </c>
      <c r="L289">
        <v>27</v>
      </c>
      <c r="M289" s="29">
        <f t="shared" si="8"/>
        <v>7.8460900000000056E-2</v>
      </c>
      <c r="N289" s="26">
        <f>SUMIFS(L:L,A:A,A289)/COUNTIF(A:A,A289)</f>
        <v>26.923076923076923</v>
      </c>
      <c r="O289">
        <f t="shared" si="9"/>
        <v>0</v>
      </c>
    </row>
    <row r="290" spans="1:15" x14ac:dyDescent="0.2">
      <c r="A290" t="s">
        <v>323</v>
      </c>
      <c r="B290" s="3" t="s">
        <v>321</v>
      </c>
      <c r="C290" s="11">
        <v>3</v>
      </c>
      <c r="D290" s="11">
        <v>3</v>
      </c>
      <c r="E290" s="11">
        <v>0</v>
      </c>
      <c r="F290" s="11">
        <v>0</v>
      </c>
      <c r="G290" s="11">
        <v>0</v>
      </c>
      <c r="H290" s="4">
        <v>6</v>
      </c>
      <c r="I290" s="5">
        <v>-1.3966266000000001</v>
      </c>
      <c r="J290" s="5">
        <v>-1.0467016</v>
      </c>
      <c r="K290" s="8">
        <v>-0.14962326749999996</v>
      </c>
      <c r="L290">
        <v>29</v>
      </c>
      <c r="M290" s="29">
        <f t="shared" si="8"/>
        <v>-2.4433281999999998</v>
      </c>
      <c r="N290" s="26">
        <f>SUMIFS(L:L,A:A,A290)/COUNTIF(A:A,A290)</f>
        <v>26.923076923076923</v>
      </c>
      <c r="O290">
        <f t="shared" si="9"/>
        <v>0</v>
      </c>
    </row>
    <row r="291" spans="1:15" x14ac:dyDescent="0.2">
      <c r="A291" t="s">
        <v>323</v>
      </c>
      <c r="B291" s="3" t="s">
        <v>322</v>
      </c>
      <c r="C291" s="11">
        <v>0</v>
      </c>
      <c r="D291" s="11">
        <v>0</v>
      </c>
      <c r="E291" s="11">
        <v>0</v>
      </c>
      <c r="F291" s="11">
        <v>0</v>
      </c>
      <c r="G291" s="11">
        <v>0</v>
      </c>
      <c r="H291" s="4">
        <v>0</v>
      </c>
      <c r="I291" s="5">
        <v>-2.7893693000000002</v>
      </c>
      <c r="J291" s="5">
        <v>-0.57614969999999999</v>
      </c>
      <c r="K291" s="8">
        <v>0</v>
      </c>
      <c r="L291">
        <v>33</v>
      </c>
      <c r="M291" s="29">
        <f t="shared" si="8"/>
        <v>-3.3655189999999999</v>
      </c>
      <c r="N291" s="26">
        <f>SUMIFS(L:L,A:A,A291)/COUNTIF(A:A,A291)</f>
        <v>26.923076923076923</v>
      </c>
      <c r="O291">
        <f t="shared" si="9"/>
        <v>0</v>
      </c>
    </row>
    <row r="292" spans="1:15" x14ac:dyDescent="0.2">
      <c r="A292" t="s">
        <v>338</v>
      </c>
      <c r="B292" s="3" t="s">
        <v>324</v>
      </c>
      <c r="C292" s="11">
        <v>0</v>
      </c>
      <c r="D292" s="11">
        <v>0</v>
      </c>
      <c r="E292" s="11">
        <v>0</v>
      </c>
      <c r="F292" s="11">
        <v>0</v>
      </c>
      <c r="G292" s="11">
        <v>0</v>
      </c>
      <c r="H292" s="4">
        <v>0</v>
      </c>
      <c r="I292" s="5">
        <v>-1.7338614000000001</v>
      </c>
      <c r="J292" s="5">
        <v>2.2236772</v>
      </c>
      <c r="K292" s="8">
        <v>0</v>
      </c>
      <c r="L292">
        <v>33</v>
      </c>
      <c r="M292" s="29">
        <f t="shared" si="8"/>
        <v>0.48981579999999991</v>
      </c>
      <c r="N292" s="26">
        <f>SUMIFS(L:L,A:A,A292)/COUNTIF(A:A,A292)</f>
        <v>27.214285714285715</v>
      </c>
      <c r="O292">
        <f t="shared" si="9"/>
        <v>0</v>
      </c>
    </row>
    <row r="293" spans="1:15" x14ac:dyDescent="0.2">
      <c r="A293" t="s">
        <v>338</v>
      </c>
      <c r="B293" s="3" t="s">
        <v>325</v>
      </c>
      <c r="C293" s="11">
        <v>0</v>
      </c>
      <c r="D293" s="11">
        <v>20</v>
      </c>
      <c r="E293" s="11">
        <v>7</v>
      </c>
      <c r="F293" s="11">
        <v>0</v>
      </c>
      <c r="G293" s="11">
        <v>0</v>
      </c>
      <c r="H293" s="4">
        <v>27</v>
      </c>
      <c r="I293" s="5">
        <v>0.45481442999999999</v>
      </c>
      <c r="J293" s="5">
        <v>-0.21021425999999999</v>
      </c>
      <c r="K293" s="8">
        <v>3.4089865081875002</v>
      </c>
      <c r="L293">
        <v>30</v>
      </c>
      <c r="M293" s="29">
        <f t="shared" si="8"/>
        <v>0.24460017000000001</v>
      </c>
      <c r="N293" s="26">
        <f>SUMIFS(L:L,A:A,A293)/COUNTIF(A:A,A293)</f>
        <v>27.214285714285715</v>
      </c>
      <c r="O293">
        <f t="shared" si="9"/>
        <v>0</v>
      </c>
    </row>
    <row r="294" spans="1:15" x14ac:dyDescent="0.2">
      <c r="A294" t="s">
        <v>338</v>
      </c>
      <c r="B294" s="3" t="s">
        <v>326</v>
      </c>
      <c r="C294" s="11">
        <v>0</v>
      </c>
      <c r="D294" s="11">
        <v>0</v>
      </c>
      <c r="E294" s="11">
        <v>0</v>
      </c>
      <c r="F294" s="11">
        <v>0</v>
      </c>
      <c r="G294" s="11">
        <v>0</v>
      </c>
      <c r="H294" s="4">
        <v>0</v>
      </c>
      <c r="I294" s="5">
        <v>-8.6038112999999999E-3</v>
      </c>
      <c r="J294" s="5">
        <v>0.43378540999999998</v>
      </c>
      <c r="K294" s="8">
        <v>0</v>
      </c>
      <c r="L294">
        <v>32</v>
      </c>
      <c r="M294" s="29">
        <f t="shared" si="8"/>
        <v>0.4251815987</v>
      </c>
      <c r="N294" s="26">
        <f>SUMIFS(L:L,A:A,A294)/COUNTIF(A:A,A294)</f>
        <v>27.214285714285715</v>
      </c>
      <c r="O294">
        <f t="shared" si="9"/>
        <v>0</v>
      </c>
    </row>
    <row r="295" spans="1:15" x14ac:dyDescent="0.2">
      <c r="A295" t="s">
        <v>338</v>
      </c>
      <c r="B295" s="3" t="s">
        <v>327</v>
      </c>
      <c r="C295" s="11">
        <v>0</v>
      </c>
      <c r="D295" s="11">
        <v>5</v>
      </c>
      <c r="E295" s="11">
        <v>14</v>
      </c>
      <c r="F295" s="11">
        <v>5</v>
      </c>
      <c r="G295" s="11">
        <v>0</v>
      </c>
      <c r="H295" s="4">
        <v>24</v>
      </c>
      <c r="I295" s="5">
        <v>-1.2694503175480039</v>
      </c>
      <c r="J295" s="5">
        <v>0.72947550245199611</v>
      </c>
      <c r="K295" s="8">
        <v>1.9710339996203896</v>
      </c>
      <c r="L295">
        <v>25</v>
      </c>
      <c r="M295" s="29">
        <f t="shared" si="8"/>
        <v>-0.53997481509600775</v>
      </c>
      <c r="N295" s="26">
        <f>SUMIFS(L:L,A:A,A295)/COUNTIF(A:A,A295)</f>
        <v>27.214285714285715</v>
      </c>
      <c r="O295">
        <f t="shared" si="9"/>
        <v>0</v>
      </c>
    </row>
    <row r="296" spans="1:15" x14ac:dyDescent="0.2">
      <c r="A296" t="s">
        <v>338</v>
      </c>
      <c r="B296" s="3" t="s">
        <v>328</v>
      </c>
      <c r="C296" s="11">
        <v>0</v>
      </c>
      <c r="D296" s="11">
        <v>0</v>
      </c>
      <c r="E296" s="11">
        <v>0</v>
      </c>
      <c r="F296" s="11">
        <v>0</v>
      </c>
      <c r="G296" s="11">
        <v>0</v>
      </c>
      <c r="H296" s="4">
        <v>0</v>
      </c>
      <c r="I296" s="5">
        <v>-0.67117249999999995</v>
      </c>
      <c r="J296" s="5">
        <v>2.1262650000000001</v>
      </c>
      <c r="K296" s="8">
        <v>0</v>
      </c>
      <c r="L296">
        <v>26</v>
      </c>
      <c r="M296" s="29">
        <f t="shared" si="8"/>
        <v>1.4550925000000001</v>
      </c>
      <c r="N296" s="26">
        <f>SUMIFS(L:L,A:A,A296)/COUNTIF(A:A,A296)</f>
        <v>27.214285714285715</v>
      </c>
      <c r="O296">
        <f t="shared" si="9"/>
        <v>0</v>
      </c>
    </row>
    <row r="297" spans="1:15" x14ac:dyDescent="0.2">
      <c r="A297" t="s">
        <v>338</v>
      </c>
      <c r="B297" s="3" t="s">
        <v>329</v>
      </c>
      <c r="C297" s="11">
        <v>34</v>
      </c>
      <c r="D297" s="11">
        <v>0</v>
      </c>
      <c r="E297" s="11">
        <v>0</v>
      </c>
      <c r="F297" s="11">
        <v>0</v>
      </c>
      <c r="G297" s="11">
        <v>0</v>
      </c>
      <c r="H297" s="4">
        <v>34</v>
      </c>
      <c r="I297" s="5">
        <v>4.1188979000000003</v>
      </c>
      <c r="J297" s="5">
        <v>-1.5220279000000001</v>
      </c>
      <c r="K297" s="8">
        <v>8.7915138750000015</v>
      </c>
      <c r="L297">
        <v>28</v>
      </c>
      <c r="M297" s="29">
        <f t="shared" si="8"/>
        <v>2.59687</v>
      </c>
      <c r="N297" s="26">
        <f>SUMIFS(L:L,A:A,A297)/COUNTIF(A:A,A297)</f>
        <v>27.214285714285715</v>
      </c>
      <c r="O297">
        <f t="shared" si="9"/>
        <v>0</v>
      </c>
    </row>
    <row r="298" spans="1:15" x14ac:dyDescent="0.2">
      <c r="A298" t="s">
        <v>338</v>
      </c>
      <c r="B298" s="3" t="s">
        <v>330</v>
      </c>
      <c r="C298" s="11">
        <v>0</v>
      </c>
      <c r="D298" s="11">
        <v>16</v>
      </c>
      <c r="E298" s="11">
        <v>7</v>
      </c>
      <c r="F298" s="11">
        <v>0</v>
      </c>
      <c r="G298" s="11">
        <v>0</v>
      </c>
      <c r="H298" s="4">
        <v>23</v>
      </c>
      <c r="I298" s="5">
        <v>1.0548930999999999</v>
      </c>
      <c r="J298" s="5">
        <v>-0.65231841999999995</v>
      </c>
      <c r="K298" s="8">
        <v>3.10833099225</v>
      </c>
      <c r="L298">
        <v>26</v>
      </c>
      <c r="M298" s="29">
        <f t="shared" si="8"/>
        <v>0.40257467999999996</v>
      </c>
      <c r="N298" s="26">
        <f>SUMIFS(L:L,A:A,A298)/COUNTIF(A:A,A298)</f>
        <v>27.214285714285715</v>
      </c>
      <c r="O298">
        <f t="shared" si="9"/>
        <v>0</v>
      </c>
    </row>
    <row r="299" spans="1:15" x14ac:dyDescent="0.2">
      <c r="A299" t="s">
        <v>338</v>
      </c>
      <c r="B299" s="3" t="s">
        <v>331</v>
      </c>
      <c r="C299" s="11">
        <v>9</v>
      </c>
      <c r="D299" s="11">
        <v>7</v>
      </c>
      <c r="E299" s="11">
        <v>0</v>
      </c>
      <c r="F299" s="11">
        <v>0</v>
      </c>
      <c r="G299" s="11">
        <v>0</v>
      </c>
      <c r="H299" s="4">
        <v>16</v>
      </c>
      <c r="I299" s="5">
        <v>-0.40864444</v>
      </c>
      <c r="J299" s="5">
        <v>-2.9471397000000001</v>
      </c>
      <c r="K299" s="8">
        <v>-1.2202057260000001</v>
      </c>
      <c r="L299">
        <v>20</v>
      </c>
      <c r="M299" s="29">
        <f t="shared" ref="M299:M358" si="10">SUM(I299:J299)</f>
        <v>-3.3557841399999999</v>
      </c>
      <c r="N299" s="26">
        <f>SUMIFS(L:L,A:A,A299)/COUNTIF(A:A,A299)</f>
        <v>27.214285714285715</v>
      </c>
      <c r="O299">
        <f t="shared" ref="O299:O358" si="11">IF(IF(E299&gt;25,1,0)*K299&gt;0,1,0)</f>
        <v>0</v>
      </c>
    </row>
    <row r="300" spans="1:15" x14ac:dyDescent="0.2">
      <c r="A300" t="s">
        <v>338</v>
      </c>
      <c r="B300" s="3" t="s">
        <v>332</v>
      </c>
      <c r="C300" s="11">
        <v>0</v>
      </c>
      <c r="D300" s="11">
        <v>0</v>
      </c>
      <c r="E300" s="11">
        <v>0</v>
      </c>
      <c r="F300" s="11">
        <v>0</v>
      </c>
      <c r="G300" s="11">
        <v>0</v>
      </c>
      <c r="H300" s="4">
        <v>0</v>
      </c>
      <c r="I300" s="5">
        <v>0.38888191999999999</v>
      </c>
      <c r="J300" s="5">
        <v>-0.48304287000000001</v>
      </c>
      <c r="K300" s="8">
        <v>0</v>
      </c>
      <c r="L300">
        <v>25</v>
      </c>
      <c r="M300" s="29">
        <f t="shared" si="10"/>
        <v>-9.4160950000000021E-2</v>
      </c>
      <c r="N300" s="26">
        <f>SUMIFS(L:L,A:A,A300)/COUNTIF(A:A,A300)</f>
        <v>27.214285714285715</v>
      </c>
      <c r="O300">
        <f t="shared" si="11"/>
        <v>0</v>
      </c>
    </row>
    <row r="301" spans="1:15" x14ac:dyDescent="0.2">
      <c r="A301" t="s">
        <v>338</v>
      </c>
      <c r="B301" s="3" t="s">
        <v>333</v>
      </c>
      <c r="C301" s="11">
        <v>0</v>
      </c>
      <c r="D301" s="11">
        <v>0</v>
      </c>
      <c r="E301" s="11">
        <v>0</v>
      </c>
      <c r="F301" s="11">
        <v>0</v>
      </c>
      <c r="G301" s="11">
        <v>0</v>
      </c>
      <c r="H301" s="4">
        <v>0</v>
      </c>
      <c r="I301" s="5">
        <v>-1.4667614</v>
      </c>
      <c r="J301" s="5">
        <v>0.94388306</v>
      </c>
      <c r="K301" s="8">
        <v>0</v>
      </c>
      <c r="L301">
        <v>27</v>
      </c>
      <c r="M301" s="29">
        <f t="shared" si="10"/>
        <v>-0.52287834</v>
      </c>
      <c r="N301" s="26">
        <f>SUMIFS(L:L,A:A,A301)/COUNTIF(A:A,A301)</f>
        <v>27.214285714285715</v>
      </c>
      <c r="O301">
        <f t="shared" si="11"/>
        <v>0</v>
      </c>
    </row>
    <row r="302" spans="1:15" x14ac:dyDescent="0.2">
      <c r="A302" t="s">
        <v>338</v>
      </c>
      <c r="B302" s="3" t="s">
        <v>334</v>
      </c>
      <c r="C302" s="11">
        <v>2</v>
      </c>
      <c r="D302" s="11">
        <v>0</v>
      </c>
      <c r="E302" s="11">
        <v>9</v>
      </c>
      <c r="F302" s="11">
        <v>0</v>
      </c>
      <c r="G302" s="11">
        <v>0</v>
      </c>
      <c r="H302" s="4">
        <v>11</v>
      </c>
      <c r="I302" s="5">
        <v>-1.5737010090138452</v>
      </c>
      <c r="J302" s="5">
        <v>0.13341697127376706</v>
      </c>
      <c r="K302" s="8">
        <v>0.34632425164832653</v>
      </c>
      <c r="L302">
        <v>30</v>
      </c>
      <c r="M302" s="29">
        <f t="shared" si="10"/>
        <v>-1.4402840377400783</v>
      </c>
      <c r="N302" s="26">
        <f>SUMIFS(L:L,A:A,A302)/COUNTIF(A:A,A302)</f>
        <v>27.214285714285715</v>
      </c>
      <c r="O302">
        <f t="shared" si="11"/>
        <v>0</v>
      </c>
    </row>
    <row r="303" spans="1:15" x14ac:dyDescent="0.2">
      <c r="A303" t="s">
        <v>338</v>
      </c>
      <c r="B303" s="3" t="s">
        <v>335</v>
      </c>
      <c r="C303" s="11">
        <v>0</v>
      </c>
      <c r="D303" s="11">
        <v>0</v>
      </c>
      <c r="E303" s="11">
        <v>0</v>
      </c>
      <c r="F303" s="11">
        <v>0</v>
      </c>
      <c r="G303" s="11">
        <v>0</v>
      </c>
      <c r="H303" s="4">
        <v>0</v>
      </c>
      <c r="I303" s="5">
        <v>-0.80014074000000002</v>
      </c>
      <c r="J303" s="5">
        <v>1.2619914000000001</v>
      </c>
      <c r="K303" s="8">
        <v>0</v>
      </c>
      <c r="L303">
        <v>24</v>
      </c>
      <c r="M303" s="29">
        <f t="shared" si="10"/>
        <v>0.46185066000000008</v>
      </c>
      <c r="N303" s="26">
        <f>SUMIFS(L:L,A:A,A303)/COUNTIF(A:A,A303)</f>
        <v>27.214285714285715</v>
      </c>
      <c r="O303">
        <f t="shared" si="11"/>
        <v>0</v>
      </c>
    </row>
    <row r="304" spans="1:15" x14ac:dyDescent="0.2">
      <c r="A304" t="s">
        <v>338</v>
      </c>
      <c r="B304" s="3" t="s">
        <v>336</v>
      </c>
      <c r="C304" s="11">
        <v>0</v>
      </c>
      <c r="D304" s="11">
        <v>0</v>
      </c>
      <c r="E304" s="11">
        <v>0</v>
      </c>
      <c r="F304" s="11">
        <v>11</v>
      </c>
      <c r="G304" s="11">
        <v>0</v>
      </c>
      <c r="H304" s="4">
        <v>11</v>
      </c>
      <c r="I304" s="5">
        <v>-2.6375858999999999</v>
      </c>
      <c r="J304" s="5">
        <v>-0.36903377999999998</v>
      </c>
      <c r="K304" s="8">
        <v>-0.62284592700000008</v>
      </c>
      <c r="L304">
        <v>23</v>
      </c>
      <c r="M304" s="29">
        <f t="shared" si="10"/>
        <v>-3.00661968</v>
      </c>
      <c r="N304" s="26">
        <f>SUMIFS(L:L,A:A,A304)/COUNTIF(A:A,A304)</f>
        <v>27.214285714285715</v>
      </c>
      <c r="O304">
        <f t="shared" si="11"/>
        <v>0</v>
      </c>
    </row>
    <row r="305" spans="1:15" x14ac:dyDescent="0.2">
      <c r="A305" t="s">
        <v>338</v>
      </c>
      <c r="B305" s="3" t="s">
        <v>337</v>
      </c>
      <c r="C305" s="11">
        <v>0</v>
      </c>
      <c r="D305" s="11">
        <v>0</v>
      </c>
      <c r="E305" s="11">
        <v>0</v>
      </c>
      <c r="F305" s="11">
        <v>0</v>
      </c>
      <c r="G305" s="11">
        <v>8</v>
      </c>
      <c r="H305" s="4">
        <v>8</v>
      </c>
      <c r="I305" s="5">
        <v>-3.6876196999999999</v>
      </c>
      <c r="J305" s="5">
        <v>0.84826422000000001</v>
      </c>
      <c r="K305" s="8">
        <v>-0.37770996600000001</v>
      </c>
      <c r="L305">
        <v>32</v>
      </c>
      <c r="M305" s="29">
        <f t="shared" si="10"/>
        <v>-2.83935548</v>
      </c>
      <c r="N305" s="26">
        <f>SUMIFS(L:L,A:A,A305)/COUNTIF(A:A,A305)</f>
        <v>27.214285714285715</v>
      </c>
      <c r="O305">
        <f t="shared" si="11"/>
        <v>0</v>
      </c>
    </row>
    <row r="306" spans="1:15" x14ac:dyDescent="0.2">
      <c r="A306" t="s">
        <v>349</v>
      </c>
      <c r="B306" s="3" t="s">
        <v>339</v>
      </c>
      <c r="C306" s="11">
        <v>4</v>
      </c>
      <c r="D306" s="11">
        <v>18</v>
      </c>
      <c r="E306" s="11">
        <v>4</v>
      </c>
      <c r="F306" s="11">
        <v>0</v>
      </c>
      <c r="G306" s="11">
        <v>0</v>
      </c>
      <c r="H306" s="4">
        <v>26</v>
      </c>
      <c r="I306" s="5">
        <v>0.38374196999999999</v>
      </c>
      <c r="J306" s="5">
        <v>-1.6034029000000001</v>
      </c>
      <c r="K306" s="8">
        <v>1.141245889875</v>
      </c>
      <c r="L306">
        <v>26</v>
      </c>
      <c r="M306" s="29">
        <f t="shared" si="10"/>
        <v>-1.2196609300000001</v>
      </c>
      <c r="N306" s="26">
        <f>SUMIFS(L:L,A:A,A306)/COUNTIF(A:A,A306)</f>
        <v>27.083333333333332</v>
      </c>
      <c r="O306">
        <f t="shared" si="11"/>
        <v>0</v>
      </c>
    </row>
    <row r="307" spans="1:15" x14ac:dyDescent="0.2">
      <c r="A307" t="s">
        <v>349</v>
      </c>
      <c r="B307" s="3" t="s">
        <v>337</v>
      </c>
      <c r="C307" s="11">
        <v>0</v>
      </c>
      <c r="D307" s="11">
        <v>0</v>
      </c>
      <c r="E307" s="11">
        <v>0</v>
      </c>
      <c r="F307" s="11">
        <v>0</v>
      </c>
      <c r="G307" s="11">
        <v>0</v>
      </c>
      <c r="H307" s="4">
        <v>0</v>
      </c>
      <c r="I307" s="5">
        <v>-3.6876196999999999</v>
      </c>
      <c r="J307" s="5">
        <v>0.84826422000000001</v>
      </c>
      <c r="K307" s="8">
        <v>0</v>
      </c>
      <c r="L307">
        <v>32</v>
      </c>
      <c r="M307" s="29">
        <f t="shared" si="10"/>
        <v>-2.83935548</v>
      </c>
      <c r="N307" s="26">
        <f>SUMIFS(L:L,A:A,A307)/COUNTIF(A:A,A307)</f>
        <v>27.083333333333332</v>
      </c>
      <c r="O307">
        <f t="shared" si="11"/>
        <v>0</v>
      </c>
    </row>
    <row r="308" spans="1:15" x14ac:dyDescent="0.2">
      <c r="A308" t="s">
        <v>349</v>
      </c>
      <c r="B308" s="3" t="s">
        <v>340</v>
      </c>
      <c r="C308" s="11">
        <v>0</v>
      </c>
      <c r="D308" s="11">
        <v>0</v>
      </c>
      <c r="E308" s="11">
        <v>0</v>
      </c>
      <c r="F308" s="11">
        <v>0</v>
      </c>
      <c r="G308" s="11">
        <v>0</v>
      </c>
      <c r="H308" s="4">
        <v>0</v>
      </c>
      <c r="I308" s="5">
        <v>-0.25591229999999998</v>
      </c>
      <c r="J308" s="5">
        <v>0.51359396999999996</v>
      </c>
      <c r="K308" s="8">
        <v>0</v>
      </c>
      <c r="L308">
        <v>32</v>
      </c>
      <c r="M308" s="29">
        <f t="shared" si="10"/>
        <v>0.25768166999999997</v>
      </c>
      <c r="N308" s="26">
        <f>SUMIFS(L:L,A:A,A308)/COUNTIF(A:A,A308)</f>
        <v>27.083333333333332</v>
      </c>
      <c r="O308">
        <f t="shared" si="11"/>
        <v>0</v>
      </c>
    </row>
    <row r="309" spans="1:15" x14ac:dyDescent="0.2">
      <c r="A309" t="s">
        <v>349</v>
      </c>
      <c r="B309" s="3" t="s">
        <v>341</v>
      </c>
      <c r="C309" s="11">
        <v>14</v>
      </c>
      <c r="D309" s="11">
        <v>0</v>
      </c>
      <c r="E309" s="11">
        <v>0</v>
      </c>
      <c r="F309" s="11">
        <v>0</v>
      </c>
      <c r="G309" s="11">
        <v>0</v>
      </c>
      <c r="H309" s="4">
        <v>14</v>
      </c>
      <c r="I309" s="5">
        <v>-0.32466573889129191</v>
      </c>
      <c r="J309" s="5">
        <v>-1.092561458891292</v>
      </c>
      <c r="K309" s="8">
        <v>0.45893358174621524</v>
      </c>
      <c r="L309">
        <v>30</v>
      </c>
      <c r="M309" s="29">
        <f t="shared" si="10"/>
        <v>-1.4172271977825839</v>
      </c>
      <c r="N309" s="26">
        <f>SUMIFS(L:L,A:A,A309)/COUNTIF(A:A,A309)</f>
        <v>27.083333333333332</v>
      </c>
      <c r="O309">
        <f t="shared" si="11"/>
        <v>0</v>
      </c>
    </row>
    <row r="310" spans="1:15" x14ac:dyDescent="0.2">
      <c r="A310" t="s">
        <v>349</v>
      </c>
      <c r="B310" s="3" t="s">
        <v>342</v>
      </c>
      <c r="C310" s="11">
        <v>15</v>
      </c>
      <c r="D310" s="11">
        <v>9</v>
      </c>
      <c r="E310" s="11">
        <v>0</v>
      </c>
      <c r="F310" s="11">
        <v>0</v>
      </c>
      <c r="G310" s="11">
        <v>0</v>
      </c>
      <c r="H310" s="4">
        <v>24</v>
      </c>
      <c r="I310" s="5">
        <v>1.4764341999999999</v>
      </c>
      <c r="J310" s="5">
        <v>-1.6727661</v>
      </c>
      <c r="K310" s="8">
        <v>2.434951935</v>
      </c>
      <c r="L310">
        <v>22</v>
      </c>
      <c r="M310" s="29">
        <f t="shared" si="10"/>
        <v>-0.19633190000000011</v>
      </c>
      <c r="N310" s="26">
        <f>SUMIFS(L:L,A:A,A310)/COUNTIF(A:A,A310)</f>
        <v>27.083333333333332</v>
      </c>
      <c r="O310">
        <f t="shared" si="11"/>
        <v>0</v>
      </c>
    </row>
    <row r="311" spans="1:15" x14ac:dyDescent="0.2">
      <c r="A311" t="s">
        <v>349</v>
      </c>
      <c r="B311" s="3" t="s">
        <v>343</v>
      </c>
      <c r="C311" s="11">
        <v>0</v>
      </c>
      <c r="D311" s="11">
        <v>0</v>
      </c>
      <c r="E311" s="11">
        <v>0</v>
      </c>
      <c r="F311" s="11">
        <v>2</v>
      </c>
      <c r="G311" s="11">
        <v>20</v>
      </c>
      <c r="H311" s="4">
        <v>22</v>
      </c>
      <c r="I311" s="5">
        <v>-1.5539801</v>
      </c>
      <c r="J311" s="5">
        <v>1.6008557000000001</v>
      </c>
      <c r="K311" s="8">
        <v>2.5330085549999999</v>
      </c>
      <c r="L311">
        <v>20</v>
      </c>
      <c r="M311" s="29">
        <f t="shared" si="10"/>
        <v>4.6875600000000128E-2</v>
      </c>
      <c r="N311" s="26">
        <f>SUMIFS(L:L,A:A,A311)/COUNTIF(A:A,A311)</f>
        <v>27.083333333333332</v>
      </c>
      <c r="O311">
        <f t="shared" si="11"/>
        <v>0</v>
      </c>
    </row>
    <row r="312" spans="1:15" x14ac:dyDescent="0.2">
      <c r="A312" t="s">
        <v>349</v>
      </c>
      <c r="B312" s="3" t="s">
        <v>344</v>
      </c>
      <c r="C312" s="11">
        <v>0</v>
      </c>
      <c r="D312" s="11">
        <v>4</v>
      </c>
      <c r="E312" s="11">
        <v>19</v>
      </c>
      <c r="F312" s="11">
        <v>0</v>
      </c>
      <c r="G312" s="11">
        <v>0</v>
      </c>
      <c r="H312" s="4">
        <v>23</v>
      </c>
      <c r="I312" s="5">
        <v>-5.6082368E-2</v>
      </c>
      <c r="J312" s="5">
        <v>-0.57357866000000002</v>
      </c>
      <c r="K312" s="8">
        <v>1.7728760450249998</v>
      </c>
      <c r="L312">
        <v>24</v>
      </c>
      <c r="M312" s="29">
        <f t="shared" si="10"/>
        <v>-0.62966102800000001</v>
      </c>
      <c r="N312" s="26">
        <f>SUMIFS(L:L,A:A,A312)/COUNTIF(A:A,A312)</f>
        <v>27.083333333333332</v>
      </c>
      <c r="O312">
        <f t="shared" si="11"/>
        <v>0</v>
      </c>
    </row>
    <row r="313" spans="1:15" x14ac:dyDescent="0.2">
      <c r="A313" t="s">
        <v>349</v>
      </c>
      <c r="B313" s="3" t="s">
        <v>345</v>
      </c>
      <c r="C313" s="11">
        <v>15</v>
      </c>
      <c r="D313" s="11">
        <v>12</v>
      </c>
      <c r="E313" s="11">
        <v>0</v>
      </c>
      <c r="F313" s="11">
        <v>0</v>
      </c>
      <c r="G313" s="11">
        <v>0</v>
      </c>
      <c r="H313" s="4">
        <v>27</v>
      </c>
      <c r="I313" s="5">
        <v>1.6371817012826859</v>
      </c>
      <c r="J313" s="5">
        <v>-0.68701739871731415</v>
      </c>
      <c r="K313" s="8">
        <v>4.4805620345211592</v>
      </c>
      <c r="L313">
        <v>25</v>
      </c>
      <c r="M313" s="29">
        <f t="shared" si="10"/>
        <v>0.95016430256537177</v>
      </c>
      <c r="N313" s="26">
        <f>SUMIFS(L:L,A:A,A313)/COUNTIF(A:A,A313)</f>
        <v>27.083333333333332</v>
      </c>
      <c r="O313">
        <f t="shared" si="11"/>
        <v>0</v>
      </c>
    </row>
    <row r="314" spans="1:15" x14ac:dyDescent="0.2">
      <c r="A314" t="s">
        <v>349</v>
      </c>
      <c r="B314" s="3" t="s">
        <v>346</v>
      </c>
      <c r="C314" s="11">
        <v>0</v>
      </c>
      <c r="D314" s="11">
        <v>0</v>
      </c>
      <c r="E314" s="11">
        <v>0</v>
      </c>
      <c r="F314" s="11">
        <v>0</v>
      </c>
      <c r="G314" s="11">
        <v>0</v>
      </c>
      <c r="H314" s="4">
        <v>0</v>
      </c>
      <c r="I314" s="5">
        <v>-0.83494597999999998</v>
      </c>
      <c r="J314" s="5">
        <v>0.82576137999999999</v>
      </c>
      <c r="K314" s="8">
        <v>0</v>
      </c>
      <c r="L314">
        <v>24</v>
      </c>
      <c r="M314" s="29">
        <f t="shared" si="10"/>
        <v>-9.1845999999999872E-3</v>
      </c>
      <c r="N314" s="26">
        <f>SUMIFS(L:L,A:A,A314)/COUNTIF(A:A,A314)</f>
        <v>27.083333333333332</v>
      </c>
      <c r="O314">
        <f t="shared" si="11"/>
        <v>0</v>
      </c>
    </row>
    <row r="315" spans="1:15" x14ac:dyDescent="0.2">
      <c r="A315" t="s">
        <v>349</v>
      </c>
      <c r="B315" s="3" t="s">
        <v>347</v>
      </c>
      <c r="C315" s="11">
        <v>0</v>
      </c>
      <c r="D315" s="11">
        <v>5</v>
      </c>
      <c r="E315" s="11">
        <v>0</v>
      </c>
      <c r="F315" s="11">
        <v>0</v>
      </c>
      <c r="G315" s="11">
        <v>0</v>
      </c>
      <c r="H315" s="4">
        <v>5</v>
      </c>
      <c r="I315" s="5">
        <v>-1.4342322000000001</v>
      </c>
      <c r="J315" s="5">
        <v>-0.74643033999999997</v>
      </c>
      <c r="K315" s="8">
        <v>-5.0811339375000042E-2</v>
      </c>
      <c r="L315">
        <v>23</v>
      </c>
      <c r="M315" s="29">
        <f t="shared" si="10"/>
        <v>-2.1806625400000001</v>
      </c>
      <c r="N315" s="26">
        <f>SUMIFS(L:L,A:A,A315)/COUNTIF(A:A,A315)</f>
        <v>27.083333333333332</v>
      </c>
      <c r="O315">
        <f t="shared" si="11"/>
        <v>0</v>
      </c>
    </row>
    <row r="316" spans="1:15" x14ac:dyDescent="0.2">
      <c r="A316" t="s">
        <v>349</v>
      </c>
      <c r="B316" s="3" t="s">
        <v>348</v>
      </c>
      <c r="C316" s="11">
        <v>0</v>
      </c>
      <c r="D316" s="11">
        <v>0</v>
      </c>
      <c r="E316" s="11">
        <v>0</v>
      </c>
      <c r="F316" s="11">
        <v>0</v>
      </c>
      <c r="G316" s="11">
        <v>0</v>
      </c>
      <c r="H316" s="4">
        <v>0</v>
      </c>
      <c r="I316" s="5">
        <v>-4.8577904999999998E-2</v>
      </c>
      <c r="J316" s="5">
        <v>-1.2919687</v>
      </c>
      <c r="K316" s="8">
        <v>0</v>
      </c>
      <c r="L316">
        <v>34</v>
      </c>
      <c r="M316" s="29">
        <f t="shared" si="10"/>
        <v>-1.3405466049999999</v>
      </c>
      <c r="N316" s="26">
        <f>SUMIFS(L:L,A:A,A316)/COUNTIF(A:A,A316)</f>
        <v>27.083333333333332</v>
      </c>
      <c r="O316">
        <f t="shared" si="11"/>
        <v>0</v>
      </c>
    </row>
    <row r="317" spans="1:15" x14ac:dyDescent="0.2">
      <c r="A317" t="s">
        <v>349</v>
      </c>
      <c r="B317" s="3" t="s">
        <v>324</v>
      </c>
      <c r="C317" s="11">
        <v>0</v>
      </c>
      <c r="D317" s="11">
        <v>0</v>
      </c>
      <c r="E317" s="11">
        <v>0</v>
      </c>
      <c r="F317" s="11">
        <v>0</v>
      </c>
      <c r="G317" s="11">
        <v>0</v>
      </c>
      <c r="H317" s="4">
        <v>0</v>
      </c>
      <c r="I317" s="5">
        <v>-1.7338614000000001</v>
      </c>
      <c r="J317" s="5">
        <v>2.2236772</v>
      </c>
      <c r="K317" s="8">
        <v>0</v>
      </c>
      <c r="L317">
        <v>33</v>
      </c>
      <c r="M317" s="29">
        <f t="shared" si="10"/>
        <v>0.48981579999999991</v>
      </c>
      <c r="N317" s="26">
        <f>SUMIFS(L:L,A:A,A317)/COUNTIF(A:A,A317)</f>
        <v>27.083333333333332</v>
      </c>
      <c r="O317">
        <f t="shared" si="11"/>
        <v>0</v>
      </c>
    </row>
    <row r="318" spans="1:15" x14ac:dyDescent="0.2">
      <c r="A318" t="s">
        <v>365</v>
      </c>
      <c r="B318" s="3" t="s">
        <v>350</v>
      </c>
      <c r="C318" s="11">
        <v>0</v>
      </c>
      <c r="D318" s="11">
        <v>0</v>
      </c>
      <c r="E318" s="11">
        <v>0</v>
      </c>
      <c r="F318" s="11">
        <v>0</v>
      </c>
      <c r="G318" s="11">
        <v>0</v>
      </c>
      <c r="H318" s="4">
        <v>0</v>
      </c>
      <c r="I318" s="5">
        <v>-2.8066201</v>
      </c>
      <c r="J318" s="5">
        <v>0.75530231000000003</v>
      </c>
      <c r="K318" s="8">
        <v>0</v>
      </c>
      <c r="L318">
        <v>30</v>
      </c>
      <c r="M318" s="29">
        <f t="shared" si="10"/>
        <v>-2.0513177899999997</v>
      </c>
      <c r="N318" s="26">
        <f>SUMIFS(L:L,A:A,A318)/COUNTIF(A:A,A318)</f>
        <v>25.4375</v>
      </c>
      <c r="O318">
        <f t="shared" si="11"/>
        <v>0</v>
      </c>
    </row>
    <row r="319" spans="1:15" x14ac:dyDescent="0.2">
      <c r="A319" t="s">
        <v>365</v>
      </c>
      <c r="B319" s="3" t="s">
        <v>351</v>
      </c>
      <c r="C319" s="11">
        <v>0</v>
      </c>
      <c r="D319" s="11">
        <v>0</v>
      </c>
      <c r="E319" s="11">
        <v>0</v>
      </c>
      <c r="F319" s="11">
        <v>0</v>
      </c>
      <c r="G319" s="11">
        <v>5</v>
      </c>
      <c r="H319" s="4">
        <v>5</v>
      </c>
      <c r="I319" s="5">
        <v>-3.4690793000000002</v>
      </c>
      <c r="J319" s="5">
        <v>0.98000883999999999</v>
      </c>
      <c r="K319" s="8">
        <v>-0.13755106687500007</v>
      </c>
      <c r="L319">
        <v>32</v>
      </c>
      <c r="M319" s="29">
        <f t="shared" si="10"/>
        <v>-2.4890704600000002</v>
      </c>
      <c r="N319" s="26">
        <f>SUMIFS(L:L,A:A,A319)/COUNTIF(A:A,A319)</f>
        <v>25.4375</v>
      </c>
      <c r="O319">
        <f t="shared" si="11"/>
        <v>0</v>
      </c>
    </row>
    <row r="320" spans="1:15" x14ac:dyDescent="0.2">
      <c r="A320" t="s">
        <v>365</v>
      </c>
      <c r="B320" s="3" t="s">
        <v>352</v>
      </c>
      <c r="C320" s="11">
        <v>0</v>
      </c>
      <c r="D320" s="11">
        <v>0</v>
      </c>
      <c r="E320" s="11">
        <v>0</v>
      </c>
      <c r="F320" s="11">
        <v>0</v>
      </c>
      <c r="G320" s="11">
        <v>13</v>
      </c>
      <c r="H320" s="4">
        <v>13</v>
      </c>
      <c r="I320" s="5">
        <v>-2.3133726000000001</v>
      </c>
      <c r="J320" s="5">
        <v>-0.38199294</v>
      </c>
      <c r="K320" s="8">
        <v>-0.508486051125</v>
      </c>
      <c r="L320">
        <v>26</v>
      </c>
      <c r="M320" s="29">
        <f t="shared" si="10"/>
        <v>-2.6953655400000001</v>
      </c>
      <c r="N320" s="26">
        <f>SUMIFS(L:L,A:A,A320)/COUNTIF(A:A,A320)</f>
        <v>25.4375</v>
      </c>
      <c r="O320">
        <f t="shared" si="11"/>
        <v>0</v>
      </c>
    </row>
    <row r="321" spans="1:15" x14ac:dyDescent="0.2">
      <c r="A321" t="s">
        <v>365</v>
      </c>
      <c r="B321" s="3" t="s">
        <v>353</v>
      </c>
      <c r="C321" s="11">
        <v>0</v>
      </c>
      <c r="D321" s="11">
        <v>0</v>
      </c>
      <c r="E321" s="11">
        <v>0</v>
      </c>
      <c r="F321" s="11">
        <v>0</v>
      </c>
      <c r="G321" s="11">
        <v>0</v>
      </c>
      <c r="H321" s="4">
        <v>0</v>
      </c>
      <c r="I321" s="5">
        <v>-0.65110725000000003</v>
      </c>
      <c r="J321" s="5">
        <v>2.3222670000000001E-2</v>
      </c>
      <c r="K321" s="8">
        <v>0</v>
      </c>
      <c r="L321">
        <v>29</v>
      </c>
      <c r="M321" s="29">
        <f t="shared" si="10"/>
        <v>-0.62788458000000003</v>
      </c>
      <c r="N321" s="26">
        <f>SUMIFS(L:L,A:A,A321)/COUNTIF(A:A,A321)</f>
        <v>25.4375</v>
      </c>
      <c r="O321">
        <f t="shared" si="11"/>
        <v>0</v>
      </c>
    </row>
    <row r="322" spans="1:15" x14ac:dyDescent="0.2">
      <c r="A322" t="s">
        <v>365</v>
      </c>
      <c r="B322" s="3" t="s">
        <v>354</v>
      </c>
      <c r="C322" s="11">
        <v>22</v>
      </c>
      <c r="D322" s="11">
        <v>2</v>
      </c>
      <c r="E322" s="11">
        <v>0</v>
      </c>
      <c r="F322" s="11">
        <v>0</v>
      </c>
      <c r="G322" s="11">
        <v>0</v>
      </c>
      <c r="H322" s="4">
        <v>24</v>
      </c>
      <c r="I322" s="5">
        <v>-0.57436470110653537</v>
      </c>
      <c r="J322" s="5">
        <v>0.35801430889346475</v>
      </c>
      <c r="K322" s="8">
        <v>2.4079269705123547</v>
      </c>
      <c r="L322">
        <v>24</v>
      </c>
      <c r="M322" s="29">
        <f t="shared" si="10"/>
        <v>-0.21635039221307062</v>
      </c>
      <c r="N322" s="26">
        <f>SUMIFS(L:L,A:A,A322)/COUNTIF(A:A,A322)</f>
        <v>25.4375</v>
      </c>
      <c r="O322">
        <f t="shared" si="11"/>
        <v>0</v>
      </c>
    </row>
    <row r="323" spans="1:15" x14ac:dyDescent="0.2">
      <c r="A323" t="s">
        <v>365</v>
      </c>
      <c r="B323" s="3" t="s">
        <v>355</v>
      </c>
      <c r="C323" s="11">
        <v>0</v>
      </c>
      <c r="D323" s="11">
        <v>0</v>
      </c>
      <c r="E323" s="11">
        <v>0</v>
      </c>
      <c r="F323" s="11">
        <v>0</v>
      </c>
      <c r="G323" s="11">
        <v>0</v>
      </c>
      <c r="H323" s="4">
        <v>0</v>
      </c>
      <c r="I323" s="5">
        <v>0.13256103</v>
      </c>
      <c r="J323" s="5">
        <v>-0.43196299999999999</v>
      </c>
      <c r="K323" s="8">
        <v>0</v>
      </c>
      <c r="L323">
        <v>21</v>
      </c>
      <c r="M323" s="29">
        <f t="shared" si="10"/>
        <v>-0.29940197000000002</v>
      </c>
      <c r="N323" s="26">
        <f>SUMIFS(L:L,A:A,A323)/COUNTIF(A:A,A323)</f>
        <v>25.4375</v>
      </c>
      <c r="O323">
        <f t="shared" si="11"/>
        <v>0</v>
      </c>
    </row>
    <row r="324" spans="1:15" x14ac:dyDescent="0.2">
      <c r="A324" t="s">
        <v>365</v>
      </c>
      <c r="B324" s="3" t="s">
        <v>356</v>
      </c>
      <c r="C324" s="11">
        <v>0</v>
      </c>
      <c r="D324" s="11">
        <v>0</v>
      </c>
      <c r="E324" s="11">
        <v>0</v>
      </c>
      <c r="F324" s="11">
        <v>0</v>
      </c>
      <c r="G324" s="11">
        <v>0</v>
      </c>
      <c r="H324" s="4">
        <v>0</v>
      </c>
      <c r="I324" s="5">
        <v>-2.2924541999999999</v>
      </c>
      <c r="J324" s="5">
        <v>0.73391306000000001</v>
      </c>
      <c r="K324" s="8">
        <v>0</v>
      </c>
      <c r="L324">
        <v>23</v>
      </c>
      <c r="M324" s="29">
        <f t="shared" si="10"/>
        <v>-1.55854114</v>
      </c>
      <c r="N324" s="26">
        <f>SUMIFS(L:L,A:A,A324)/COUNTIF(A:A,A324)</f>
        <v>25.4375</v>
      </c>
      <c r="O324">
        <f t="shared" si="11"/>
        <v>0</v>
      </c>
    </row>
    <row r="325" spans="1:15" x14ac:dyDescent="0.2">
      <c r="A325" t="s">
        <v>365</v>
      </c>
      <c r="B325" s="3" t="s">
        <v>357</v>
      </c>
      <c r="C325" s="11">
        <v>0</v>
      </c>
      <c r="D325" s="11">
        <v>0</v>
      </c>
      <c r="E325" s="11">
        <v>0</v>
      </c>
      <c r="F325" s="11">
        <v>0</v>
      </c>
      <c r="G325" s="11">
        <v>0</v>
      </c>
      <c r="H325" s="4">
        <v>0</v>
      </c>
      <c r="I325" s="5">
        <v>0.49914442999999997</v>
      </c>
      <c r="J325" s="5">
        <v>-1.8862337</v>
      </c>
      <c r="K325" s="8">
        <v>0</v>
      </c>
      <c r="L325">
        <v>23</v>
      </c>
      <c r="M325" s="29">
        <f t="shared" si="10"/>
        <v>-1.3870892700000002</v>
      </c>
      <c r="N325" s="26">
        <f>SUMIFS(L:L,A:A,A325)/COUNTIF(A:A,A325)</f>
        <v>25.4375</v>
      </c>
      <c r="O325">
        <f t="shared" si="11"/>
        <v>0</v>
      </c>
    </row>
    <row r="326" spans="1:15" x14ac:dyDescent="0.2">
      <c r="A326" t="s">
        <v>365</v>
      </c>
      <c r="B326" s="3" t="s">
        <v>358</v>
      </c>
      <c r="C326" s="11">
        <v>0</v>
      </c>
      <c r="D326" s="11">
        <v>0</v>
      </c>
      <c r="E326" s="11">
        <v>0</v>
      </c>
      <c r="F326" s="11">
        <v>0</v>
      </c>
      <c r="G326" s="11">
        <v>0</v>
      </c>
      <c r="H326" s="4">
        <v>0</v>
      </c>
      <c r="I326" s="5">
        <v>-0.41971129000000001</v>
      </c>
      <c r="J326" s="5">
        <v>-0.90187614999999999</v>
      </c>
      <c r="K326" s="8">
        <v>0</v>
      </c>
      <c r="L326">
        <v>24</v>
      </c>
      <c r="M326" s="29">
        <f t="shared" si="10"/>
        <v>-1.3215874400000001</v>
      </c>
      <c r="N326" s="26">
        <f>SUMIFS(L:L,A:A,A326)/COUNTIF(A:A,A326)</f>
        <v>25.4375</v>
      </c>
      <c r="O326">
        <f t="shared" si="11"/>
        <v>0</v>
      </c>
    </row>
    <row r="327" spans="1:15" x14ac:dyDescent="0.2">
      <c r="A327" t="s">
        <v>365</v>
      </c>
      <c r="B327" s="3" t="s">
        <v>359</v>
      </c>
      <c r="C327" s="11">
        <v>0</v>
      </c>
      <c r="D327" s="11">
        <v>9</v>
      </c>
      <c r="E327" s="11">
        <v>14</v>
      </c>
      <c r="F327" s="11">
        <v>0</v>
      </c>
      <c r="G327" s="11">
        <v>0</v>
      </c>
      <c r="H327" s="4">
        <v>23</v>
      </c>
      <c r="I327" s="5">
        <v>-0.25990129000000001</v>
      </c>
      <c r="J327" s="5">
        <v>-0.37622601</v>
      </c>
      <c r="K327" s="8">
        <v>1.7645103056250002</v>
      </c>
      <c r="L327">
        <v>25</v>
      </c>
      <c r="M327" s="29">
        <f t="shared" si="10"/>
        <v>-0.63612730000000006</v>
      </c>
      <c r="N327" s="26">
        <f>SUMIFS(L:L,A:A,A327)/COUNTIF(A:A,A327)</f>
        <v>25.4375</v>
      </c>
      <c r="O327">
        <f t="shared" si="11"/>
        <v>0</v>
      </c>
    </row>
    <row r="328" spans="1:15" x14ac:dyDescent="0.2">
      <c r="A328" t="s">
        <v>365</v>
      </c>
      <c r="B328" s="3" t="s">
        <v>360</v>
      </c>
      <c r="C328" s="11">
        <v>14</v>
      </c>
      <c r="D328" s="11">
        <v>4</v>
      </c>
      <c r="E328" s="11">
        <v>2</v>
      </c>
      <c r="F328" s="11">
        <v>0</v>
      </c>
      <c r="G328" s="11">
        <v>0</v>
      </c>
      <c r="H328" s="4">
        <v>20</v>
      </c>
      <c r="I328" s="5">
        <v>0.53867142999999995</v>
      </c>
      <c r="J328" s="5">
        <v>-1.0122952000000001</v>
      </c>
      <c r="K328" s="8">
        <v>1.7171732587500002</v>
      </c>
      <c r="L328">
        <v>26</v>
      </c>
      <c r="M328" s="29">
        <f t="shared" si="10"/>
        <v>-0.47362377000000011</v>
      </c>
      <c r="N328" s="26">
        <f>SUMIFS(L:L,A:A,A328)/COUNTIF(A:A,A328)</f>
        <v>25.4375</v>
      </c>
      <c r="O328">
        <f t="shared" si="11"/>
        <v>0</v>
      </c>
    </row>
    <row r="329" spans="1:15" x14ac:dyDescent="0.2">
      <c r="A329" t="s">
        <v>365</v>
      </c>
      <c r="B329" s="3" t="s">
        <v>361</v>
      </c>
      <c r="C329" s="11">
        <v>0</v>
      </c>
      <c r="D329" s="11">
        <v>0</v>
      </c>
      <c r="E329" s="11">
        <v>0</v>
      </c>
      <c r="F329" s="11">
        <v>12</v>
      </c>
      <c r="G329" s="11">
        <v>8</v>
      </c>
      <c r="H329" s="4">
        <v>20</v>
      </c>
      <c r="I329" s="5">
        <v>0.22740245000000001</v>
      </c>
      <c r="J329" s="5">
        <v>-0.75342721000000001</v>
      </c>
      <c r="K329" s="8">
        <v>1.6582221450000005</v>
      </c>
      <c r="L329">
        <v>23</v>
      </c>
      <c r="M329" s="29">
        <f t="shared" si="10"/>
        <v>-0.52602475999999998</v>
      </c>
      <c r="N329" s="26">
        <f>SUMIFS(L:L,A:A,A329)/COUNTIF(A:A,A329)</f>
        <v>25.4375</v>
      </c>
      <c r="O329">
        <f t="shared" si="11"/>
        <v>0</v>
      </c>
    </row>
    <row r="330" spans="1:15" x14ac:dyDescent="0.2">
      <c r="A330" t="s">
        <v>365</v>
      </c>
      <c r="B330" s="3" t="s">
        <v>362</v>
      </c>
      <c r="C330" s="11">
        <v>0</v>
      </c>
      <c r="D330" s="11">
        <v>0</v>
      </c>
      <c r="E330" s="11">
        <v>5</v>
      </c>
      <c r="F330" s="11">
        <v>5</v>
      </c>
      <c r="G330" s="11">
        <v>0</v>
      </c>
      <c r="H330" s="4">
        <v>10</v>
      </c>
      <c r="I330" s="5">
        <v>-3.0894083999999999</v>
      </c>
      <c r="J330" s="5">
        <v>-0.54281455000000001</v>
      </c>
      <c r="K330" s="8">
        <v>-0.9181254093750002</v>
      </c>
      <c r="L330">
        <v>24</v>
      </c>
      <c r="M330" s="29">
        <f t="shared" si="10"/>
        <v>-3.6322229500000001</v>
      </c>
      <c r="N330" s="26">
        <f>SUMIFS(L:L,A:A,A330)/COUNTIF(A:A,A330)</f>
        <v>25.4375</v>
      </c>
      <c r="O330">
        <f t="shared" si="11"/>
        <v>0</v>
      </c>
    </row>
    <row r="331" spans="1:15" x14ac:dyDescent="0.2">
      <c r="A331" t="s">
        <v>365</v>
      </c>
      <c r="B331" s="3" t="s">
        <v>363</v>
      </c>
      <c r="C331" s="11">
        <v>0</v>
      </c>
      <c r="D331" s="11">
        <v>0</v>
      </c>
      <c r="E331" s="11">
        <v>0</v>
      </c>
      <c r="F331" s="11">
        <v>0</v>
      </c>
      <c r="G331" s="11">
        <v>0</v>
      </c>
      <c r="H331" s="4">
        <v>0</v>
      </c>
      <c r="I331" s="5">
        <v>-1.3851521</v>
      </c>
      <c r="J331" s="5">
        <v>-0.62196039999999997</v>
      </c>
      <c r="K331" s="8">
        <v>0</v>
      </c>
      <c r="L331">
        <v>26</v>
      </c>
      <c r="M331" s="29">
        <f t="shared" si="10"/>
        <v>-2.0071124999999999</v>
      </c>
      <c r="N331" s="26">
        <f>SUMIFS(L:L,A:A,A331)/COUNTIF(A:A,A331)</f>
        <v>25.4375</v>
      </c>
      <c r="O331">
        <f t="shared" si="11"/>
        <v>0</v>
      </c>
    </row>
    <row r="332" spans="1:15" x14ac:dyDescent="0.2">
      <c r="A332" t="s">
        <v>365</v>
      </c>
      <c r="B332" s="3" t="s">
        <v>364</v>
      </c>
      <c r="C332" s="11">
        <v>0</v>
      </c>
      <c r="D332" s="11">
        <v>0</v>
      </c>
      <c r="E332" s="11">
        <v>0</v>
      </c>
      <c r="F332" s="11">
        <v>0</v>
      </c>
      <c r="G332" s="11">
        <v>0</v>
      </c>
      <c r="H332" s="4">
        <v>0</v>
      </c>
      <c r="I332" s="5">
        <v>-0.98050296000000003</v>
      </c>
      <c r="J332" s="5">
        <v>-1.8063141</v>
      </c>
      <c r="K332" s="8">
        <v>0</v>
      </c>
      <c r="L332">
        <v>23</v>
      </c>
      <c r="M332" s="29">
        <f t="shared" si="10"/>
        <v>-2.7868170600000002</v>
      </c>
      <c r="N332" s="26">
        <f>SUMIFS(L:L,A:A,A332)/COUNTIF(A:A,A332)</f>
        <v>25.4375</v>
      </c>
      <c r="O332">
        <f t="shared" si="11"/>
        <v>0</v>
      </c>
    </row>
    <row r="333" spans="1:15" x14ac:dyDescent="0.2">
      <c r="A333" t="s">
        <v>365</v>
      </c>
      <c r="B333" s="3" t="s">
        <v>39</v>
      </c>
      <c r="C333" s="11">
        <v>0</v>
      </c>
      <c r="D333" s="11">
        <v>26</v>
      </c>
      <c r="E333" s="11">
        <v>8</v>
      </c>
      <c r="F333" s="11">
        <v>0</v>
      </c>
      <c r="G333" s="11">
        <v>0</v>
      </c>
      <c r="H333" s="4">
        <v>34</v>
      </c>
      <c r="I333" s="5">
        <v>2.0862563000000001</v>
      </c>
      <c r="J333" s="5">
        <v>0.60064976999999997</v>
      </c>
      <c r="K333" s="8">
        <v>8.9637078588750008</v>
      </c>
      <c r="L333">
        <v>28</v>
      </c>
      <c r="M333" s="29">
        <f t="shared" si="10"/>
        <v>2.68690607</v>
      </c>
      <c r="N333" s="26">
        <f>SUMIFS(L:L,A:A,A333)/COUNTIF(A:A,A333)</f>
        <v>25.4375</v>
      </c>
      <c r="O333">
        <f t="shared" si="11"/>
        <v>0</v>
      </c>
    </row>
    <row r="334" spans="1:15" x14ac:dyDescent="0.2">
      <c r="A334" t="s">
        <v>381</v>
      </c>
      <c r="B334" s="3" t="s">
        <v>366</v>
      </c>
      <c r="C334" s="11">
        <v>0</v>
      </c>
      <c r="D334" s="11">
        <v>16</v>
      </c>
      <c r="E334" s="11">
        <v>10</v>
      </c>
      <c r="F334" s="11">
        <v>0</v>
      </c>
      <c r="G334" s="11">
        <v>0</v>
      </c>
      <c r="H334" s="4">
        <v>26</v>
      </c>
      <c r="I334" s="5">
        <v>0.97068262000000005</v>
      </c>
      <c r="J334" s="5">
        <v>-1.4630616000000001</v>
      </c>
      <c r="K334" s="8">
        <v>2.2048957417500001</v>
      </c>
      <c r="L334">
        <v>26</v>
      </c>
      <c r="M334" s="29">
        <f t="shared" si="10"/>
        <v>-0.49237898000000002</v>
      </c>
      <c r="N334" s="26">
        <f>SUMIFS(L:L,A:A,A334)/COUNTIF(A:A,A334)</f>
        <v>27.333333333333332</v>
      </c>
      <c r="O334">
        <f t="shared" si="11"/>
        <v>0</v>
      </c>
    </row>
    <row r="335" spans="1:15" x14ac:dyDescent="0.2">
      <c r="A335" t="s">
        <v>381</v>
      </c>
      <c r="B335" s="3" t="s">
        <v>367</v>
      </c>
      <c r="C335" s="11">
        <v>0</v>
      </c>
      <c r="D335" s="11">
        <v>0</v>
      </c>
      <c r="E335" s="11">
        <v>0</v>
      </c>
      <c r="F335" s="11">
        <v>2</v>
      </c>
      <c r="G335" s="11">
        <v>15</v>
      </c>
      <c r="H335" s="4">
        <v>17</v>
      </c>
      <c r="I335" s="5">
        <v>-3.2061019000000002</v>
      </c>
      <c r="J335" s="5">
        <v>1.0086986</v>
      </c>
      <c r="K335" s="8">
        <v>-0.1887669056250004</v>
      </c>
      <c r="L335">
        <v>26</v>
      </c>
      <c r="M335" s="29">
        <f t="shared" si="10"/>
        <v>-2.1974033000000004</v>
      </c>
      <c r="N335" s="26">
        <f>SUMIFS(L:L,A:A,A335)/COUNTIF(A:A,A335)</f>
        <v>27.333333333333332</v>
      </c>
      <c r="O335">
        <f t="shared" si="11"/>
        <v>0</v>
      </c>
    </row>
    <row r="336" spans="1:15" x14ac:dyDescent="0.2">
      <c r="A336" t="s">
        <v>381</v>
      </c>
      <c r="B336" s="3" t="s">
        <v>368</v>
      </c>
      <c r="C336" s="11">
        <v>0</v>
      </c>
      <c r="D336" s="11">
        <v>0</v>
      </c>
      <c r="E336" s="11">
        <v>0</v>
      </c>
      <c r="F336" s="11">
        <v>0</v>
      </c>
      <c r="G336" s="11">
        <v>28</v>
      </c>
      <c r="H336" s="4">
        <v>28</v>
      </c>
      <c r="I336" s="5">
        <v>-0.74429690999999998</v>
      </c>
      <c r="J336" s="5">
        <v>2.336992</v>
      </c>
      <c r="K336" s="8">
        <v>0</v>
      </c>
      <c r="L336">
        <v>28</v>
      </c>
      <c r="M336" s="29">
        <f t="shared" si="10"/>
        <v>1.5926950899999999</v>
      </c>
      <c r="N336" s="26">
        <f>SUMIFS(L:L,A:A,A336)/COUNTIF(A:A,A336)</f>
        <v>27.333333333333332</v>
      </c>
      <c r="O336">
        <f t="shared" si="11"/>
        <v>0</v>
      </c>
    </row>
    <row r="337" spans="1:15" x14ac:dyDescent="0.2">
      <c r="A337" t="s">
        <v>381</v>
      </c>
      <c r="B337" s="3" t="s">
        <v>369</v>
      </c>
      <c r="C337" s="11">
        <v>0</v>
      </c>
      <c r="D337" s="11">
        <v>0</v>
      </c>
      <c r="E337" s="11">
        <v>0</v>
      </c>
      <c r="F337" s="11">
        <v>0</v>
      </c>
      <c r="G337" s="11">
        <v>0</v>
      </c>
      <c r="H337" s="4">
        <v>0</v>
      </c>
      <c r="I337" s="5">
        <v>-0.58046103000000004</v>
      </c>
      <c r="J337" s="5">
        <v>-0.26695010000000002</v>
      </c>
      <c r="K337" s="8">
        <v>0</v>
      </c>
      <c r="L337">
        <v>27</v>
      </c>
      <c r="M337" s="29">
        <f t="shared" si="10"/>
        <v>-0.84741113000000001</v>
      </c>
      <c r="N337" s="26">
        <f>SUMIFS(L:L,A:A,A337)/COUNTIF(A:A,A337)</f>
        <v>27.333333333333332</v>
      </c>
      <c r="O337">
        <f t="shared" si="11"/>
        <v>0</v>
      </c>
    </row>
    <row r="338" spans="1:15" x14ac:dyDescent="0.2">
      <c r="A338" t="s">
        <v>381</v>
      </c>
      <c r="B338" s="3" t="s">
        <v>370</v>
      </c>
      <c r="C338" s="11">
        <v>18</v>
      </c>
      <c r="D338" s="11">
        <v>0</v>
      </c>
      <c r="E338" s="11">
        <v>0</v>
      </c>
      <c r="F338" s="11">
        <v>0</v>
      </c>
      <c r="G338" s="11">
        <v>0</v>
      </c>
      <c r="H338" s="4">
        <v>18</v>
      </c>
      <c r="I338" s="5">
        <v>0.23922879235537514</v>
      </c>
      <c r="J338" s="5">
        <v>-2.1546669676446251</v>
      </c>
      <c r="K338" s="8">
        <v>8.5618847519634403E-2</v>
      </c>
      <c r="L338">
        <v>31</v>
      </c>
      <c r="M338" s="29">
        <f t="shared" si="10"/>
        <v>-1.91543817528925</v>
      </c>
      <c r="N338" s="26">
        <f>SUMIFS(L:L,A:A,A338)/COUNTIF(A:A,A338)</f>
        <v>27.333333333333332</v>
      </c>
      <c r="O338">
        <f t="shared" si="11"/>
        <v>0</v>
      </c>
    </row>
    <row r="339" spans="1:15" x14ac:dyDescent="0.2">
      <c r="A339" t="s">
        <v>381</v>
      </c>
      <c r="B339" s="3" t="s">
        <v>371</v>
      </c>
      <c r="C339" s="11">
        <v>0</v>
      </c>
      <c r="D339" s="11">
        <v>15</v>
      </c>
      <c r="E339" s="11">
        <v>4</v>
      </c>
      <c r="F339" s="11">
        <v>0</v>
      </c>
      <c r="G339" s="11">
        <v>0</v>
      </c>
      <c r="H339" s="4">
        <v>19</v>
      </c>
      <c r="I339" s="5">
        <v>-1.3212942999999999</v>
      </c>
      <c r="J339" s="5">
        <v>-1.189683</v>
      </c>
      <c r="K339" s="8">
        <v>-0.54610698937500002</v>
      </c>
      <c r="L339">
        <v>29</v>
      </c>
      <c r="M339" s="29">
        <f t="shared" si="10"/>
        <v>-2.5109773</v>
      </c>
      <c r="N339" s="26">
        <f>SUMIFS(L:L,A:A,A339)/COUNTIF(A:A,A339)</f>
        <v>27.333333333333332</v>
      </c>
      <c r="O339">
        <f t="shared" si="11"/>
        <v>0</v>
      </c>
    </row>
    <row r="340" spans="1:15" x14ac:dyDescent="0.2">
      <c r="A340" t="s">
        <v>381</v>
      </c>
      <c r="B340" s="3" t="s">
        <v>372</v>
      </c>
      <c r="C340" s="11">
        <v>0</v>
      </c>
      <c r="D340" s="11">
        <v>0</v>
      </c>
      <c r="E340" s="11">
        <v>0</v>
      </c>
      <c r="F340" s="11">
        <v>0</v>
      </c>
      <c r="G340" s="11">
        <v>0</v>
      </c>
      <c r="H340" s="4">
        <v>0</v>
      </c>
      <c r="I340" s="5">
        <v>-0.43794084</v>
      </c>
      <c r="J340" s="5">
        <v>-1.1597668000000001</v>
      </c>
      <c r="K340" s="8">
        <v>0</v>
      </c>
      <c r="L340">
        <v>28</v>
      </c>
      <c r="M340" s="29">
        <f t="shared" si="10"/>
        <v>-1.5977076400000001</v>
      </c>
      <c r="N340" s="26">
        <f>SUMIFS(L:L,A:A,A340)/COUNTIF(A:A,A340)</f>
        <v>27.333333333333332</v>
      </c>
      <c r="O340">
        <f t="shared" si="11"/>
        <v>0</v>
      </c>
    </row>
    <row r="341" spans="1:15" x14ac:dyDescent="0.2">
      <c r="A341" t="s">
        <v>381</v>
      </c>
      <c r="B341" s="3" t="s">
        <v>373</v>
      </c>
      <c r="C341" s="11">
        <v>0</v>
      </c>
      <c r="D341" s="11">
        <v>0</v>
      </c>
      <c r="E341" s="11">
        <v>3</v>
      </c>
      <c r="F341" s="11">
        <v>24</v>
      </c>
      <c r="G341" s="11">
        <v>3</v>
      </c>
      <c r="H341" s="4">
        <v>30</v>
      </c>
      <c r="I341" s="5">
        <v>1.0009197999999999</v>
      </c>
      <c r="J341" s="5">
        <v>0.34133618999999998</v>
      </c>
      <c r="K341" s="8">
        <v>5.6400569831249996</v>
      </c>
      <c r="L341">
        <v>23</v>
      </c>
      <c r="M341" s="29">
        <f t="shared" si="10"/>
        <v>1.34225599</v>
      </c>
      <c r="N341" s="26">
        <f>SUMIFS(L:L,A:A,A341)/COUNTIF(A:A,A341)</f>
        <v>27.333333333333332</v>
      </c>
      <c r="O341">
        <f t="shared" si="11"/>
        <v>0</v>
      </c>
    </row>
    <row r="342" spans="1:15" x14ac:dyDescent="0.2">
      <c r="A342" t="s">
        <v>381</v>
      </c>
      <c r="B342" s="3" t="s">
        <v>374</v>
      </c>
      <c r="C342" s="11">
        <v>0</v>
      </c>
      <c r="D342" s="11">
        <v>0</v>
      </c>
      <c r="E342" s="11">
        <v>0</v>
      </c>
      <c r="F342" s="11">
        <v>0</v>
      </c>
      <c r="G342" s="11">
        <v>0</v>
      </c>
      <c r="H342" s="4">
        <v>0</v>
      </c>
      <c r="I342" s="5">
        <v>-2.4304070000000002</v>
      </c>
      <c r="J342" s="5">
        <v>2.0875306</v>
      </c>
      <c r="K342" s="8">
        <v>0</v>
      </c>
      <c r="L342">
        <v>21</v>
      </c>
      <c r="M342" s="29">
        <f t="shared" si="10"/>
        <v>-0.34287640000000019</v>
      </c>
      <c r="N342" s="26">
        <f>SUMIFS(L:L,A:A,A342)/COUNTIF(A:A,A342)</f>
        <v>27.333333333333332</v>
      </c>
      <c r="O342">
        <f t="shared" si="11"/>
        <v>0</v>
      </c>
    </row>
    <row r="343" spans="1:15" x14ac:dyDescent="0.2">
      <c r="A343" t="s">
        <v>381</v>
      </c>
      <c r="B343" s="3" t="s">
        <v>375</v>
      </c>
      <c r="C343" s="11">
        <v>0</v>
      </c>
      <c r="D343" s="11">
        <v>0</v>
      </c>
      <c r="E343" s="11">
        <v>0</v>
      </c>
      <c r="F343" s="11">
        <v>0</v>
      </c>
      <c r="G343" s="11">
        <v>0</v>
      </c>
      <c r="H343" s="4">
        <v>0</v>
      </c>
      <c r="I343" s="5">
        <v>-1.0196947000000001</v>
      </c>
      <c r="J343" s="5">
        <v>-0.47865366999999998</v>
      </c>
      <c r="K343" s="8">
        <v>0</v>
      </c>
      <c r="L343">
        <v>23</v>
      </c>
      <c r="M343" s="29">
        <f t="shared" si="10"/>
        <v>-1.49834837</v>
      </c>
      <c r="N343" s="26">
        <f>SUMIFS(L:L,A:A,A343)/COUNTIF(A:A,A343)</f>
        <v>27.333333333333332</v>
      </c>
      <c r="O343">
        <f t="shared" si="11"/>
        <v>0</v>
      </c>
    </row>
    <row r="344" spans="1:15" x14ac:dyDescent="0.2">
      <c r="A344" t="s">
        <v>381</v>
      </c>
      <c r="B344" s="3" t="s">
        <v>376</v>
      </c>
      <c r="C344" s="11">
        <v>0</v>
      </c>
      <c r="D344" s="11">
        <v>0</v>
      </c>
      <c r="E344" s="11">
        <v>0</v>
      </c>
      <c r="F344" s="11">
        <v>0</v>
      </c>
      <c r="G344" s="11">
        <v>0</v>
      </c>
      <c r="H344" s="4">
        <v>0</v>
      </c>
      <c r="I344" s="5">
        <v>-2.4394950999999998</v>
      </c>
      <c r="J344" s="5">
        <v>-2.1860184999999999</v>
      </c>
      <c r="K344" s="8">
        <v>0</v>
      </c>
      <c r="L344">
        <v>33</v>
      </c>
      <c r="M344" s="29">
        <f t="shared" si="10"/>
        <v>-4.6255135999999997</v>
      </c>
      <c r="N344" s="26">
        <f>SUMIFS(L:L,A:A,A344)/COUNTIF(A:A,A344)</f>
        <v>27.333333333333332</v>
      </c>
      <c r="O344">
        <f t="shared" si="11"/>
        <v>0</v>
      </c>
    </row>
    <row r="345" spans="1:15" x14ac:dyDescent="0.2">
      <c r="A345" t="s">
        <v>381</v>
      </c>
      <c r="B345" s="3" t="s">
        <v>377</v>
      </c>
      <c r="C345" s="11">
        <v>0</v>
      </c>
      <c r="D345" s="11">
        <v>0</v>
      </c>
      <c r="E345" s="11">
        <v>0</v>
      </c>
      <c r="F345" s="11">
        <v>0</v>
      </c>
      <c r="G345" s="11">
        <v>0</v>
      </c>
      <c r="H345" s="4">
        <v>0</v>
      </c>
      <c r="I345" s="5">
        <v>-0.67770332</v>
      </c>
      <c r="J345" s="5">
        <v>4.2313090999999997E-2</v>
      </c>
      <c r="K345" s="8">
        <v>0</v>
      </c>
      <c r="L345">
        <v>31</v>
      </c>
      <c r="M345" s="29">
        <f t="shared" si="10"/>
        <v>-0.63539022899999997</v>
      </c>
      <c r="N345" s="26">
        <f>SUMIFS(L:L,A:A,A345)/COUNTIF(A:A,A345)</f>
        <v>27.333333333333332</v>
      </c>
      <c r="O345">
        <f t="shared" si="11"/>
        <v>0</v>
      </c>
    </row>
    <row r="346" spans="1:15" x14ac:dyDescent="0.2">
      <c r="A346" t="s">
        <v>381</v>
      </c>
      <c r="B346" s="3" t="s">
        <v>378</v>
      </c>
      <c r="C346" s="11">
        <v>0</v>
      </c>
      <c r="D346" s="11">
        <v>6</v>
      </c>
      <c r="E346" s="11">
        <v>8</v>
      </c>
      <c r="F346" s="11">
        <v>0</v>
      </c>
      <c r="G346" s="11">
        <v>0</v>
      </c>
      <c r="H346" s="4">
        <v>14</v>
      </c>
      <c r="I346" s="5">
        <v>-2.6594104999999999</v>
      </c>
      <c r="J346" s="5">
        <v>-0.12248734</v>
      </c>
      <c r="K346" s="8">
        <v>-0.61574454900000009</v>
      </c>
      <c r="L346">
        <v>24</v>
      </c>
      <c r="M346" s="29">
        <f t="shared" si="10"/>
        <v>-2.7818978400000001</v>
      </c>
      <c r="N346" s="26">
        <f>SUMIFS(L:L,A:A,A346)/COUNTIF(A:A,A346)</f>
        <v>27.333333333333332</v>
      </c>
      <c r="O346">
        <f t="shared" si="11"/>
        <v>0</v>
      </c>
    </row>
    <row r="347" spans="1:15" x14ac:dyDescent="0.2">
      <c r="A347" t="s">
        <v>381</v>
      </c>
      <c r="B347" s="3" t="s">
        <v>379</v>
      </c>
      <c r="C347" s="11">
        <v>0</v>
      </c>
      <c r="D347" s="11">
        <v>0</v>
      </c>
      <c r="E347" s="11">
        <v>0</v>
      </c>
      <c r="F347" s="11">
        <v>0</v>
      </c>
      <c r="G347" s="11">
        <v>0</v>
      </c>
      <c r="H347" s="4">
        <v>0</v>
      </c>
      <c r="I347" s="5">
        <v>-1.3674040999999999</v>
      </c>
      <c r="J347" s="5">
        <v>0.90352041000000005</v>
      </c>
      <c r="K347" s="8">
        <v>0</v>
      </c>
      <c r="L347">
        <v>26</v>
      </c>
      <c r="M347" s="29">
        <f t="shared" si="10"/>
        <v>-0.46388368999999985</v>
      </c>
      <c r="N347" s="26">
        <f>SUMIFS(L:L,A:A,A347)/COUNTIF(A:A,A347)</f>
        <v>27.333333333333332</v>
      </c>
      <c r="O347">
        <f t="shared" si="11"/>
        <v>0</v>
      </c>
    </row>
    <row r="348" spans="1:15" x14ac:dyDescent="0.2">
      <c r="A348" t="s">
        <v>381</v>
      </c>
      <c r="B348" s="3" t="s">
        <v>380</v>
      </c>
      <c r="C348" s="11">
        <v>0</v>
      </c>
      <c r="D348" s="11">
        <v>0</v>
      </c>
      <c r="E348" s="11">
        <v>0</v>
      </c>
      <c r="F348" s="11">
        <v>0</v>
      </c>
      <c r="G348" s="11">
        <v>0</v>
      </c>
      <c r="H348" s="4">
        <v>0</v>
      </c>
      <c r="I348" s="5">
        <v>-2.2411907000000002</v>
      </c>
      <c r="J348" s="5">
        <v>-1.1500239000000001</v>
      </c>
      <c r="K348" s="8">
        <v>0</v>
      </c>
      <c r="L348">
        <v>34</v>
      </c>
      <c r="M348" s="29">
        <f t="shared" si="10"/>
        <v>-3.3912146000000005</v>
      </c>
      <c r="N348" s="26">
        <f>SUMIFS(L:L,A:A,A348)/COUNTIF(A:A,A348)</f>
        <v>27.333333333333332</v>
      </c>
      <c r="O348">
        <f t="shared" si="11"/>
        <v>0</v>
      </c>
    </row>
    <row r="349" spans="1:15" x14ac:dyDescent="0.2">
      <c r="A349" t="s">
        <v>382</v>
      </c>
      <c r="B349" s="3" t="s">
        <v>383</v>
      </c>
      <c r="C349" s="11">
        <v>0</v>
      </c>
      <c r="D349" s="11">
        <v>6</v>
      </c>
      <c r="E349" s="11">
        <v>4</v>
      </c>
      <c r="F349" s="11">
        <v>18</v>
      </c>
      <c r="G349" s="11">
        <v>0</v>
      </c>
      <c r="H349" s="4">
        <v>28</v>
      </c>
      <c r="I349" s="5">
        <v>-0.24825013000000001</v>
      </c>
      <c r="J349" s="5">
        <v>-0.99934685000000001</v>
      </c>
      <c r="K349" s="8">
        <v>1.1850347565000003</v>
      </c>
      <c r="L349">
        <v>26</v>
      </c>
      <c r="M349" s="29">
        <f t="shared" si="10"/>
        <v>-1.24759698</v>
      </c>
      <c r="N349" s="26">
        <f>SUMIFS(L:L,A:A,A349)/COUNTIF(A:A,A349)</f>
        <v>28.272727272727273</v>
      </c>
      <c r="O349">
        <f t="shared" si="11"/>
        <v>0</v>
      </c>
    </row>
    <row r="350" spans="1:15" x14ac:dyDescent="0.2">
      <c r="A350" t="s">
        <v>382</v>
      </c>
      <c r="B350" s="3" t="s">
        <v>384</v>
      </c>
      <c r="C350" s="11">
        <v>0</v>
      </c>
      <c r="D350" s="11">
        <v>15</v>
      </c>
      <c r="E350" s="11">
        <v>8</v>
      </c>
      <c r="F350" s="11">
        <v>0</v>
      </c>
      <c r="G350" s="11">
        <v>0</v>
      </c>
      <c r="H350" s="4">
        <v>23</v>
      </c>
      <c r="I350" s="5">
        <v>-0.72196114</v>
      </c>
      <c r="J350" s="5">
        <v>-1.1345597999999999</v>
      </c>
      <c r="K350" s="8">
        <v>0.18562603387500029</v>
      </c>
      <c r="L350">
        <v>32</v>
      </c>
      <c r="M350" s="29">
        <f t="shared" si="10"/>
        <v>-1.8565209399999998</v>
      </c>
      <c r="N350" s="26">
        <f>SUMIFS(L:L,A:A,A350)/COUNTIF(A:A,A350)</f>
        <v>28.272727272727273</v>
      </c>
      <c r="O350">
        <f t="shared" si="11"/>
        <v>0</v>
      </c>
    </row>
    <row r="351" spans="1:15" x14ac:dyDescent="0.2">
      <c r="A351" t="s">
        <v>382</v>
      </c>
      <c r="B351" s="3" t="s">
        <v>385</v>
      </c>
      <c r="C351" s="11">
        <v>0</v>
      </c>
      <c r="D351" s="11">
        <v>0</v>
      </c>
      <c r="E351" s="11">
        <v>0</v>
      </c>
      <c r="F351" s="11">
        <v>0</v>
      </c>
      <c r="G351" s="11">
        <v>0</v>
      </c>
      <c r="H351" s="4">
        <v>0</v>
      </c>
      <c r="I351" s="5">
        <v>-0.57491291</v>
      </c>
      <c r="J351" s="5">
        <v>1.5196563999999999</v>
      </c>
      <c r="K351" s="8">
        <v>0</v>
      </c>
      <c r="L351">
        <v>27</v>
      </c>
      <c r="M351" s="29">
        <f t="shared" si="10"/>
        <v>0.94474348999999991</v>
      </c>
      <c r="N351" s="26">
        <f>SUMIFS(L:L,A:A,A351)/COUNTIF(A:A,A351)</f>
        <v>28.272727272727273</v>
      </c>
      <c r="O351">
        <f t="shared" si="11"/>
        <v>0</v>
      </c>
    </row>
    <row r="352" spans="1:15" x14ac:dyDescent="0.2">
      <c r="A352" t="s">
        <v>382</v>
      </c>
      <c r="B352" s="3" t="s">
        <v>386</v>
      </c>
      <c r="C352" s="11">
        <v>0</v>
      </c>
      <c r="D352" s="11">
        <v>0</v>
      </c>
      <c r="E352" s="11">
        <v>0</v>
      </c>
      <c r="F352" s="11">
        <v>11</v>
      </c>
      <c r="G352" s="11">
        <v>6</v>
      </c>
      <c r="H352" s="4">
        <v>17</v>
      </c>
      <c r="I352" s="5">
        <v>-1.6584565679550427</v>
      </c>
      <c r="J352" s="5">
        <v>0.46798221204495738</v>
      </c>
      <c r="K352" s="8">
        <v>0.77410889716098086</v>
      </c>
      <c r="L352">
        <v>40</v>
      </c>
      <c r="M352" s="29">
        <f t="shared" si="10"/>
        <v>-1.1904743559100854</v>
      </c>
      <c r="N352" s="26">
        <f>SUMIFS(L:L,A:A,A352)/COUNTIF(A:A,A352)</f>
        <v>28.272727272727273</v>
      </c>
      <c r="O352">
        <f t="shared" si="11"/>
        <v>0</v>
      </c>
    </row>
    <row r="353" spans="1:15" x14ac:dyDescent="0.2">
      <c r="A353" t="s">
        <v>382</v>
      </c>
      <c r="B353" s="3" t="s">
        <v>387</v>
      </c>
      <c r="C353" s="11">
        <v>0</v>
      </c>
      <c r="D353" s="11">
        <v>0</v>
      </c>
      <c r="E353" s="11">
        <v>0</v>
      </c>
      <c r="F353" s="11">
        <v>6</v>
      </c>
      <c r="G353" s="11">
        <v>11</v>
      </c>
      <c r="H353" s="4">
        <v>17</v>
      </c>
      <c r="I353" s="5">
        <v>-2.0824120000000002</v>
      </c>
      <c r="J353" s="5">
        <v>3.0792141000000002</v>
      </c>
      <c r="K353" s="8">
        <v>2.8656920081250008</v>
      </c>
      <c r="L353">
        <v>24</v>
      </c>
      <c r="M353" s="29">
        <f t="shared" si="10"/>
        <v>0.99680210000000002</v>
      </c>
      <c r="N353" s="26">
        <f>SUMIFS(L:L,A:A,A353)/COUNTIF(A:A,A353)</f>
        <v>28.272727272727273</v>
      </c>
      <c r="O353">
        <f t="shared" si="11"/>
        <v>0</v>
      </c>
    </row>
    <row r="354" spans="1:15" x14ac:dyDescent="0.2">
      <c r="A354" t="s">
        <v>382</v>
      </c>
      <c r="B354" s="3" t="s">
        <v>388</v>
      </c>
      <c r="C354" s="11">
        <v>16</v>
      </c>
      <c r="D354" s="11">
        <v>0</v>
      </c>
      <c r="E354" s="11">
        <v>0</v>
      </c>
      <c r="F354" s="11">
        <v>0</v>
      </c>
      <c r="G354" s="11">
        <v>0</v>
      </c>
      <c r="H354" s="4">
        <v>16</v>
      </c>
      <c r="I354" s="5">
        <v>0.88332235999999997</v>
      </c>
      <c r="J354" s="5">
        <v>-2.3390385999999999</v>
      </c>
      <c r="K354" s="8">
        <v>0.48985538400000006</v>
      </c>
      <c r="L354">
        <v>34</v>
      </c>
      <c r="M354" s="29">
        <f t="shared" si="10"/>
        <v>-1.4557162399999999</v>
      </c>
      <c r="N354" s="26">
        <f>SUMIFS(L:L,A:A,A354)/COUNTIF(A:A,A354)</f>
        <v>28.272727272727273</v>
      </c>
      <c r="O354">
        <f t="shared" si="11"/>
        <v>0</v>
      </c>
    </row>
    <row r="355" spans="1:15" x14ac:dyDescent="0.2">
      <c r="A355" t="s">
        <v>382</v>
      </c>
      <c r="B355" s="3" t="s">
        <v>389</v>
      </c>
      <c r="C355" s="11">
        <v>0</v>
      </c>
      <c r="D355" s="11">
        <v>0</v>
      </c>
      <c r="E355" s="11">
        <v>0</v>
      </c>
      <c r="F355" s="11">
        <v>0</v>
      </c>
      <c r="G355" s="11">
        <v>0</v>
      </c>
      <c r="H355" s="4">
        <v>0</v>
      </c>
      <c r="I355" s="5">
        <v>-0.55341578000000002</v>
      </c>
      <c r="J355" s="5">
        <v>-2.0436635000000001</v>
      </c>
      <c r="K355" s="8">
        <v>0</v>
      </c>
      <c r="L355">
        <v>27</v>
      </c>
      <c r="M355" s="29">
        <f t="shared" si="10"/>
        <v>-2.59707928</v>
      </c>
      <c r="N355" s="26">
        <f>SUMIFS(L:L,A:A,A355)/COUNTIF(A:A,A355)</f>
        <v>28.272727272727273</v>
      </c>
      <c r="O355">
        <f t="shared" si="11"/>
        <v>0</v>
      </c>
    </row>
    <row r="356" spans="1:15" x14ac:dyDescent="0.2">
      <c r="A356" t="s">
        <v>382</v>
      </c>
      <c r="B356" s="3" t="s">
        <v>390</v>
      </c>
      <c r="C356" s="11">
        <v>22</v>
      </c>
      <c r="D356" s="11">
        <v>8</v>
      </c>
      <c r="E356" s="11">
        <v>0</v>
      </c>
      <c r="F356" s="11">
        <v>0</v>
      </c>
      <c r="G356" s="11">
        <v>0</v>
      </c>
      <c r="H356" s="4">
        <v>30</v>
      </c>
      <c r="I356" s="5">
        <v>6.514565678589268E-2</v>
      </c>
      <c r="J356" s="5">
        <v>-1.5119094502141075</v>
      </c>
      <c r="K356" s="8">
        <v>0.93358609858988739</v>
      </c>
      <c r="L356">
        <v>21</v>
      </c>
      <c r="M356" s="29">
        <f t="shared" si="10"/>
        <v>-1.4467637934282149</v>
      </c>
      <c r="N356" s="26">
        <f>SUMIFS(L:L,A:A,A356)/COUNTIF(A:A,A356)</f>
        <v>28.272727272727273</v>
      </c>
      <c r="O356">
        <f t="shared" si="11"/>
        <v>0</v>
      </c>
    </row>
    <row r="357" spans="1:15" x14ac:dyDescent="0.2">
      <c r="A357" t="s">
        <v>382</v>
      </c>
      <c r="B357" s="3" t="s">
        <v>391</v>
      </c>
      <c r="C357" s="11">
        <v>0</v>
      </c>
      <c r="D357" s="11">
        <v>0</v>
      </c>
      <c r="E357" s="11">
        <v>7</v>
      </c>
      <c r="F357" s="11">
        <v>7</v>
      </c>
      <c r="G357" s="11">
        <v>0</v>
      </c>
      <c r="H357" s="4">
        <v>14</v>
      </c>
      <c r="I357" s="5">
        <v>-2.04888179922068</v>
      </c>
      <c r="J357" s="5">
        <v>4.2065545779320014E-2</v>
      </c>
      <c r="K357" s="8">
        <v>-5.3677995850710432E-3</v>
      </c>
      <c r="L357">
        <v>25</v>
      </c>
      <c r="M357" s="29">
        <f t="shared" si="10"/>
        <v>-2.0068162534413601</v>
      </c>
      <c r="N357" s="26">
        <f>SUMIFS(L:L,A:A,A357)/COUNTIF(A:A,A357)</f>
        <v>28.272727272727273</v>
      </c>
      <c r="O357">
        <f t="shared" si="11"/>
        <v>0</v>
      </c>
    </row>
    <row r="358" spans="1:15" x14ac:dyDescent="0.2">
      <c r="A358" t="s">
        <v>382</v>
      </c>
      <c r="B358" s="3" t="s">
        <v>392</v>
      </c>
      <c r="C358" s="11">
        <v>0</v>
      </c>
      <c r="D358" s="11">
        <v>0</v>
      </c>
      <c r="E358" s="11">
        <v>0</v>
      </c>
      <c r="F358" s="11">
        <v>0</v>
      </c>
      <c r="G358" s="11">
        <v>0</v>
      </c>
      <c r="H358" s="4">
        <v>0</v>
      </c>
      <c r="I358" s="5">
        <v>-1.9295743000000001</v>
      </c>
      <c r="J358" s="5">
        <v>0.46033373</v>
      </c>
      <c r="K358" s="8">
        <v>0</v>
      </c>
      <c r="L358">
        <v>27</v>
      </c>
      <c r="M358" s="29">
        <f t="shared" si="10"/>
        <v>-1.4692405700000002</v>
      </c>
      <c r="N358" s="26">
        <f>SUMIFS(L:L,A:A,A358)/COUNTIF(A:A,A358)</f>
        <v>28.272727272727273</v>
      </c>
      <c r="O358">
        <f t="shared" si="11"/>
        <v>0</v>
      </c>
    </row>
    <row r="359" spans="1:15" x14ac:dyDescent="0.2">
      <c r="A359" t="s">
        <v>382</v>
      </c>
      <c r="B359" s="3" t="s">
        <v>393</v>
      </c>
      <c r="C359" s="11">
        <v>0</v>
      </c>
      <c r="D359" s="11">
        <v>0</v>
      </c>
      <c r="E359" s="11">
        <v>0</v>
      </c>
      <c r="F359" s="11">
        <v>0</v>
      </c>
      <c r="G359" s="11">
        <v>0</v>
      </c>
      <c r="H359" s="4">
        <v>0</v>
      </c>
      <c r="I359" s="5">
        <v>-2.3735198999999998</v>
      </c>
      <c r="J359" s="5">
        <v>1.3662951999999999</v>
      </c>
      <c r="K359" s="8">
        <v>0</v>
      </c>
      <c r="L359">
        <v>28</v>
      </c>
      <c r="M359" s="29">
        <f t="shared" ref="M359:M387" si="12">SUM(I359:J359)</f>
        <v>-1.0072246999999999</v>
      </c>
      <c r="N359" s="26">
        <f>SUMIFS(L:L,A:A,A359)/COUNTIF(A:A,A359)</f>
        <v>28.272727272727273</v>
      </c>
      <c r="O359">
        <f t="shared" ref="O359:O387" si="13">IF(IF(E359&gt;25,1,0)*K359&gt;0,1,0)</f>
        <v>0</v>
      </c>
    </row>
    <row r="360" spans="1:15" x14ac:dyDescent="0.2">
      <c r="A360" t="s">
        <v>408</v>
      </c>
      <c r="B360" s="3" t="s">
        <v>394</v>
      </c>
      <c r="C360" s="11">
        <v>22</v>
      </c>
      <c r="D360" s="11">
        <v>0</v>
      </c>
      <c r="E360" s="11">
        <v>0</v>
      </c>
      <c r="F360" s="11">
        <v>0</v>
      </c>
      <c r="G360" s="11">
        <v>0</v>
      </c>
      <c r="H360" s="4">
        <v>22</v>
      </c>
      <c r="I360" s="5">
        <v>2.0801635447094529</v>
      </c>
      <c r="J360" s="5">
        <v>-1.0944304552905473</v>
      </c>
      <c r="K360" s="8">
        <v>3.694844698155896</v>
      </c>
      <c r="L360">
        <v>31</v>
      </c>
      <c r="M360" s="29">
        <f t="shared" si="12"/>
        <v>0.98573308941890558</v>
      </c>
      <c r="N360" s="26">
        <f>SUMIFS(L:L,A:A,A360)/COUNTIF(A:A,A360)</f>
        <v>26.428571428571427</v>
      </c>
      <c r="O360">
        <f t="shared" si="13"/>
        <v>0</v>
      </c>
    </row>
    <row r="361" spans="1:15" x14ac:dyDescent="0.2">
      <c r="A361" t="s">
        <v>408</v>
      </c>
      <c r="B361" s="3" t="s">
        <v>395</v>
      </c>
      <c r="C361" s="11">
        <v>0</v>
      </c>
      <c r="D361" s="11">
        <v>0</v>
      </c>
      <c r="E361" s="11">
        <v>6</v>
      </c>
      <c r="F361" s="11">
        <v>7</v>
      </c>
      <c r="G361" s="11">
        <v>0</v>
      </c>
      <c r="H361" s="4">
        <v>13</v>
      </c>
      <c r="I361" s="5">
        <v>-1.1282166456540514</v>
      </c>
      <c r="J361" s="5">
        <v>-0.68183777565405146</v>
      </c>
      <c r="K361" s="8">
        <v>0.13889770441844976</v>
      </c>
      <c r="L361">
        <v>30</v>
      </c>
      <c r="M361" s="29">
        <f t="shared" si="12"/>
        <v>-1.8100544213081029</v>
      </c>
      <c r="N361" s="26">
        <f>SUMIFS(L:L,A:A,A361)/COUNTIF(A:A,A361)</f>
        <v>26.428571428571427</v>
      </c>
      <c r="O361">
        <f t="shared" si="13"/>
        <v>0</v>
      </c>
    </row>
    <row r="362" spans="1:15" x14ac:dyDescent="0.2">
      <c r="A362" t="s">
        <v>408</v>
      </c>
      <c r="B362" s="3" t="s">
        <v>396</v>
      </c>
      <c r="C362" s="11">
        <v>0</v>
      </c>
      <c r="D362" s="11">
        <v>0</v>
      </c>
      <c r="E362" s="11">
        <v>0</v>
      </c>
      <c r="F362" s="11">
        <v>0</v>
      </c>
      <c r="G362" s="11">
        <v>0</v>
      </c>
      <c r="H362" s="4">
        <v>0</v>
      </c>
      <c r="I362" s="5">
        <v>-0.66748130000000006</v>
      </c>
      <c r="J362" s="5">
        <v>1.8210944</v>
      </c>
      <c r="K362" s="8">
        <v>0</v>
      </c>
      <c r="L362">
        <v>34</v>
      </c>
      <c r="M362" s="29">
        <f t="shared" si="12"/>
        <v>1.1536130999999998</v>
      </c>
      <c r="N362" s="26">
        <f>SUMIFS(L:L,A:A,A362)/COUNTIF(A:A,A362)</f>
        <v>26.428571428571427</v>
      </c>
      <c r="O362">
        <f t="shared" si="13"/>
        <v>0</v>
      </c>
    </row>
    <row r="363" spans="1:15" x14ac:dyDescent="0.2">
      <c r="A363" t="s">
        <v>408</v>
      </c>
      <c r="B363" s="3" t="s">
        <v>397</v>
      </c>
      <c r="C363" s="11">
        <v>0</v>
      </c>
      <c r="D363" s="11">
        <v>0</v>
      </c>
      <c r="E363" s="11">
        <v>8</v>
      </c>
      <c r="F363" s="11">
        <v>12</v>
      </c>
      <c r="G363" s="11">
        <v>0</v>
      </c>
      <c r="H363" s="4">
        <v>20</v>
      </c>
      <c r="I363" s="5">
        <v>-1.3676127</v>
      </c>
      <c r="J363" s="5">
        <v>-0.31114124999999998</v>
      </c>
      <c r="K363" s="8">
        <v>0.36140180625000012</v>
      </c>
      <c r="L363">
        <v>28</v>
      </c>
      <c r="M363" s="29">
        <f t="shared" si="12"/>
        <v>-1.6787539499999999</v>
      </c>
      <c r="N363" s="26">
        <f>SUMIFS(L:L,A:A,A363)/COUNTIF(A:A,A363)</f>
        <v>26.428571428571427</v>
      </c>
      <c r="O363">
        <f t="shared" si="13"/>
        <v>0</v>
      </c>
    </row>
    <row r="364" spans="1:15" x14ac:dyDescent="0.2">
      <c r="A364" t="s">
        <v>408</v>
      </c>
      <c r="B364" s="3" t="s">
        <v>398</v>
      </c>
      <c r="C364" s="11">
        <v>0</v>
      </c>
      <c r="D364" s="11">
        <v>9</v>
      </c>
      <c r="E364" s="11">
        <v>5</v>
      </c>
      <c r="F364" s="11">
        <v>0</v>
      </c>
      <c r="G364" s="11">
        <v>0</v>
      </c>
      <c r="H364" s="4">
        <v>14</v>
      </c>
      <c r="I364" s="5">
        <v>-1.5934771999999999</v>
      </c>
      <c r="J364" s="5">
        <v>-1.4109160999999999</v>
      </c>
      <c r="K364" s="8">
        <v>-0.7909597237499999</v>
      </c>
      <c r="L364">
        <v>25</v>
      </c>
      <c r="M364" s="29">
        <f t="shared" si="12"/>
        <v>-3.0043932999999998</v>
      </c>
      <c r="N364" s="26">
        <f>SUMIFS(L:L,A:A,A364)/COUNTIF(A:A,A364)</f>
        <v>26.428571428571427</v>
      </c>
      <c r="O364">
        <f t="shared" si="13"/>
        <v>0</v>
      </c>
    </row>
    <row r="365" spans="1:15" x14ac:dyDescent="0.2">
      <c r="A365" t="s">
        <v>408</v>
      </c>
      <c r="B365" s="3" t="s">
        <v>399</v>
      </c>
      <c r="C365" s="11">
        <v>0</v>
      </c>
      <c r="D365" s="11">
        <v>0</v>
      </c>
      <c r="E365" s="11">
        <v>0</v>
      </c>
      <c r="F365" s="11">
        <v>0</v>
      </c>
      <c r="G365" s="11">
        <v>0</v>
      </c>
      <c r="H365" s="4">
        <v>0</v>
      </c>
      <c r="I365" s="5">
        <v>1.6678759999999999</v>
      </c>
      <c r="J365" s="5">
        <v>-0.14893894999999999</v>
      </c>
      <c r="K365" s="8">
        <v>0</v>
      </c>
      <c r="L365">
        <v>29</v>
      </c>
      <c r="M365" s="29">
        <f t="shared" si="12"/>
        <v>1.5189370499999999</v>
      </c>
      <c r="N365" s="26">
        <f>SUMIFS(L:L,A:A,A365)/COUNTIF(A:A,A365)</f>
        <v>26.428571428571427</v>
      </c>
      <c r="O365">
        <f t="shared" si="13"/>
        <v>0</v>
      </c>
    </row>
    <row r="366" spans="1:15" x14ac:dyDescent="0.2">
      <c r="A366" t="s">
        <v>408</v>
      </c>
      <c r="B366" s="3" t="s">
        <v>400</v>
      </c>
      <c r="C366" s="11">
        <v>0</v>
      </c>
      <c r="D366" s="11">
        <v>0</v>
      </c>
      <c r="E366" s="11">
        <v>0</v>
      </c>
      <c r="F366" s="11">
        <v>0</v>
      </c>
      <c r="G366" s="11">
        <v>0</v>
      </c>
      <c r="H366" s="4">
        <v>0</v>
      </c>
      <c r="I366" s="5">
        <v>-1.1448693999999999</v>
      </c>
      <c r="J366" s="5">
        <v>-0.12689109000000001</v>
      </c>
      <c r="K366" s="8">
        <v>0</v>
      </c>
      <c r="L366">
        <v>32</v>
      </c>
      <c r="M366" s="29">
        <f t="shared" si="12"/>
        <v>-1.2717604899999999</v>
      </c>
      <c r="N366" s="26">
        <f>SUMIFS(L:L,A:A,A366)/COUNTIF(A:A,A366)</f>
        <v>26.428571428571427</v>
      </c>
      <c r="O366">
        <f t="shared" si="13"/>
        <v>0</v>
      </c>
    </row>
    <row r="367" spans="1:15" x14ac:dyDescent="0.2">
      <c r="A367" t="s">
        <v>408</v>
      </c>
      <c r="B367" s="3" t="s">
        <v>401</v>
      </c>
      <c r="C367" s="11">
        <v>0</v>
      </c>
      <c r="D367" s="11">
        <v>0</v>
      </c>
      <c r="E367" s="11">
        <v>1</v>
      </c>
      <c r="F367" s="11">
        <v>15</v>
      </c>
      <c r="G367" s="11">
        <v>1</v>
      </c>
      <c r="H367" s="4">
        <v>17</v>
      </c>
      <c r="I367" s="5">
        <v>-2.5073116</v>
      </c>
      <c r="J367" s="5">
        <v>0.14133182</v>
      </c>
      <c r="K367" s="8">
        <v>-0.34996816462500002</v>
      </c>
      <c r="L367">
        <v>24</v>
      </c>
      <c r="M367" s="29">
        <f t="shared" si="12"/>
        <v>-2.36597978</v>
      </c>
      <c r="N367" s="26">
        <f>SUMIFS(L:L,A:A,A367)/COUNTIF(A:A,A367)</f>
        <v>26.428571428571427</v>
      </c>
      <c r="O367">
        <f t="shared" si="13"/>
        <v>0</v>
      </c>
    </row>
    <row r="368" spans="1:15" x14ac:dyDescent="0.2">
      <c r="A368" t="s">
        <v>408</v>
      </c>
      <c r="B368" s="3" t="s">
        <v>402</v>
      </c>
      <c r="C368" s="11">
        <v>0</v>
      </c>
      <c r="D368" s="11">
        <v>8</v>
      </c>
      <c r="E368" s="11">
        <v>4</v>
      </c>
      <c r="F368" s="11">
        <v>0</v>
      </c>
      <c r="G368" s="11">
        <v>0</v>
      </c>
      <c r="H368" s="4">
        <v>12</v>
      </c>
      <c r="I368" s="5">
        <v>-0.78426932999999999</v>
      </c>
      <c r="J368" s="5">
        <v>-1.5817561</v>
      </c>
      <c r="K368" s="8">
        <v>-0.24706716525000008</v>
      </c>
      <c r="L368">
        <v>24</v>
      </c>
      <c r="M368" s="29">
        <f t="shared" si="12"/>
        <v>-2.3660254300000001</v>
      </c>
      <c r="N368" s="26">
        <f>SUMIFS(L:L,A:A,A368)/COUNTIF(A:A,A368)</f>
        <v>26.428571428571427</v>
      </c>
      <c r="O368">
        <f t="shared" si="13"/>
        <v>0</v>
      </c>
    </row>
    <row r="369" spans="1:15" x14ac:dyDescent="0.2">
      <c r="A369" t="s">
        <v>408</v>
      </c>
      <c r="B369" s="3" t="s">
        <v>403</v>
      </c>
      <c r="C369" s="11">
        <v>0</v>
      </c>
      <c r="D369" s="11">
        <v>0</v>
      </c>
      <c r="E369" s="11">
        <v>0</v>
      </c>
      <c r="F369" s="11">
        <v>0</v>
      </c>
      <c r="G369" s="11">
        <v>0</v>
      </c>
      <c r="H369" s="4">
        <v>0</v>
      </c>
      <c r="I369" s="5">
        <v>-1.7200536</v>
      </c>
      <c r="J369" s="5">
        <v>0.31728752999999998</v>
      </c>
      <c r="K369" s="8">
        <v>0</v>
      </c>
      <c r="L369">
        <v>22</v>
      </c>
      <c r="M369" s="29">
        <f t="shared" si="12"/>
        <v>-1.40276607</v>
      </c>
      <c r="N369" s="26">
        <f>SUMIFS(L:L,A:A,A369)/COUNTIF(A:A,A369)</f>
        <v>26.428571428571427</v>
      </c>
      <c r="O369">
        <f t="shared" si="13"/>
        <v>0</v>
      </c>
    </row>
    <row r="370" spans="1:15" x14ac:dyDescent="0.2">
      <c r="A370" t="s">
        <v>408</v>
      </c>
      <c r="B370" s="3" t="s">
        <v>404</v>
      </c>
      <c r="C370" s="11">
        <v>0</v>
      </c>
      <c r="D370" s="11">
        <v>0</v>
      </c>
      <c r="E370" s="11">
        <v>0</v>
      </c>
      <c r="F370" s="11">
        <v>0</v>
      </c>
      <c r="G370" s="11">
        <v>0</v>
      </c>
      <c r="H370" s="4">
        <v>0</v>
      </c>
      <c r="I370" s="5">
        <v>-0.49231683999999998</v>
      </c>
      <c r="J370" s="5">
        <v>-0.64434539999999996</v>
      </c>
      <c r="K370" s="8">
        <v>0</v>
      </c>
      <c r="L370">
        <v>24</v>
      </c>
      <c r="M370" s="29">
        <f t="shared" si="12"/>
        <v>-1.1366622399999999</v>
      </c>
      <c r="N370" s="26">
        <f>SUMIFS(L:L,A:A,A370)/COUNTIF(A:A,A370)</f>
        <v>26.428571428571427</v>
      </c>
      <c r="O370">
        <f t="shared" si="13"/>
        <v>0</v>
      </c>
    </row>
    <row r="371" spans="1:15" x14ac:dyDescent="0.2">
      <c r="A371" t="s">
        <v>408</v>
      </c>
      <c r="B371" s="3" t="s">
        <v>405</v>
      </c>
      <c r="C371" s="11">
        <v>0</v>
      </c>
      <c r="D371" s="11">
        <v>0</v>
      </c>
      <c r="E371" s="11">
        <v>0</v>
      </c>
      <c r="F371" s="11">
        <v>0</v>
      </c>
      <c r="G371" s="11">
        <v>0</v>
      </c>
      <c r="H371" s="4">
        <v>0</v>
      </c>
      <c r="I371" s="5">
        <v>-1.1204338</v>
      </c>
      <c r="J371" s="5">
        <v>-0.17320294999999999</v>
      </c>
      <c r="K371" s="8">
        <v>0</v>
      </c>
      <c r="L371">
        <v>21</v>
      </c>
      <c r="M371" s="29">
        <f t="shared" si="12"/>
        <v>-1.2936367500000001</v>
      </c>
      <c r="N371" s="26">
        <f>SUMIFS(L:L,A:A,A371)/COUNTIF(A:A,A371)</f>
        <v>26.428571428571427</v>
      </c>
      <c r="O371">
        <f t="shared" si="13"/>
        <v>0</v>
      </c>
    </row>
    <row r="372" spans="1:15" x14ac:dyDescent="0.2">
      <c r="A372" t="s">
        <v>408</v>
      </c>
      <c r="B372" s="3" t="s">
        <v>406</v>
      </c>
      <c r="C372" s="11">
        <v>0</v>
      </c>
      <c r="D372" s="11">
        <v>0</v>
      </c>
      <c r="E372" s="11">
        <v>0</v>
      </c>
      <c r="F372" s="11">
        <v>0</v>
      </c>
      <c r="G372" s="11">
        <v>0</v>
      </c>
      <c r="H372" s="4">
        <v>0</v>
      </c>
      <c r="I372" s="5">
        <v>-0.68950557999999995</v>
      </c>
      <c r="J372" s="5">
        <v>-0.55562878000000004</v>
      </c>
      <c r="K372" s="8">
        <v>0</v>
      </c>
      <c r="L372">
        <v>23</v>
      </c>
      <c r="M372" s="29">
        <f t="shared" si="12"/>
        <v>-1.24513436</v>
      </c>
      <c r="N372" s="26">
        <f>SUMIFS(L:L,A:A,A372)/COUNTIF(A:A,A372)</f>
        <v>26.428571428571427</v>
      </c>
      <c r="O372">
        <f t="shared" si="13"/>
        <v>0</v>
      </c>
    </row>
    <row r="373" spans="1:15" x14ac:dyDescent="0.2">
      <c r="A373" t="s">
        <v>408</v>
      </c>
      <c r="B373" s="3" t="s">
        <v>407</v>
      </c>
      <c r="C373" s="11">
        <v>0</v>
      </c>
      <c r="D373" s="11">
        <v>0</v>
      </c>
      <c r="E373" s="11">
        <v>0</v>
      </c>
      <c r="F373" s="11">
        <v>0</v>
      </c>
      <c r="G373" s="11">
        <v>0</v>
      </c>
      <c r="H373" s="4">
        <v>0</v>
      </c>
      <c r="I373" s="5">
        <v>-1.2</v>
      </c>
      <c r="J373" s="5">
        <v>-0.3</v>
      </c>
      <c r="K373" s="8">
        <v>0</v>
      </c>
      <c r="L373">
        <v>23</v>
      </c>
      <c r="M373" s="29">
        <f t="shared" si="12"/>
        <v>-1.5</v>
      </c>
      <c r="N373" s="26">
        <f>SUMIFS(L:L,A:A,A373)/COUNTIF(A:A,A373)</f>
        <v>26.428571428571427</v>
      </c>
      <c r="O373">
        <f t="shared" si="13"/>
        <v>0</v>
      </c>
    </row>
    <row r="374" spans="1:15" x14ac:dyDescent="0.2">
      <c r="A374" t="s">
        <v>423</v>
      </c>
      <c r="B374" s="3" t="s">
        <v>409</v>
      </c>
      <c r="C374" s="11">
        <v>8</v>
      </c>
      <c r="D374" s="11">
        <v>2</v>
      </c>
      <c r="E374" s="11">
        <v>0</v>
      </c>
      <c r="F374" s="11">
        <v>0</v>
      </c>
      <c r="G374" s="11">
        <v>0</v>
      </c>
      <c r="H374" s="4">
        <v>10</v>
      </c>
      <c r="I374" s="5">
        <v>-0.44104694999999999</v>
      </c>
      <c r="J374" s="5">
        <v>-2.2203615000000001</v>
      </c>
      <c r="K374" s="8">
        <v>-0.37204225312500011</v>
      </c>
      <c r="L374">
        <v>27</v>
      </c>
      <c r="M374" s="29">
        <f t="shared" si="12"/>
        <v>-2.6614084500000001</v>
      </c>
      <c r="N374" s="26">
        <f>SUMIFS(L:L,A:A,A374)/COUNTIF(A:A,A374)</f>
        <v>25.285714285714285</v>
      </c>
      <c r="O374">
        <f t="shared" si="13"/>
        <v>0</v>
      </c>
    </row>
    <row r="375" spans="1:15" x14ac:dyDescent="0.2">
      <c r="A375" t="s">
        <v>423</v>
      </c>
      <c r="B375" s="3" t="s">
        <v>410</v>
      </c>
      <c r="C375" s="11">
        <v>0</v>
      </c>
      <c r="D375" s="11">
        <v>0</v>
      </c>
      <c r="E375" s="11">
        <v>0</v>
      </c>
      <c r="F375" s="11">
        <v>0</v>
      </c>
      <c r="G375" s="11">
        <v>0</v>
      </c>
      <c r="H375" s="4">
        <v>0</v>
      </c>
      <c r="I375" s="5">
        <v>-2.2470992000000001</v>
      </c>
      <c r="J375" s="5">
        <v>1.9137204999999999</v>
      </c>
      <c r="K375" s="8">
        <v>0</v>
      </c>
      <c r="L375">
        <v>36</v>
      </c>
      <c r="M375" s="29">
        <f t="shared" si="12"/>
        <v>-0.33337870000000014</v>
      </c>
      <c r="N375" s="26">
        <f>SUMIFS(L:L,A:A,A375)/COUNTIF(A:A,A375)</f>
        <v>25.285714285714285</v>
      </c>
      <c r="O375">
        <f t="shared" si="13"/>
        <v>0</v>
      </c>
    </row>
    <row r="376" spans="1:15" x14ac:dyDescent="0.2">
      <c r="A376" t="s">
        <v>423</v>
      </c>
      <c r="B376" s="3" t="s">
        <v>411</v>
      </c>
      <c r="C376" s="11">
        <v>0</v>
      </c>
      <c r="D376" s="11">
        <v>0</v>
      </c>
      <c r="E376" s="11">
        <v>3</v>
      </c>
      <c r="F376" s="11">
        <v>8</v>
      </c>
      <c r="G376" s="11">
        <v>0</v>
      </c>
      <c r="H376" s="4">
        <v>11</v>
      </c>
      <c r="I376" s="5">
        <v>-1.3028928</v>
      </c>
      <c r="J376" s="5">
        <v>0.34754136000000002</v>
      </c>
      <c r="K376" s="8">
        <v>0.64637629650000017</v>
      </c>
      <c r="L376">
        <v>33</v>
      </c>
      <c r="M376" s="29">
        <f t="shared" si="12"/>
        <v>-0.95535143999999994</v>
      </c>
      <c r="N376" s="26">
        <f>SUMIFS(L:L,A:A,A376)/COUNTIF(A:A,A376)</f>
        <v>25.285714285714285</v>
      </c>
      <c r="O376">
        <f t="shared" si="13"/>
        <v>0</v>
      </c>
    </row>
    <row r="377" spans="1:15" x14ac:dyDescent="0.2">
      <c r="A377" t="s">
        <v>423</v>
      </c>
      <c r="B377" s="3" t="s">
        <v>412</v>
      </c>
      <c r="C377" s="11">
        <v>0</v>
      </c>
      <c r="D377" s="11">
        <v>0</v>
      </c>
      <c r="E377" s="11">
        <v>0</v>
      </c>
      <c r="F377" s="11">
        <v>0</v>
      </c>
      <c r="G377" s="11">
        <v>7</v>
      </c>
      <c r="H377" s="4">
        <v>7</v>
      </c>
      <c r="I377" s="5">
        <v>-1.8316758</v>
      </c>
      <c r="J377" s="5">
        <v>1.2267581999999999</v>
      </c>
      <c r="K377" s="8">
        <v>0.54931369500000005</v>
      </c>
      <c r="L377">
        <v>26</v>
      </c>
      <c r="M377" s="29">
        <f t="shared" si="12"/>
        <v>-0.60491760000000006</v>
      </c>
      <c r="N377" s="26">
        <f>SUMIFS(L:L,A:A,A377)/COUNTIF(A:A,A377)</f>
        <v>25.285714285714285</v>
      </c>
      <c r="O377">
        <f t="shared" si="13"/>
        <v>0</v>
      </c>
    </row>
    <row r="378" spans="1:15" x14ac:dyDescent="0.2">
      <c r="A378" t="s">
        <v>423</v>
      </c>
      <c r="B378" s="3" t="s">
        <v>413</v>
      </c>
      <c r="C378" s="11">
        <v>0</v>
      </c>
      <c r="D378" s="11">
        <v>14</v>
      </c>
      <c r="E378" s="11">
        <v>10</v>
      </c>
      <c r="F378" s="11">
        <v>0</v>
      </c>
      <c r="G378" s="11">
        <v>0</v>
      </c>
      <c r="H378" s="4">
        <v>24</v>
      </c>
      <c r="I378" s="5">
        <v>-1.1966732</v>
      </c>
      <c r="J378" s="5">
        <v>-0.78383535000000004</v>
      </c>
      <c r="K378" s="8">
        <v>2.6313457499999804E-2</v>
      </c>
      <c r="L378">
        <v>21</v>
      </c>
      <c r="M378" s="29">
        <f t="shared" si="12"/>
        <v>-1.9805085500000001</v>
      </c>
      <c r="N378" s="26">
        <f>SUMIFS(L:L,A:A,A378)/COUNTIF(A:A,A378)</f>
        <v>25.285714285714285</v>
      </c>
      <c r="O378">
        <f t="shared" si="13"/>
        <v>0</v>
      </c>
    </row>
    <row r="379" spans="1:15" x14ac:dyDescent="0.2">
      <c r="A379" t="s">
        <v>423</v>
      </c>
      <c r="B379" s="3" t="s">
        <v>414</v>
      </c>
      <c r="C379" s="11">
        <v>0</v>
      </c>
      <c r="D379" s="11">
        <v>0</v>
      </c>
      <c r="E379" s="11">
        <v>0</v>
      </c>
      <c r="F379" s="11">
        <v>8</v>
      </c>
      <c r="G379" s="11">
        <v>18</v>
      </c>
      <c r="H379" s="4">
        <v>26</v>
      </c>
      <c r="I379" s="5">
        <v>-1.8645910999999999</v>
      </c>
      <c r="J379" s="5">
        <v>1.6052799E-2</v>
      </c>
      <c r="K379" s="8">
        <v>0.22151273478749992</v>
      </c>
      <c r="L379">
        <v>21</v>
      </c>
      <c r="M379" s="29">
        <f t="shared" si="12"/>
        <v>-1.8485383010000001</v>
      </c>
      <c r="N379" s="26">
        <f>SUMIFS(L:L,A:A,A379)/COUNTIF(A:A,A379)</f>
        <v>25.285714285714285</v>
      </c>
      <c r="O379">
        <f t="shared" si="13"/>
        <v>0</v>
      </c>
    </row>
    <row r="380" spans="1:15" x14ac:dyDescent="0.2">
      <c r="A380" t="s">
        <v>423</v>
      </c>
      <c r="B380" s="3" t="s">
        <v>415</v>
      </c>
      <c r="C380" s="11">
        <v>0</v>
      </c>
      <c r="D380" s="11">
        <v>0</v>
      </c>
      <c r="E380" s="11">
        <v>0</v>
      </c>
      <c r="F380" s="11">
        <v>0</v>
      </c>
      <c r="G380" s="11">
        <v>0</v>
      </c>
      <c r="H380" s="4">
        <v>0</v>
      </c>
      <c r="I380" s="5">
        <v>-1.6728263000000001</v>
      </c>
      <c r="J380" s="5">
        <v>1.4249668</v>
      </c>
      <c r="K380" s="8">
        <v>0</v>
      </c>
      <c r="L380">
        <v>25</v>
      </c>
      <c r="M380" s="29">
        <f t="shared" si="12"/>
        <v>-0.24785950000000012</v>
      </c>
      <c r="N380" s="26">
        <f>SUMIFS(L:L,A:A,A380)/COUNTIF(A:A,A380)</f>
        <v>25.285714285714285</v>
      </c>
      <c r="O380">
        <f t="shared" si="13"/>
        <v>0</v>
      </c>
    </row>
    <row r="381" spans="1:15" x14ac:dyDescent="0.2">
      <c r="A381" t="s">
        <v>423</v>
      </c>
      <c r="B381" s="3" t="s">
        <v>416</v>
      </c>
      <c r="C381" s="11">
        <v>4</v>
      </c>
      <c r="D381" s="11">
        <v>11</v>
      </c>
      <c r="E381" s="11">
        <v>0</v>
      </c>
      <c r="F381" s="11">
        <v>0</v>
      </c>
      <c r="G381" s="11">
        <v>0</v>
      </c>
      <c r="H381" s="4">
        <v>15</v>
      </c>
      <c r="I381" s="5">
        <v>0.12312031</v>
      </c>
      <c r="J381" s="5">
        <v>-3.3555939000000001</v>
      </c>
      <c r="K381" s="8">
        <v>-1.0398995915625</v>
      </c>
      <c r="L381">
        <v>27</v>
      </c>
      <c r="M381" s="29">
        <f t="shared" si="12"/>
        <v>-3.2324735900000001</v>
      </c>
      <c r="N381" s="26">
        <f>SUMIFS(L:L,A:A,A381)/COUNTIF(A:A,A381)</f>
        <v>25.285714285714285</v>
      </c>
      <c r="O381">
        <f t="shared" si="13"/>
        <v>0</v>
      </c>
    </row>
    <row r="382" spans="1:15" x14ac:dyDescent="0.2">
      <c r="A382" t="s">
        <v>423</v>
      </c>
      <c r="B382" s="3" t="s">
        <v>417</v>
      </c>
      <c r="C382" s="11">
        <v>0</v>
      </c>
      <c r="D382" s="11">
        <v>0</v>
      </c>
      <c r="E382" s="11">
        <v>0</v>
      </c>
      <c r="F382" s="11">
        <v>0</v>
      </c>
      <c r="G382" s="11">
        <v>0</v>
      </c>
      <c r="H382" s="4">
        <v>0</v>
      </c>
      <c r="I382" s="5">
        <v>0.94786501000000001</v>
      </c>
      <c r="J382" s="5">
        <v>-0.77601021999999997</v>
      </c>
      <c r="K382" s="8">
        <v>0</v>
      </c>
      <c r="L382">
        <v>24</v>
      </c>
      <c r="M382" s="29">
        <f t="shared" si="12"/>
        <v>0.17185479000000004</v>
      </c>
      <c r="N382" s="26">
        <f>SUMIFS(L:L,A:A,A382)/COUNTIF(A:A,A382)</f>
        <v>25.285714285714285</v>
      </c>
      <c r="O382">
        <f t="shared" si="13"/>
        <v>0</v>
      </c>
    </row>
    <row r="383" spans="1:15" x14ac:dyDescent="0.2">
      <c r="A383" t="s">
        <v>423</v>
      </c>
      <c r="B383" s="3" t="s">
        <v>418</v>
      </c>
      <c r="C383" s="11">
        <v>0</v>
      </c>
      <c r="D383" s="11">
        <v>0</v>
      </c>
      <c r="E383" s="11">
        <v>16</v>
      </c>
      <c r="F383" s="11">
        <v>9</v>
      </c>
      <c r="G383" s="11">
        <v>0</v>
      </c>
      <c r="H383" s="4">
        <v>25</v>
      </c>
      <c r="I383" s="5">
        <v>-0.11448348</v>
      </c>
      <c r="J383" s="5">
        <v>-1.3885114000000001</v>
      </c>
      <c r="K383" s="8">
        <v>0.69891344999999983</v>
      </c>
      <c r="L383">
        <v>25</v>
      </c>
      <c r="M383" s="29">
        <f t="shared" si="12"/>
        <v>-1.5029948800000001</v>
      </c>
      <c r="N383" s="26">
        <f>SUMIFS(L:L,A:A,A383)/COUNTIF(A:A,A383)</f>
        <v>25.285714285714285</v>
      </c>
      <c r="O383">
        <f t="shared" si="13"/>
        <v>0</v>
      </c>
    </row>
    <row r="384" spans="1:15" x14ac:dyDescent="0.2">
      <c r="A384" t="s">
        <v>423</v>
      </c>
      <c r="B384" s="3" t="s">
        <v>419</v>
      </c>
      <c r="C384" s="11">
        <v>0</v>
      </c>
      <c r="D384" s="11">
        <v>0</v>
      </c>
      <c r="E384" s="11">
        <v>0</v>
      </c>
      <c r="F384" s="11">
        <v>7</v>
      </c>
      <c r="G384" s="11">
        <v>16</v>
      </c>
      <c r="H384" s="4">
        <v>23</v>
      </c>
      <c r="I384" s="5">
        <v>-1.4193925999999999</v>
      </c>
      <c r="J384" s="5">
        <v>0.66624634999999999</v>
      </c>
      <c r="K384" s="8">
        <v>1.6131170390625003</v>
      </c>
      <c r="L384">
        <v>21</v>
      </c>
      <c r="M384" s="29">
        <f t="shared" si="12"/>
        <v>-0.75314624999999991</v>
      </c>
      <c r="N384" s="26">
        <f>SUMIFS(L:L,A:A,A384)/COUNTIF(A:A,A384)</f>
        <v>25.285714285714285</v>
      </c>
      <c r="O384">
        <f t="shared" si="13"/>
        <v>0</v>
      </c>
    </row>
    <row r="385" spans="1:15" x14ac:dyDescent="0.2">
      <c r="A385" t="s">
        <v>423</v>
      </c>
      <c r="B385" s="3" t="s">
        <v>420</v>
      </c>
      <c r="C385" s="11">
        <v>0</v>
      </c>
      <c r="D385" s="11">
        <v>21</v>
      </c>
      <c r="E385" s="11">
        <v>7</v>
      </c>
      <c r="F385" s="11">
        <v>0</v>
      </c>
      <c r="G385" s="11">
        <v>0</v>
      </c>
      <c r="H385" s="4">
        <v>28</v>
      </c>
      <c r="I385" s="5">
        <v>2.0298892999999998</v>
      </c>
      <c r="J385" s="5">
        <v>-2.4112526999999999</v>
      </c>
      <c r="K385" s="8">
        <v>2.5493526449999999</v>
      </c>
      <c r="L385">
        <v>22</v>
      </c>
      <c r="M385" s="29">
        <f t="shared" si="12"/>
        <v>-0.38136340000000013</v>
      </c>
      <c r="N385" s="26">
        <f>SUMIFS(L:L,A:A,A385)/COUNTIF(A:A,A385)</f>
        <v>25.285714285714285</v>
      </c>
      <c r="O385">
        <f t="shared" si="13"/>
        <v>0</v>
      </c>
    </row>
    <row r="386" spans="1:15" x14ac:dyDescent="0.2">
      <c r="A386" t="s">
        <v>423</v>
      </c>
      <c r="B386" s="3" t="s">
        <v>421</v>
      </c>
      <c r="C386" s="11">
        <v>0</v>
      </c>
      <c r="D386" s="11">
        <v>0</v>
      </c>
      <c r="E386" s="11">
        <v>0</v>
      </c>
      <c r="F386" s="11">
        <v>0</v>
      </c>
      <c r="G386" s="11">
        <v>0</v>
      </c>
      <c r="H386" s="4">
        <v>0</v>
      </c>
      <c r="I386" s="5">
        <v>-0.66079593000000003</v>
      </c>
      <c r="J386" s="5">
        <v>-2.1316725999999999</v>
      </c>
      <c r="K386" s="8">
        <v>0</v>
      </c>
      <c r="L386">
        <v>23</v>
      </c>
      <c r="M386" s="29">
        <f t="shared" si="12"/>
        <v>-2.7924685299999998</v>
      </c>
      <c r="N386" s="26">
        <f>SUMIFS(L:L,A:A,A386)/COUNTIF(A:A,A386)</f>
        <v>25.285714285714285</v>
      </c>
      <c r="O386">
        <f t="shared" si="13"/>
        <v>0</v>
      </c>
    </row>
    <row r="387" spans="1:15" x14ac:dyDescent="0.2">
      <c r="A387" t="s">
        <v>423</v>
      </c>
      <c r="B387" s="3" t="s">
        <v>422</v>
      </c>
      <c r="C387" s="11">
        <v>0</v>
      </c>
      <c r="D387" s="11">
        <v>0</v>
      </c>
      <c r="E387" s="11">
        <v>0</v>
      </c>
      <c r="F387" s="11">
        <v>0</v>
      </c>
      <c r="G387" s="11">
        <v>0</v>
      </c>
      <c r="H387" s="4">
        <v>0</v>
      </c>
      <c r="I387" s="5">
        <v>-1.636398</v>
      </c>
      <c r="J387" s="5">
        <v>-0.77902019</v>
      </c>
      <c r="K387" s="8">
        <v>0</v>
      </c>
      <c r="L387">
        <v>23</v>
      </c>
      <c r="M387" s="29">
        <f t="shared" si="12"/>
        <v>-2.41541819</v>
      </c>
      <c r="N387" s="26">
        <f>SUMIFS(L:L,A:A,A387)/COUNTIF(A:A,A387)</f>
        <v>25.285714285714285</v>
      </c>
      <c r="O387">
        <f t="shared" si="13"/>
        <v>0</v>
      </c>
    </row>
    <row r="388" spans="1:15" x14ac:dyDescent="0.2">
      <c r="B388" s="3"/>
      <c r="C388" s="11"/>
      <c r="D388" s="11"/>
      <c r="E388" s="11"/>
      <c r="F388" s="11"/>
      <c r="G388" s="11"/>
      <c r="H388" s="4"/>
      <c r="I388" s="5"/>
      <c r="J388" s="5"/>
      <c r="K388" s="8"/>
      <c r="M388" s="29"/>
      <c r="N388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147B-DC0C-2D49-90B7-C7F679775E40}">
  <dimension ref="A1:P316"/>
  <sheetViews>
    <sheetView tabSelected="1" workbookViewId="0">
      <selection activeCell="F33" sqref="F33"/>
    </sheetView>
  </sheetViews>
  <sheetFormatPr baseColWidth="10" defaultRowHeight="16" x14ac:dyDescent="0.2"/>
  <cols>
    <col min="1" max="1" width="22.1640625" bestFit="1" customWidth="1"/>
    <col min="2" max="2" width="23.33203125" bestFit="1" customWidth="1"/>
    <col min="15" max="15" width="18.33203125" customWidth="1"/>
    <col min="16" max="16" width="20.33203125" bestFit="1" customWidth="1"/>
  </cols>
  <sheetData>
    <row r="1" spans="1:16" x14ac:dyDescent="0.2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75</v>
      </c>
      <c r="L1" t="s">
        <v>116</v>
      </c>
      <c r="M1" t="s">
        <v>443</v>
      </c>
      <c r="N1" t="s">
        <v>444</v>
      </c>
      <c r="O1" t="s">
        <v>445</v>
      </c>
      <c r="P1" t="s">
        <v>446</v>
      </c>
    </row>
    <row r="2" spans="1:16" x14ac:dyDescent="0.2">
      <c r="A2" t="s">
        <v>23</v>
      </c>
      <c r="B2" t="s">
        <v>9</v>
      </c>
      <c r="C2">
        <v>30</v>
      </c>
      <c r="D2">
        <v>0</v>
      </c>
      <c r="E2">
        <v>0</v>
      </c>
      <c r="F2">
        <v>0</v>
      </c>
      <c r="G2">
        <v>0</v>
      </c>
      <c r="H2">
        <v>30</v>
      </c>
      <c r="I2">
        <v>4.9686380564501018</v>
      </c>
      <c r="J2">
        <v>0.85599925645010155</v>
      </c>
      <c r="K2">
        <v>13.2</v>
      </c>
      <c r="L2">
        <v>33</v>
      </c>
      <c r="M2">
        <v>5.8246373129002036</v>
      </c>
      <c r="N2">
        <v>27.90909090909091</v>
      </c>
      <c r="O2">
        <f>IF(IF(E2&gt;19,1,0)*K2&gt;0,1,0)</f>
        <v>0</v>
      </c>
      <c r="P2">
        <f>_xlfn.MAXIFS(O:O,A:A,Table8[[#This Row],[Team]])</f>
        <v>0</v>
      </c>
    </row>
    <row r="3" spans="1:16" x14ac:dyDescent="0.2">
      <c r="A3" t="s">
        <v>23</v>
      </c>
      <c r="B3" t="s">
        <v>12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1.5333346999999999</v>
      </c>
      <c r="J3">
        <v>-1.4480617</v>
      </c>
      <c r="K3">
        <v>0</v>
      </c>
      <c r="L3">
        <v>30</v>
      </c>
      <c r="M3">
        <v>8.5272999999999932E-2</v>
      </c>
      <c r="N3">
        <v>27.90909090909091</v>
      </c>
      <c r="O3">
        <f t="shared" ref="O3:O66" si="0">IF(IF(E3&gt;19,1,0)*K3&gt;0,1,0)</f>
        <v>0</v>
      </c>
      <c r="P3">
        <f>_xlfn.MAXIFS(O:O,A:A,Table8[[#This Row],[Team]])</f>
        <v>0</v>
      </c>
    </row>
    <row r="4" spans="1:16" x14ac:dyDescent="0.2">
      <c r="A4" t="s">
        <v>23</v>
      </c>
      <c r="B4" t="s">
        <v>13</v>
      </c>
      <c r="C4">
        <v>0</v>
      </c>
      <c r="D4">
        <v>0</v>
      </c>
      <c r="E4">
        <v>10</v>
      </c>
      <c r="F4">
        <v>15</v>
      </c>
      <c r="G4">
        <v>0</v>
      </c>
      <c r="H4">
        <v>25</v>
      </c>
      <c r="I4">
        <v>0.23725528367480539</v>
      </c>
      <c r="J4">
        <v>-1.3263836563251947</v>
      </c>
      <c r="K4">
        <v>1.3</v>
      </c>
      <c r="L4">
        <v>30</v>
      </c>
      <c r="M4">
        <v>-1.0891283726503893</v>
      </c>
      <c r="N4">
        <v>27.90909090909091</v>
      </c>
      <c r="O4">
        <f t="shared" si="0"/>
        <v>0</v>
      </c>
      <c r="P4">
        <f>_xlfn.MAXIFS(O:O,A:A,Table8[[#This Row],[Team]])</f>
        <v>0</v>
      </c>
    </row>
    <row r="5" spans="1:16" x14ac:dyDescent="0.2">
      <c r="A5" t="s">
        <v>23</v>
      </c>
      <c r="B5" t="s">
        <v>14</v>
      </c>
      <c r="C5">
        <v>0</v>
      </c>
      <c r="D5">
        <v>0</v>
      </c>
      <c r="E5">
        <v>0</v>
      </c>
      <c r="F5">
        <v>20</v>
      </c>
      <c r="G5">
        <v>0</v>
      </c>
      <c r="H5">
        <v>20</v>
      </c>
      <c r="I5">
        <v>-1.1114911000000001</v>
      </c>
      <c r="J5">
        <v>0.77293246999999998</v>
      </c>
      <c r="K5">
        <v>0</v>
      </c>
      <c r="L5">
        <v>33</v>
      </c>
      <c r="M5">
        <v>-0.33855863000000008</v>
      </c>
      <c r="N5">
        <v>27.90909090909091</v>
      </c>
      <c r="O5">
        <f t="shared" si="0"/>
        <v>0</v>
      </c>
      <c r="P5">
        <f>_xlfn.MAXIFS(O:O,A:A,Table8[[#This Row],[Team]])</f>
        <v>0</v>
      </c>
    </row>
    <row r="6" spans="1:16" x14ac:dyDescent="0.2">
      <c r="A6" t="s">
        <v>23</v>
      </c>
      <c r="B6" t="s">
        <v>15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-1.8435611999999999</v>
      </c>
      <c r="J6">
        <v>2.3196881</v>
      </c>
      <c r="K6">
        <v>0</v>
      </c>
      <c r="L6">
        <v>36</v>
      </c>
      <c r="M6">
        <v>0.47612690000000013</v>
      </c>
      <c r="N6">
        <v>27.90909090909091</v>
      </c>
      <c r="O6">
        <f t="shared" si="0"/>
        <v>0</v>
      </c>
      <c r="P6">
        <f>_xlfn.MAXIFS(O:O,A:A,Table8[[#This Row],[Team]])</f>
        <v>0</v>
      </c>
    </row>
    <row r="7" spans="1:16" x14ac:dyDescent="0.2">
      <c r="A7" t="s">
        <v>23</v>
      </c>
      <c r="B7" t="s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-1.4838669248032159</v>
      </c>
      <c r="J7">
        <v>-0.1097168312436603</v>
      </c>
      <c r="K7">
        <v>0</v>
      </c>
      <c r="L7">
        <v>22</v>
      </c>
      <c r="M7">
        <v>-1.5935837560468762</v>
      </c>
      <c r="N7">
        <v>27.90909090909091</v>
      </c>
      <c r="O7">
        <f t="shared" si="0"/>
        <v>0</v>
      </c>
      <c r="P7">
        <f>_xlfn.MAXIFS(O:O,A:A,Table8[[#This Row],[Team]])</f>
        <v>0</v>
      </c>
    </row>
    <row r="8" spans="1:16" x14ac:dyDescent="0.2">
      <c r="A8" t="s">
        <v>23</v>
      </c>
      <c r="B8" t="s">
        <v>17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-2.4739215560750094</v>
      </c>
      <c r="J8">
        <v>0.17869037126085532</v>
      </c>
      <c r="K8">
        <v>0</v>
      </c>
      <c r="L8">
        <v>23</v>
      </c>
      <c r="M8">
        <v>-2.295231184814154</v>
      </c>
      <c r="N8">
        <v>27.90909090909091</v>
      </c>
      <c r="O8">
        <f t="shared" si="0"/>
        <v>0</v>
      </c>
      <c r="P8">
        <f>_xlfn.MAXIFS(O:O,A:A,Table8[[#This Row],[Team]])</f>
        <v>0</v>
      </c>
    </row>
    <row r="9" spans="1:16" x14ac:dyDescent="0.2">
      <c r="A9" t="s">
        <v>23</v>
      </c>
      <c r="B9" t="s">
        <v>21</v>
      </c>
      <c r="C9">
        <v>0</v>
      </c>
      <c r="D9">
        <v>0</v>
      </c>
      <c r="E9">
        <v>0</v>
      </c>
      <c r="F9">
        <v>0</v>
      </c>
      <c r="G9">
        <v>28</v>
      </c>
      <c r="H9">
        <v>28</v>
      </c>
      <c r="I9">
        <v>-0.57400770872043239</v>
      </c>
      <c r="J9">
        <v>2.4014737112795674</v>
      </c>
      <c r="K9">
        <v>6</v>
      </c>
      <c r="L9">
        <v>24</v>
      </c>
      <c r="M9">
        <v>1.8274660025591349</v>
      </c>
      <c r="N9">
        <v>27.90909090909091</v>
      </c>
      <c r="O9">
        <f t="shared" si="0"/>
        <v>0</v>
      </c>
      <c r="P9">
        <f>_xlfn.MAXIFS(O:O,A:A,Table8[[#This Row],[Team]])</f>
        <v>0</v>
      </c>
    </row>
    <row r="10" spans="1:16" x14ac:dyDescent="0.2">
      <c r="A10" t="s">
        <v>37</v>
      </c>
      <c r="B10" t="s">
        <v>24</v>
      </c>
      <c r="C10">
        <v>32</v>
      </c>
      <c r="D10">
        <v>0</v>
      </c>
      <c r="E10">
        <v>0</v>
      </c>
      <c r="F10">
        <v>0</v>
      </c>
      <c r="G10">
        <v>0</v>
      </c>
      <c r="H10">
        <v>32</v>
      </c>
      <c r="I10">
        <v>4.196392472631695</v>
      </c>
      <c r="J10">
        <v>-0.23821118736830502</v>
      </c>
      <c r="K10">
        <v>10.724726313474102</v>
      </c>
      <c r="L10">
        <v>32</v>
      </c>
      <c r="M10">
        <v>3.95818128526339</v>
      </c>
      <c r="N10">
        <v>26.384615384615383</v>
      </c>
      <c r="O10">
        <f t="shared" si="0"/>
        <v>0</v>
      </c>
      <c r="P10">
        <f>_xlfn.MAXIFS(O:O,A:A,Table8[[#This Row],[Team]])</f>
        <v>0</v>
      </c>
    </row>
    <row r="11" spans="1:16" x14ac:dyDescent="0.2">
      <c r="A11" t="s">
        <v>37</v>
      </c>
      <c r="B11" t="s">
        <v>25</v>
      </c>
      <c r="C11">
        <v>0</v>
      </c>
      <c r="D11">
        <v>34</v>
      </c>
      <c r="E11">
        <v>0</v>
      </c>
      <c r="F11">
        <v>0</v>
      </c>
      <c r="G11">
        <v>0</v>
      </c>
      <c r="H11">
        <v>34</v>
      </c>
      <c r="I11">
        <v>2.2104044235472786</v>
      </c>
      <c r="J11">
        <v>-1.6312648764527216</v>
      </c>
      <c r="K11">
        <v>4.9326043838183402</v>
      </c>
      <c r="L11">
        <v>29</v>
      </c>
      <c r="M11">
        <v>0.57913954709455706</v>
      </c>
      <c r="N11">
        <v>26.384615384615383</v>
      </c>
      <c r="O11">
        <f t="shared" si="0"/>
        <v>0</v>
      </c>
      <c r="P11">
        <f>_xlfn.MAXIFS(O:O,A:A,Table8[[#This Row],[Team]])</f>
        <v>0</v>
      </c>
    </row>
    <row r="12" spans="1:16" x14ac:dyDescent="0.2">
      <c r="A12" t="s">
        <v>37</v>
      </c>
      <c r="B12" t="s">
        <v>26</v>
      </c>
      <c r="C12">
        <v>0</v>
      </c>
      <c r="D12">
        <v>0</v>
      </c>
      <c r="E12">
        <v>0</v>
      </c>
      <c r="F12">
        <v>28</v>
      </c>
      <c r="G12">
        <v>0</v>
      </c>
      <c r="H12">
        <v>28</v>
      </c>
      <c r="I12">
        <v>-1.1985788375506097</v>
      </c>
      <c r="J12">
        <v>0.58548065244939018</v>
      </c>
      <c r="K12">
        <v>2.1843703584655794</v>
      </c>
      <c r="L12">
        <v>29</v>
      </c>
      <c r="M12">
        <v>-0.61309818510121949</v>
      </c>
      <c r="N12">
        <v>26.384615384615383</v>
      </c>
      <c r="O12">
        <f t="shared" si="0"/>
        <v>0</v>
      </c>
      <c r="P12">
        <f>_xlfn.MAXIFS(O:O,A:A,Table8[[#This Row],[Team]])</f>
        <v>0</v>
      </c>
    </row>
    <row r="13" spans="1:16" x14ac:dyDescent="0.2">
      <c r="A13" t="s">
        <v>37</v>
      </c>
      <c r="B13" t="s">
        <v>27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-0.36077123999999999</v>
      </c>
      <c r="J13">
        <v>1.0220149000000001</v>
      </c>
      <c r="K13">
        <v>0</v>
      </c>
      <c r="L13">
        <v>26</v>
      </c>
      <c r="M13">
        <v>0.66124366000000001</v>
      </c>
      <c r="N13">
        <v>26.384615384615383</v>
      </c>
      <c r="O13">
        <f t="shared" si="0"/>
        <v>0</v>
      </c>
      <c r="P13">
        <f>_xlfn.MAXIFS(O:O,A:A,Table8[[#This Row],[Team]])</f>
        <v>0</v>
      </c>
    </row>
    <row r="14" spans="1:16" x14ac:dyDescent="0.2">
      <c r="A14" t="s">
        <v>37</v>
      </c>
      <c r="B14" t="s">
        <v>28</v>
      </c>
      <c r="C14">
        <v>0</v>
      </c>
      <c r="D14">
        <v>12</v>
      </c>
      <c r="E14">
        <v>8</v>
      </c>
      <c r="F14">
        <v>0</v>
      </c>
      <c r="G14">
        <v>0</v>
      </c>
      <c r="H14">
        <v>20</v>
      </c>
      <c r="I14">
        <v>3.186808174572564E-3</v>
      </c>
      <c r="J14">
        <v>-1.6296129518254274</v>
      </c>
      <c r="K14">
        <v>0.42027058839278825</v>
      </c>
      <c r="L14">
        <v>31</v>
      </c>
      <c r="M14">
        <v>-1.6264261436508549</v>
      </c>
      <c r="N14">
        <v>26.384615384615383</v>
      </c>
      <c r="O14">
        <f t="shared" si="0"/>
        <v>0</v>
      </c>
      <c r="P14">
        <f>_xlfn.MAXIFS(O:O,A:A,Table8[[#This Row],[Team]])</f>
        <v>0</v>
      </c>
    </row>
    <row r="15" spans="1:16" x14ac:dyDescent="0.2">
      <c r="A15" t="s">
        <v>37</v>
      </c>
      <c r="B15" t="s">
        <v>29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-0.79578006000000001</v>
      </c>
      <c r="J15">
        <v>2.0584319</v>
      </c>
      <c r="K15">
        <v>0</v>
      </c>
      <c r="L15">
        <v>23</v>
      </c>
      <c r="M15">
        <v>1.26265184</v>
      </c>
      <c r="N15">
        <v>26.384615384615383</v>
      </c>
      <c r="O15">
        <f t="shared" si="0"/>
        <v>0</v>
      </c>
      <c r="P15">
        <f>_xlfn.MAXIFS(O:O,A:A,Table8[[#This Row],[Team]])</f>
        <v>0</v>
      </c>
    </row>
    <row r="16" spans="1:16" x14ac:dyDescent="0.2">
      <c r="A16" t="s">
        <v>37</v>
      </c>
      <c r="B16" t="s">
        <v>31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0.39084321</v>
      </c>
      <c r="J16">
        <v>0.54806929999999998</v>
      </c>
      <c r="K16">
        <v>0</v>
      </c>
      <c r="L16">
        <v>21</v>
      </c>
      <c r="M16">
        <v>0.93891250999999998</v>
      </c>
      <c r="N16">
        <v>26.384615384615383</v>
      </c>
      <c r="O16">
        <f t="shared" si="0"/>
        <v>0</v>
      </c>
      <c r="P16">
        <f>_xlfn.MAXIFS(O:O,A:A,Table8[[#This Row],[Team]])</f>
        <v>0</v>
      </c>
    </row>
    <row r="17" spans="1:16" x14ac:dyDescent="0.2">
      <c r="A17" t="s">
        <v>37</v>
      </c>
      <c r="B17" t="s">
        <v>32</v>
      </c>
      <c r="C17">
        <v>0</v>
      </c>
      <c r="D17">
        <v>0</v>
      </c>
      <c r="E17">
        <v>5</v>
      </c>
      <c r="F17">
        <v>5</v>
      </c>
      <c r="G17">
        <v>0</v>
      </c>
      <c r="H17">
        <v>10</v>
      </c>
      <c r="I17">
        <v>-1.1376029999999999</v>
      </c>
      <c r="J17">
        <v>-1.0298704999999999</v>
      </c>
      <c r="K17">
        <v>-9.4203843749999905E-2</v>
      </c>
      <c r="L17">
        <v>23</v>
      </c>
      <c r="M17">
        <v>-2.1674734999999998</v>
      </c>
      <c r="N17">
        <v>26.384615384615383</v>
      </c>
      <c r="O17">
        <f t="shared" si="0"/>
        <v>0</v>
      </c>
      <c r="P17">
        <f>_xlfn.MAXIFS(O:O,A:A,Table8[[#This Row],[Team]])</f>
        <v>0</v>
      </c>
    </row>
    <row r="18" spans="1:16" x14ac:dyDescent="0.2">
      <c r="A18" t="s">
        <v>37</v>
      </c>
      <c r="B18" t="s">
        <v>33</v>
      </c>
      <c r="C18">
        <v>5</v>
      </c>
      <c r="D18">
        <v>2</v>
      </c>
      <c r="E18">
        <v>5</v>
      </c>
      <c r="F18">
        <v>0</v>
      </c>
      <c r="G18">
        <v>0</v>
      </c>
      <c r="H18">
        <v>12</v>
      </c>
      <c r="I18">
        <v>-1.1712914000000001</v>
      </c>
      <c r="J18">
        <v>-1.0168029999999999</v>
      </c>
      <c r="K18">
        <v>-0.12696371999999986</v>
      </c>
      <c r="L18">
        <v>25</v>
      </c>
      <c r="M18">
        <v>-2.1880943999999998</v>
      </c>
      <c r="N18">
        <v>26.384615384615383</v>
      </c>
      <c r="O18">
        <f t="shared" si="0"/>
        <v>0</v>
      </c>
      <c r="P18">
        <f>_xlfn.MAXIFS(O:O,A:A,Table8[[#This Row],[Team]])</f>
        <v>0</v>
      </c>
    </row>
    <row r="19" spans="1:16" x14ac:dyDescent="0.2">
      <c r="A19" t="s">
        <v>37</v>
      </c>
      <c r="B19" t="s">
        <v>34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-0.75968276999999995</v>
      </c>
      <c r="J19">
        <v>1.2227132000000001</v>
      </c>
      <c r="K19">
        <v>0</v>
      </c>
      <c r="L19">
        <v>24</v>
      </c>
      <c r="M19">
        <v>0.4630304300000001</v>
      </c>
      <c r="N19">
        <v>26.384615384615383</v>
      </c>
      <c r="O19">
        <f t="shared" si="0"/>
        <v>0</v>
      </c>
      <c r="P19">
        <f>_xlfn.MAXIFS(O:O,A:A,Table8[[#This Row],[Team]])</f>
        <v>0</v>
      </c>
    </row>
    <row r="20" spans="1:16" x14ac:dyDescent="0.2">
      <c r="A20" t="s">
        <v>49</v>
      </c>
      <c r="B20" t="s">
        <v>38</v>
      </c>
      <c r="C20">
        <v>32</v>
      </c>
      <c r="D20">
        <v>0</v>
      </c>
      <c r="E20">
        <v>0</v>
      </c>
      <c r="F20">
        <v>0</v>
      </c>
      <c r="G20">
        <v>0</v>
      </c>
      <c r="H20">
        <v>32</v>
      </c>
      <c r="I20">
        <v>0.41201425000000003</v>
      </c>
      <c r="J20">
        <v>2.0735698</v>
      </c>
      <c r="K20">
        <v>8.0740512899999999</v>
      </c>
      <c r="L20">
        <v>21</v>
      </c>
      <c r="M20">
        <v>2.4855840499999999</v>
      </c>
      <c r="N20">
        <v>23.545454545454547</v>
      </c>
      <c r="O20">
        <f t="shared" si="0"/>
        <v>0</v>
      </c>
      <c r="P20">
        <f>_xlfn.MAXIFS(O:O,A:A,Table8[[#This Row],[Team]])</f>
        <v>0</v>
      </c>
    </row>
    <row r="21" spans="1:16" x14ac:dyDescent="0.2">
      <c r="A21" t="s">
        <v>49</v>
      </c>
      <c r="B21" t="s">
        <v>39</v>
      </c>
      <c r="C21">
        <v>0</v>
      </c>
      <c r="D21">
        <v>30</v>
      </c>
      <c r="E21">
        <v>5</v>
      </c>
      <c r="F21">
        <v>0</v>
      </c>
      <c r="G21">
        <v>0</v>
      </c>
      <c r="H21">
        <v>35</v>
      </c>
      <c r="I21">
        <v>2.0530889905760286</v>
      </c>
      <c r="J21">
        <v>0.56748246057602847</v>
      </c>
      <c r="K21">
        <v>9.0967500444556126</v>
      </c>
      <c r="L21">
        <v>28</v>
      </c>
      <c r="M21">
        <v>2.620571451152057</v>
      </c>
      <c r="N21">
        <v>23.545454545454547</v>
      </c>
      <c r="O21">
        <f t="shared" si="0"/>
        <v>0</v>
      </c>
      <c r="P21">
        <f>_xlfn.MAXIFS(O:O,A:A,Table8[[#This Row],[Team]])</f>
        <v>0</v>
      </c>
    </row>
    <row r="22" spans="1:16" x14ac:dyDescent="0.2">
      <c r="A22" t="s">
        <v>49</v>
      </c>
      <c r="B22" t="s">
        <v>40</v>
      </c>
      <c r="C22">
        <v>0</v>
      </c>
      <c r="D22">
        <v>0</v>
      </c>
      <c r="E22">
        <v>5</v>
      </c>
      <c r="F22">
        <v>21</v>
      </c>
      <c r="G22">
        <v>5</v>
      </c>
      <c r="H22">
        <v>31</v>
      </c>
      <c r="I22">
        <v>-0.38636802564708222</v>
      </c>
      <c r="J22">
        <v>-0.44693904564708226</v>
      </c>
      <c r="K22">
        <v>2.034420794430801</v>
      </c>
      <c r="L22">
        <v>21</v>
      </c>
      <c r="M22">
        <v>-0.83330707129416448</v>
      </c>
      <c r="N22">
        <v>23.545454545454547</v>
      </c>
      <c r="O22">
        <f t="shared" si="0"/>
        <v>0</v>
      </c>
      <c r="P22">
        <f>_xlfn.MAXIFS(O:O,A:A,Table8[[#This Row],[Team]])</f>
        <v>0</v>
      </c>
    </row>
    <row r="23" spans="1:16" x14ac:dyDescent="0.2">
      <c r="A23" t="s">
        <v>49</v>
      </c>
      <c r="B23" t="s">
        <v>41</v>
      </c>
      <c r="C23">
        <v>0</v>
      </c>
      <c r="D23">
        <v>0</v>
      </c>
      <c r="E23">
        <v>0</v>
      </c>
      <c r="F23">
        <v>30</v>
      </c>
      <c r="G23">
        <v>0</v>
      </c>
      <c r="H23">
        <v>30</v>
      </c>
      <c r="I23">
        <v>0.39525616000000002</v>
      </c>
      <c r="J23">
        <v>-7.1302630000000006E-2</v>
      </c>
      <c r="K23">
        <v>0</v>
      </c>
      <c r="L23">
        <v>24</v>
      </c>
      <c r="M23">
        <v>0.32395353000000005</v>
      </c>
      <c r="N23">
        <v>23.545454545454547</v>
      </c>
      <c r="O23">
        <f t="shared" si="0"/>
        <v>0</v>
      </c>
      <c r="P23">
        <f>_xlfn.MAXIFS(O:O,A:A,Table8[[#This Row],[Team]])</f>
        <v>0</v>
      </c>
    </row>
    <row r="24" spans="1:16" x14ac:dyDescent="0.2">
      <c r="A24" t="s">
        <v>49</v>
      </c>
      <c r="B24" t="s">
        <v>42</v>
      </c>
      <c r="C24">
        <v>5</v>
      </c>
      <c r="D24">
        <v>10</v>
      </c>
      <c r="E24">
        <v>0</v>
      </c>
      <c r="F24">
        <v>0</v>
      </c>
      <c r="G24">
        <v>0</v>
      </c>
      <c r="H24">
        <v>15</v>
      </c>
      <c r="I24">
        <v>-0.94299192429377854</v>
      </c>
      <c r="J24">
        <v>-0.68951017429377837</v>
      </c>
      <c r="K24">
        <v>0.3100763543167489</v>
      </c>
      <c r="L24">
        <v>24</v>
      </c>
      <c r="M24">
        <v>-1.6325020985875569</v>
      </c>
      <c r="N24">
        <v>23.545454545454547</v>
      </c>
      <c r="O24">
        <f t="shared" si="0"/>
        <v>0</v>
      </c>
      <c r="P24">
        <f>_xlfn.MAXIFS(O:O,A:A,Table8[[#This Row],[Team]])</f>
        <v>0</v>
      </c>
    </row>
    <row r="25" spans="1:16" x14ac:dyDescent="0.2">
      <c r="A25" t="s">
        <v>49</v>
      </c>
      <c r="B25" t="s">
        <v>43</v>
      </c>
      <c r="C25">
        <v>0</v>
      </c>
      <c r="D25">
        <v>0</v>
      </c>
      <c r="E25">
        <v>7</v>
      </c>
      <c r="F25">
        <v>17</v>
      </c>
      <c r="G25">
        <v>5</v>
      </c>
      <c r="H25">
        <v>29</v>
      </c>
      <c r="I25">
        <v>0.30835539000000001</v>
      </c>
      <c r="J25">
        <v>-0.98168027000000002</v>
      </c>
      <c r="K25">
        <v>2.1641387894999999</v>
      </c>
      <c r="L25">
        <v>23</v>
      </c>
      <c r="M25">
        <v>-0.67332488000000001</v>
      </c>
      <c r="N25">
        <v>23.545454545454547</v>
      </c>
      <c r="O25">
        <f t="shared" si="0"/>
        <v>0</v>
      </c>
      <c r="P25">
        <f>_xlfn.MAXIFS(O:O,A:A,Table8[[#This Row],[Team]])</f>
        <v>0</v>
      </c>
    </row>
    <row r="26" spans="1:16" x14ac:dyDescent="0.2">
      <c r="A26" t="s">
        <v>49</v>
      </c>
      <c r="B26" t="s">
        <v>44</v>
      </c>
      <c r="C26">
        <v>3</v>
      </c>
      <c r="D26">
        <v>8</v>
      </c>
      <c r="E26">
        <v>6</v>
      </c>
      <c r="F26">
        <v>0</v>
      </c>
      <c r="G26">
        <v>0</v>
      </c>
      <c r="H26">
        <v>17</v>
      </c>
      <c r="I26">
        <v>0.47943592000000002</v>
      </c>
      <c r="J26">
        <v>-0.74857885000000002</v>
      </c>
      <c r="K26">
        <v>1.6551320731875001</v>
      </c>
      <c r="L26">
        <v>23</v>
      </c>
      <c r="M26">
        <v>-0.26914293</v>
      </c>
      <c r="N26">
        <v>23.545454545454547</v>
      </c>
      <c r="O26">
        <f t="shared" si="0"/>
        <v>0</v>
      </c>
      <c r="P26">
        <f>_xlfn.MAXIFS(O:O,A:A,Table8[[#This Row],[Team]])</f>
        <v>0</v>
      </c>
    </row>
    <row r="27" spans="1:16" x14ac:dyDescent="0.2">
      <c r="A27" t="s">
        <v>49</v>
      </c>
      <c r="B27" t="s">
        <v>45</v>
      </c>
      <c r="C27">
        <v>0</v>
      </c>
      <c r="D27">
        <v>0</v>
      </c>
      <c r="E27">
        <v>0</v>
      </c>
      <c r="F27">
        <v>0</v>
      </c>
      <c r="G27">
        <v>14</v>
      </c>
      <c r="H27">
        <v>14</v>
      </c>
      <c r="I27">
        <v>-1.9445247472862293</v>
      </c>
      <c r="J27">
        <v>1.3579363527137707</v>
      </c>
      <c r="K27">
        <v>1.113061639274189</v>
      </c>
      <c r="L27">
        <v>21</v>
      </c>
      <c r="M27">
        <v>-0.58658839457245859</v>
      </c>
      <c r="N27">
        <v>23.545454545454547</v>
      </c>
      <c r="O27">
        <f t="shared" si="0"/>
        <v>0</v>
      </c>
      <c r="P27">
        <f>_xlfn.MAXIFS(O:O,A:A,Table8[[#This Row],[Team]])</f>
        <v>0</v>
      </c>
    </row>
    <row r="28" spans="1:16" x14ac:dyDescent="0.2">
      <c r="A28" t="s">
        <v>49</v>
      </c>
      <c r="B28" t="s">
        <v>46</v>
      </c>
      <c r="C28">
        <v>0</v>
      </c>
      <c r="D28">
        <v>0</v>
      </c>
      <c r="E28">
        <v>0</v>
      </c>
      <c r="F28">
        <v>0</v>
      </c>
      <c r="G28">
        <v>12</v>
      </c>
      <c r="H28">
        <v>12</v>
      </c>
      <c r="I28">
        <v>-1.3763570974119987</v>
      </c>
      <c r="J28">
        <v>-7.915385627115322E-2</v>
      </c>
      <c r="K28">
        <v>0.3675301062638725</v>
      </c>
      <c r="L28">
        <v>21</v>
      </c>
      <c r="M28">
        <v>-1.4555109536831519</v>
      </c>
      <c r="N28">
        <v>23.545454545454547</v>
      </c>
      <c r="O28">
        <f t="shared" si="0"/>
        <v>0</v>
      </c>
      <c r="P28">
        <f>_xlfn.MAXIFS(O:O,A:A,Table8[[#This Row],[Team]])</f>
        <v>0</v>
      </c>
    </row>
    <row r="29" spans="1:16" x14ac:dyDescent="0.2">
      <c r="A29" t="s">
        <v>49</v>
      </c>
      <c r="B29" t="s">
        <v>47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-2.0534875000000001</v>
      </c>
      <c r="J29">
        <v>0.45528038999999998</v>
      </c>
      <c r="K29">
        <v>0</v>
      </c>
      <c r="L29">
        <v>33</v>
      </c>
      <c r="M29">
        <v>-1.5982071100000002</v>
      </c>
      <c r="N29">
        <v>23.545454545454547</v>
      </c>
      <c r="O29">
        <f t="shared" si="0"/>
        <v>0</v>
      </c>
      <c r="P29">
        <f>_xlfn.MAXIFS(O:O,A:A,Table8[[#This Row],[Team]])</f>
        <v>0</v>
      </c>
    </row>
    <row r="30" spans="1:16" x14ac:dyDescent="0.2">
      <c r="A30" t="s">
        <v>49</v>
      </c>
      <c r="B30" t="s">
        <v>48</v>
      </c>
      <c r="C30">
        <v>5</v>
      </c>
      <c r="D30">
        <v>0</v>
      </c>
      <c r="E30">
        <v>0</v>
      </c>
      <c r="F30">
        <v>0</v>
      </c>
      <c r="G30">
        <v>5</v>
      </c>
      <c r="H30">
        <v>10</v>
      </c>
      <c r="I30">
        <v>-1.9066297610315384</v>
      </c>
      <c r="J30">
        <v>-0.60954338184534906</v>
      </c>
      <c r="K30">
        <v>-0.29034739286824923</v>
      </c>
      <c r="L30">
        <v>20</v>
      </c>
      <c r="M30">
        <v>-2.5161731428768874</v>
      </c>
      <c r="N30">
        <v>23.545454545454547</v>
      </c>
      <c r="O30">
        <f t="shared" si="0"/>
        <v>0</v>
      </c>
      <c r="P30">
        <f>_xlfn.MAXIFS(O:O,A:A,Table8[[#This Row],[Team]])</f>
        <v>0</v>
      </c>
    </row>
    <row r="31" spans="1:16" x14ac:dyDescent="0.2">
      <c r="A31" t="s">
        <v>63</v>
      </c>
      <c r="B31" t="s">
        <v>50</v>
      </c>
      <c r="C31">
        <v>0</v>
      </c>
      <c r="D31">
        <v>5</v>
      </c>
      <c r="E31">
        <v>20</v>
      </c>
      <c r="F31">
        <v>5</v>
      </c>
      <c r="G31">
        <v>0</v>
      </c>
      <c r="H31">
        <v>30</v>
      </c>
      <c r="I31">
        <v>-0.23197794152051648</v>
      </c>
      <c r="J31">
        <v>2.9634887784794834</v>
      </c>
      <c r="K31">
        <v>7.9844245373682581</v>
      </c>
      <c r="L31">
        <v>28</v>
      </c>
      <c r="M31">
        <v>2.7315108369589671</v>
      </c>
      <c r="N31">
        <v>23.692307692307693</v>
      </c>
      <c r="O31">
        <f t="shared" si="0"/>
        <v>1</v>
      </c>
      <c r="P31">
        <f>_xlfn.MAXIFS(O:O,A:A,Table8[[#This Row],[Team]])</f>
        <v>1</v>
      </c>
    </row>
    <row r="32" spans="1:16" x14ac:dyDescent="0.2">
      <c r="A32" t="s">
        <v>63</v>
      </c>
      <c r="B32" t="s">
        <v>52</v>
      </c>
      <c r="C32">
        <v>20</v>
      </c>
      <c r="D32">
        <v>0</v>
      </c>
      <c r="E32">
        <v>0</v>
      </c>
      <c r="F32">
        <v>0</v>
      </c>
      <c r="G32">
        <v>0</v>
      </c>
      <c r="H32">
        <v>20</v>
      </c>
      <c r="I32">
        <v>-1.64496053196389</v>
      </c>
      <c r="J32">
        <v>-0.83027891196388981</v>
      </c>
      <c r="K32">
        <v>-0.53464437441875268</v>
      </c>
      <c r="L32">
        <v>20</v>
      </c>
      <c r="M32">
        <v>-2.4752394439277801</v>
      </c>
      <c r="N32">
        <v>23.692307692307693</v>
      </c>
      <c r="O32">
        <f t="shared" si="0"/>
        <v>0</v>
      </c>
      <c r="P32">
        <f>_xlfn.MAXIFS(O:O,A:A,Table8[[#This Row],[Team]])</f>
        <v>1</v>
      </c>
    </row>
    <row r="33" spans="1:16" x14ac:dyDescent="0.2">
      <c r="A33" t="s">
        <v>63</v>
      </c>
      <c r="B33" t="s">
        <v>53</v>
      </c>
      <c r="C33">
        <v>20</v>
      </c>
      <c r="D33">
        <v>5</v>
      </c>
      <c r="E33">
        <v>10</v>
      </c>
      <c r="F33">
        <v>0</v>
      </c>
      <c r="G33">
        <v>0</v>
      </c>
      <c r="H33">
        <v>35</v>
      </c>
      <c r="I33">
        <v>2.3603996828869462</v>
      </c>
      <c r="J33">
        <v>2.2498201828869462</v>
      </c>
      <c r="K33">
        <v>13.013870360742352</v>
      </c>
      <c r="L33">
        <v>22</v>
      </c>
      <c r="M33">
        <v>4.6102198657738924</v>
      </c>
      <c r="N33">
        <v>23.692307692307693</v>
      </c>
      <c r="O33">
        <f t="shared" si="0"/>
        <v>0</v>
      </c>
      <c r="P33">
        <f>_xlfn.MAXIFS(O:O,A:A,Table8[[#This Row],[Team]])</f>
        <v>1</v>
      </c>
    </row>
    <row r="34" spans="1:16" x14ac:dyDescent="0.2">
      <c r="A34" t="s">
        <v>63</v>
      </c>
      <c r="B34" t="s">
        <v>54</v>
      </c>
      <c r="C34">
        <v>0</v>
      </c>
      <c r="D34">
        <v>0</v>
      </c>
      <c r="E34">
        <v>0</v>
      </c>
      <c r="G34">
        <v>30</v>
      </c>
      <c r="H34">
        <v>30</v>
      </c>
      <c r="I34">
        <v>0.61673077078701</v>
      </c>
      <c r="J34">
        <v>3.1123782107870097</v>
      </c>
      <c r="K34">
        <v>9.6678714064061584</v>
      </c>
      <c r="L34">
        <v>24</v>
      </c>
      <c r="M34">
        <v>3.7291089815740195</v>
      </c>
      <c r="N34">
        <v>23.692307692307693</v>
      </c>
      <c r="O34">
        <f t="shared" si="0"/>
        <v>0</v>
      </c>
      <c r="P34">
        <f>_xlfn.MAXIFS(O:O,A:A,Table8[[#This Row],[Team]])</f>
        <v>1</v>
      </c>
    </row>
    <row r="35" spans="1:16" x14ac:dyDescent="0.2">
      <c r="A35" t="s">
        <v>63</v>
      </c>
      <c r="B35" t="s">
        <v>55</v>
      </c>
      <c r="C35">
        <v>0</v>
      </c>
      <c r="D35">
        <v>0</v>
      </c>
      <c r="E35">
        <v>0</v>
      </c>
      <c r="F35">
        <v>23</v>
      </c>
      <c r="G35">
        <v>5</v>
      </c>
      <c r="H35">
        <v>28</v>
      </c>
      <c r="I35">
        <v>0.71315145000000002</v>
      </c>
      <c r="J35">
        <v>-0.30319955999999998</v>
      </c>
      <c r="K35">
        <v>3.7956742267500005</v>
      </c>
      <c r="L35">
        <v>24</v>
      </c>
      <c r="M35">
        <v>0.40995189000000004</v>
      </c>
      <c r="N35">
        <v>23.692307692307693</v>
      </c>
      <c r="O35">
        <f t="shared" si="0"/>
        <v>0</v>
      </c>
      <c r="P35">
        <f>_xlfn.MAXIFS(O:O,A:A,Table8[[#This Row],[Team]])</f>
        <v>1</v>
      </c>
    </row>
    <row r="36" spans="1:16" x14ac:dyDescent="0.2">
      <c r="A36" t="s">
        <v>63</v>
      </c>
      <c r="B36" t="s">
        <v>57</v>
      </c>
      <c r="C36">
        <v>8</v>
      </c>
      <c r="D36">
        <v>8</v>
      </c>
      <c r="E36">
        <v>0</v>
      </c>
      <c r="F36">
        <v>0</v>
      </c>
      <c r="G36">
        <v>0</v>
      </c>
      <c r="H36">
        <v>16</v>
      </c>
      <c r="I36">
        <v>-1.2690752000000001</v>
      </c>
      <c r="J36">
        <v>-6.7164183000000002E-2</v>
      </c>
      <c r="K36">
        <v>0.5973845552999999</v>
      </c>
      <c r="L36">
        <v>26</v>
      </c>
      <c r="M36">
        <v>-1.3362393830000001</v>
      </c>
      <c r="N36">
        <v>23.692307692307693</v>
      </c>
      <c r="O36">
        <f t="shared" si="0"/>
        <v>0</v>
      </c>
      <c r="P36">
        <f>_xlfn.MAXIFS(O:O,A:A,Table8[[#This Row],[Team]])</f>
        <v>1</v>
      </c>
    </row>
    <row r="37" spans="1:16" x14ac:dyDescent="0.2">
      <c r="A37" t="s">
        <v>63</v>
      </c>
      <c r="B37" t="s">
        <v>58</v>
      </c>
      <c r="C37">
        <v>0</v>
      </c>
      <c r="D37">
        <v>0</v>
      </c>
      <c r="E37">
        <v>0</v>
      </c>
      <c r="F37">
        <v>0</v>
      </c>
      <c r="G37">
        <v>13</v>
      </c>
      <c r="H37">
        <v>13</v>
      </c>
      <c r="I37">
        <v>-0.82672106999999995</v>
      </c>
      <c r="J37">
        <v>0.78845613999999997</v>
      </c>
      <c r="K37">
        <v>1.4345187699374999</v>
      </c>
      <c r="L37">
        <v>25</v>
      </c>
      <c r="M37">
        <v>-3.8264929999999975E-2</v>
      </c>
      <c r="N37">
        <v>23.692307692307693</v>
      </c>
      <c r="O37">
        <f t="shared" si="0"/>
        <v>0</v>
      </c>
      <c r="P37">
        <f>_xlfn.MAXIFS(O:O,A:A,Table8[[#This Row],[Team]])</f>
        <v>1</v>
      </c>
    </row>
    <row r="38" spans="1:16" x14ac:dyDescent="0.2">
      <c r="A38" t="s">
        <v>63</v>
      </c>
      <c r="B38" t="s">
        <v>59</v>
      </c>
      <c r="C38">
        <v>0</v>
      </c>
      <c r="D38">
        <v>12</v>
      </c>
      <c r="E38">
        <v>0</v>
      </c>
      <c r="F38">
        <v>0</v>
      </c>
      <c r="G38">
        <v>0</v>
      </c>
      <c r="H38">
        <v>12</v>
      </c>
      <c r="I38">
        <v>-1.4752662265837646</v>
      </c>
      <c r="J38">
        <v>-0.55932048127696854</v>
      </c>
      <c r="K38">
        <v>-2.3346027805994873E-2</v>
      </c>
      <c r="L38">
        <v>21</v>
      </c>
      <c r="M38">
        <v>-2.0345867078607331</v>
      </c>
      <c r="N38">
        <v>23.692307692307693</v>
      </c>
      <c r="O38">
        <f t="shared" si="0"/>
        <v>0</v>
      </c>
      <c r="P38">
        <f>_xlfn.MAXIFS(O:O,A:A,Table8[[#This Row],[Team]])</f>
        <v>1</v>
      </c>
    </row>
    <row r="39" spans="1:16" x14ac:dyDescent="0.2">
      <c r="A39" t="s">
        <v>63</v>
      </c>
      <c r="B39" t="s">
        <v>60</v>
      </c>
      <c r="C39">
        <v>0</v>
      </c>
      <c r="D39">
        <v>10</v>
      </c>
      <c r="E39">
        <v>0</v>
      </c>
      <c r="F39">
        <v>0</v>
      </c>
      <c r="G39">
        <v>0</v>
      </c>
      <c r="H39">
        <v>10</v>
      </c>
      <c r="I39">
        <v>-1.1203346000000001</v>
      </c>
      <c r="J39">
        <v>-0.92621332000000001</v>
      </c>
      <c r="K39">
        <v>-2.6183205000000046E-2</v>
      </c>
      <c r="L39">
        <v>23</v>
      </c>
      <c r="M39">
        <v>-2.0465479200000001</v>
      </c>
      <c r="N39">
        <v>23.692307692307693</v>
      </c>
      <c r="O39">
        <f t="shared" si="0"/>
        <v>0</v>
      </c>
      <c r="P39">
        <f>_xlfn.MAXIFS(O:O,A:A,Table8[[#This Row],[Team]])</f>
        <v>1</v>
      </c>
    </row>
    <row r="40" spans="1:16" x14ac:dyDescent="0.2">
      <c r="A40" t="s">
        <v>63</v>
      </c>
      <c r="B40" t="s">
        <v>61</v>
      </c>
      <c r="C40">
        <v>0</v>
      </c>
      <c r="D40">
        <v>5</v>
      </c>
      <c r="E40">
        <v>0</v>
      </c>
      <c r="F40">
        <v>0</v>
      </c>
      <c r="G40">
        <v>0</v>
      </c>
      <c r="H40">
        <v>5</v>
      </c>
      <c r="I40">
        <v>-1.2706706649902801</v>
      </c>
      <c r="J40">
        <v>-0.38752082302599655</v>
      </c>
      <c r="K40">
        <v>9.6133643995422194E-2</v>
      </c>
      <c r="L40">
        <v>20</v>
      </c>
      <c r="M40">
        <v>-1.6581914880162767</v>
      </c>
      <c r="N40">
        <v>23.692307692307693</v>
      </c>
      <c r="O40">
        <f t="shared" si="0"/>
        <v>0</v>
      </c>
      <c r="P40">
        <f>_xlfn.MAXIFS(O:O,A:A,Table8[[#This Row],[Team]])</f>
        <v>1</v>
      </c>
    </row>
    <row r="41" spans="1:16" x14ac:dyDescent="0.2">
      <c r="A41" t="s">
        <v>74</v>
      </c>
      <c r="B41" t="s">
        <v>64</v>
      </c>
      <c r="C41">
        <v>0</v>
      </c>
      <c r="D41">
        <v>0</v>
      </c>
      <c r="E41">
        <v>0</v>
      </c>
      <c r="F41">
        <v>4</v>
      </c>
      <c r="G41">
        <v>25</v>
      </c>
      <c r="H41">
        <v>29</v>
      </c>
      <c r="I41">
        <v>1.4404982682945038</v>
      </c>
      <c r="J41">
        <v>0.60585920829450379</v>
      </c>
      <c r="K41">
        <v>6.6006206336858186</v>
      </c>
      <c r="L41">
        <v>30</v>
      </c>
      <c r="M41">
        <v>2.0463574765890078</v>
      </c>
      <c r="N41">
        <v>27.6</v>
      </c>
      <c r="O41">
        <f t="shared" si="0"/>
        <v>0</v>
      </c>
      <c r="P41">
        <f>_xlfn.MAXIFS(O:O,A:A,Table8[[#This Row],[Team]])</f>
        <v>1</v>
      </c>
    </row>
    <row r="42" spans="1:16" x14ac:dyDescent="0.2">
      <c r="A42" t="s">
        <v>74</v>
      </c>
      <c r="B42" t="s">
        <v>65</v>
      </c>
      <c r="C42">
        <v>28</v>
      </c>
      <c r="D42">
        <v>0</v>
      </c>
      <c r="E42">
        <v>0</v>
      </c>
      <c r="F42">
        <v>0</v>
      </c>
      <c r="G42">
        <v>0</v>
      </c>
      <c r="H42">
        <v>28</v>
      </c>
      <c r="I42">
        <v>0.5040063429991779</v>
      </c>
      <c r="J42">
        <v>-0.93266020700082208</v>
      </c>
      <c r="K42">
        <v>2.4748701641974109</v>
      </c>
      <c r="L42">
        <v>32</v>
      </c>
      <c r="M42">
        <v>-0.42865386400164418</v>
      </c>
      <c r="N42">
        <v>27.6</v>
      </c>
      <c r="O42">
        <f t="shared" si="0"/>
        <v>0</v>
      </c>
      <c r="P42">
        <f>_xlfn.MAXIFS(O:O,A:A,Table8[[#This Row],[Team]])</f>
        <v>1</v>
      </c>
    </row>
    <row r="43" spans="1:16" x14ac:dyDescent="0.2">
      <c r="A43" t="s">
        <v>74</v>
      </c>
      <c r="B43" t="s">
        <v>66</v>
      </c>
      <c r="C43">
        <v>0</v>
      </c>
      <c r="D43">
        <v>0</v>
      </c>
      <c r="E43">
        <v>0</v>
      </c>
      <c r="F43">
        <v>5</v>
      </c>
      <c r="G43">
        <v>18</v>
      </c>
      <c r="H43">
        <v>23</v>
      </c>
      <c r="I43">
        <v>-1.5940795293316983</v>
      </c>
      <c r="J43">
        <v>-0.20147731933169813</v>
      </c>
      <c r="K43">
        <v>0.26449832704173099</v>
      </c>
      <c r="L43">
        <v>27</v>
      </c>
      <c r="M43">
        <v>-1.7955568486633964</v>
      </c>
      <c r="N43">
        <v>27.6</v>
      </c>
      <c r="O43">
        <f t="shared" si="0"/>
        <v>0</v>
      </c>
      <c r="P43">
        <f>_xlfn.MAXIFS(O:O,A:A,Table8[[#This Row],[Team]])</f>
        <v>1</v>
      </c>
    </row>
    <row r="44" spans="1:16" x14ac:dyDescent="0.2">
      <c r="A44" t="s">
        <v>74</v>
      </c>
      <c r="B44" t="s">
        <v>67</v>
      </c>
      <c r="C44">
        <v>0</v>
      </c>
      <c r="D44">
        <v>20</v>
      </c>
      <c r="E44">
        <v>8</v>
      </c>
      <c r="F44">
        <v>0</v>
      </c>
      <c r="G44">
        <v>0</v>
      </c>
      <c r="H44">
        <v>28</v>
      </c>
      <c r="I44">
        <v>-1.0886131921736899</v>
      </c>
      <c r="J44">
        <v>-1.8754896521736901</v>
      </c>
      <c r="K44">
        <v>-1.5184619798471237</v>
      </c>
      <c r="L44">
        <v>33</v>
      </c>
      <c r="M44">
        <v>-2.96410284434738</v>
      </c>
      <c r="N44">
        <v>27.6</v>
      </c>
      <c r="O44">
        <f t="shared" si="0"/>
        <v>0</v>
      </c>
      <c r="P44">
        <f>_xlfn.MAXIFS(O:O,A:A,Table8[[#This Row],[Team]])</f>
        <v>1</v>
      </c>
    </row>
    <row r="45" spans="1:16" x14ac:dyDescent="0.2">
      <c r="A45" t="s">
        <v>74</v>
      </c>
      <c r="B45" t="s">
        <v>68</v>
      </c>
      <c r="C45">
        <v>15</v>
      </c>
      <c r="D45">
        <v>4</v>
      </c>
      <c r="E45">
        <v>0</v>
      </c>
      <c r="F45">
        <v>0</v>
      </c>
      <c r="G45">
        <v>0</v>
      </c>
      <c r="H45">
        <v>19</v>
      </c>
      <c r="I45">
        <v>0.15754461</v>
      </c>
      <c r="J45">
        <v>-2.1491601</v>
      </c>
      <c r="K45">
        <v>8.9609450624999528E-3</v>
      </c>
      <c r="L45">
        <v>26</v>
      </c>
      <c r="M45">
        <v>-1.99161549</v>
      </c>
      <c r="N45">
        <v>27.6</v>
      </c>
      <c r="O45">
        <f t="shared" si="0"/>
        <v>0</v>
      </c>
      <c r="P45">
        <f>_xlfn.MAXIFS(O:O,A:A,Table8[[#This Row],[Team]])</f>
        <v>1</v>
      </c>
    </row>
    <row r="46" spans="1:16" x14ac:dyDescent="0.2">
      <c r="A46" t="s">
        <v>74</v>
      </c>
      <c r="B46" t="s">
        <v>69</v>
      </c>
      <c r="C46">
        <v>0</v>
      </c>
      <c r="D46">
        <v>3</v>
      </c>
      <c r="E46">
        <v>20</v>
      </c>
      <c r="F46">
        <v>0</v>
      </c>
      <c r="G46">
        <v>0</v>
      </c>
      <c r="H46">
        <v>23</v>
      </c>
      <c r="I46">
        <v>-0.61862242808213963</v>
      </c>
      <c r="J46">
        <v>-1.3763405180821398</v>
      </c>
      <c r="K46">
        <v>6.5166883999634058E-3</v>
      </c>
      <c r="L46">
        <v>37</v>
      </c>
      <c r="M46">
        <v>-1.9949629461642795</v>
      </c>
      <c r="N46">
        <v>27.6</v>
      </c>
      <c r="O46">
        <f t="shared" si="0"/>
        <v>1</v>
      </c>
      <c r="P46">
        <f>_xlfn.MAXIFS(O:O,A:A,Table8[[#This Row],[Team]])</f>
        <v>1</v>
      </c>
    </row>
    <row r="47" spans="1:16" x14ac:dyDescent="0.2">
      <c r="A47" t="s">
        <v>74</v>
      </c>
      <c r="B47" t="s">
        <v>70</v>
      </c>
      <c r="C47">
        <v>0</v>
      </c>
      <c r="D47">
        <v>10</v>
      </c>
      <c r="E47">
        <v>5</v>
      </c>
      <c r="F47">
        <v>0</v>
      </c>
      <c r="G47">
        <v>0</v>
      </c>
      <c r="H47">
        <v>15</v>
      </c>
      <c r="I47">
        <v>-0.73514108027186675</v>
      </c>
      <c r="J47">
        <v>-0.73701874027186676</v>
      </c>
      <c r="K47">
        <v>0.44536515141622496</v>
      </c>
      <c r="L47">
        <v>23</v>
      </c>
      <c r="M47">
        <v>-1.4721598205437334</v>
      </c>
      <c r="N47">
        <v>27.6</v>
      </c>
      <c r="O47">
        <f t="shared" si="0"/>
        <v>0</v>
      </c>
      <c r="P47">
        <f>_xlfn.MAXIFS(O:O,A:A,Table8[[#This Row],[Team]])</f>
        <v>1</v>
      </c>
    </row>
    <row r="48" spans="1:16" x14ac:dyDescent="0.2">
      <c r="A48" t="s">
        <v>74</v>
      </c>
      <c r="B48" t="s">
        <v>71</v>
      </c>
      <c r="C48">
        <v>0</v>
      </c>
      <c r="D48">
        <v>0</v>
      </c>
      <c r="E48">
        <v>0</v>
      </c>
      <c r="F48">
        <v>5</v>
      </c>
      <c r="G48">
        <v>0</v>
      </c>
      <c r="H48">
        <v>5</v>
      </c>
      <c r="I48">
        <v>-1.1635883</v>
      </c>
      <c r="J48">
        <v>0.39429983000000002</v>
      </c>
      <c r="K48">
        <v>0.34613761781250002</v>
      </c>
      <c r="L48">
        <v>22</v>
      </c>
      <c r="M48">
        <v>-0.76928847</v>
      </c>
      <c r="N48">
        <v>27.6</v>
      </c>
      <c r="O48">
        <f t="shared" si="0"/>
        <v>0</v>
      </c>
      <c r="P48">
        <f>_xlfn.MAXIFS(O:O,A:A,Table8[[#This Row],[Team]])</f>
        <v>1</v>
      </c>
    </row>
    <row r="49" spans="1:16" x14ac:dyDescent="0.2">
      <c r="A49" t="s">
        <v>74</v>
      </c>
      <c r="B49" t="s">
        <v>72</v>
      </c>
      <c r="C49">
        <v>0</v>
      </c>
      <c r="D49">
        <v>0</v>
      </c>
      <c r="E49">
        <v>0</v>
      </c>
      <c r="F49">
        <v>14</v>
      </c>
      <c r="G49">
        <v>5</v>
      </c>
      <c r="H49">
        <v>19</v>
      </c>
      <c r="I49">
        <v>-0.72561215999999995</v>
      </c>
      <c r="J49">
        <v>2.3594346000000002</v>
      </c>
      <c r="K49">
        <v>3.8836477327500005</v>
      </c>
      <c r="L49">
        <v>26</v>
      </c>
      <c r="M49">
        <v>1.6338224400000003</v>
      </c>
      <c r="N49">
        <v>27.6</v>
      </c>
      <c r="O49">
        <f t="shared" si="0"/>
        <v>0</v>
      </c>
      <c r="P49">
        <f>_xlfn.MAXIFS(O:O,A:A,Table8[[#This Row],[Team]])</f>
        <v>1</v>
      </c>
    </row>
    <row r="50" spans="1:16" x14ac:dyDescent="0.2">
      <c r="A50" t="s">
        <v>74</v>
      </c>
      <c r="B50" t="s">
        <v>73</v>
      </c>
      <c r="C50">
        <v>5</v>
      </c>
      <c r="D50">
        <v>11</v>
      </c>
      <c r="E50">
        <v>0</v>
      </c>
      <c r="F50">
        <v>0</v>
      </c>
      <c r="G50">
        <v>0</v>
      </c>
      <c r="H50">
        <v>16</v>
      </c>
      <c r="I50">
        <v>-0.59266375999999998</v>
      </c>
      <c r="J50">
        <v>-2.5127621000000002</v>
      </c>
      <c r="K50">
        <v>-0.99488327400000043</v>
      </c>
      <c r="L50">
        <v>20</v>
      </c>
      <c r="M50">
        <v>-3.1054258600000004</v>
      </c>
      <c r="N50">
        <v>27.6</v>
      </c>
      <c r="O50">
        <f t="shared" si="0"/>
        <v>0</v>
      </c>
      <c r="P50">
        <f>_xlfn.MAXIFS(O:O,A:A,Table8[[#This Row],[Team]])</f>
        <v>1</v>
      </c>
    </row>
    <row r="51" spans="1:16" x14ac:dyDescent="0.2">
      <c r="A51" t="s">
        <v>88</v>
      </c>
      <c r="B51" t="s">
        <v>76</v>
      </c>
      <c r="C51">
        <v>0</v>
      </c>
      <c r="D51">
        <v>0</v>
      </c>
      <c r="E51">
        <v>0</v>
      </c>
      <c r="F51">
        <v>0</v>
      </c>
      <c r="G51">
        <v>28</v>
      </c>
      <c r="H51">
        <v>28</v>
      </c>
      <c r="I51">
        <v>-2.4227531316467386</v>
      </c>
      <c r="J51">
        <v>2.6695095683532615</v>
      </c>
      <c r="K51">
        <v>3.538641387812774</v>
      </c>
      <c r="L51">
        <v>29</v>
      </c>
      <c r="M51">
        <v>0.24675643670652292</v>
      </c>
      <c r="N51">
        <v>27.25</v>
      </c>
      <c r="O51">
        <f t="shared" si="0"/>
        <v>0</v>
      </c>
      <c r="P51">
        <f>_xlfn.MAXIFS(O:O,A:A,Table8[[#This Row],[Team]])</f>
        <v>0</v>
      </c>
    </row>
    <row r="52" spans="1:16" x14ac:dyDescent="0.2">
      <c r="A52" t="s">
        <v>88</v>
      </c>
      <c r="B52" t="s">
        <v>77</v>
      </c>
      <c r="C52">
        <v>32</v>
      </c>
      <c r="D52">
        <v>0</v>
      </c>
      <c r="E52">
        <v>0</v>
      </c>
      <c r="F52">
        <v>0</v>
      </c>
      <c r="G52">
        <v>0</v>
      </c>
      <c r="H52">
        <v>32</v>
      </c>
      <c r="I52">
        <v>0.93049159926551728</v>
      </c>
      <c r="J52">
        <v>-1.6617062007344827</v>
      </c>
      <c r="K52">
        <v>2.2838137173558621</v>
      </c>
      <c r="L52">
        <v>32</v>
      </c>
      <c r="M52">
        <v>-0.73121460146896544</v>
      </c>
      <c r="N52">
        <v>27.25</v>
      </c>
      <c r="O52">
        <f t="shared" si="0"/>
        <v>0</v>
      </c>
      <c r="P52">
        <f>_xlfn.MAXIFS(O:O,A:A,Table8[[#This Row],[Team]])</f>
        <v>0</v>
      </c>
    </row>
    <row r="53" spans="1:16" x14ac:dyDescent="0.2">
      <c r="A53" t="s">
        <v>88</v>
      </c>
      <c r="B53" t="s">
        <v>78</v>
      </c>
      <c r="C53">
        <v>0</v>
      </c>
      <c r="D53">
        <v>0</v>
      </c>
      <c r="E53">
        <v>0</v>
      </c>
      <c r="F53">
        <v>23</v>
      </c>
      <c r="G53">
        <v>5</v>
      </c>
      <c r="H53">
        <v>28</v>
      </c>
      <c r="I53">
        <v>-0.77566764291882928</v>
      </c>
      <c r="J53">
        <v>1.1574659170811707</v>
      </c>
      <c r="K53">
        <v>3.7513322818056887</v>
      </c>
      <c r="L53">
        <v>31</v>
      </c>
      <c r="M53">
        <v>0.38179827416234147</v>
      </c>
      <c r="N53">
        <v>27.25</v>
      </c>
      <c r="O53">
        <f t="shared" si="0"/>
        <v>0</v>
      </c>
      <c r="P53">
        <f>_xlfn.MAXIFS(O:O,A:A,Table8[[#This Row],[Team]])</f>
        <v>0</v>
      </c>
    </row>
    <row r="54" spans="1:16" x14ac:dyDescent="0.2">
      <c r="A54" t="s">
        <v>88</v>
      </c>
      <c r="B54" t="s">
        <v>79</v>
      </c>
      <c r="C54">
        <v>0</v>
      </c>
      <c r="D54">
        <v>22</v>
      </c>
      <c r="E54">
        <v>7</v>
      </c>
      <c r="F54">
        <v>0</v>
      </c>
      <c r="G54">
        <v>0</v>
      </c>
      <c r="H54">
        <v>29</v>
      </c>
      <c r="I54">
        <v>-0.9741550066117447</v>
      </c>
      <c r="J54">
        <v>-1.4322463566117447</v>
      </c>
      <c r="K54">
        <v>-0.66294222375831691</v>
      </c>
      <c r="L54">
        <v>27</v>
      </c>
      <c r="M54">
        <v>-2.4064013632234893</v>
      </c>
      <c r="N54">
        <v>27.25</v>
      </c>
      <c r="O54">
        <f t="shared" si="0"/>
        <v>0</v>
      </c>
      <c r="P54">
        <f>_xlfn.MAXIFS(O:O,A:A,Table8[[#This Row],[Team]])</f>
        <v>0</v>
      </c>
    </row>
    <row r="55" spans="1:16" x14ac:dyDescent="0.2">
      <c r="A55" t="s">
        <v>88</v>
      </c>
      <c r="B55" t="s">
        <v>80</v>
      </c>
      <c r="C55">
        <v>0</v>
      </c>
      <c r="D55">
        <v>0</v>
      </c>
      <c r="E55">
        <v>0</v>
      </c>
      <c r="F55">
        <v>15</v>
      </c>
      <c r="G55">
        <v>0</v>
      </c>
      <c r="H55">
        <v>15</v>
      </c>
      <c r="I55">
        <v>0.78840732999999996</v>
      </c>
      <c r="J55">
        <v>1.2936567999999999</v>
      </c>
      <c r="K55">
        <v>0</v>
      </c>
      <c r="L55">
        <v>27</v>
      </c>
      <c r="M55">
        <v>2.08206413</v>
      </c>
      <c r="N55">
        <v>27.25</v>
      </c>
      <c r="O55">
        <f t="shared" si="0"/>
        <v>0</v>
      </c>
      <c r="P55">
        <f>_xlfn.MAXIFS(O:O,A:A,Table8[[#This Row],[Team]])</f>
        <v>0</v>
      </c>
    </row>
    <row r="56" spans="1:16" x14ac:dyDescent="0.2">
      <c r="A56" t="s">
        <v>88</v>
      </c>
      <c r="B56" t="s">
        <v>81</v>
      </c>
      <c r="C56">
        <v>14</v>
      </c>
      <c r="D56">
        <v>14</v>
      </c>
      <c r="E56">
        <v>0</v>
      </c>
      <c r="F56">
        <v>0</v>
      </c>
      <c r="G56">
        <v>0</v>
      </c>
      <c r="H56">
        <v>28</v>
      </c>
      <c r="I56">
        <v>0.11170066992701187</v>
      </c>
      <c r="J56">
        <v>-0.55670146007298815</v>
      </c>
      <c r="K56">
        <v>2.4491237555200875</v>
      </c>
      <c r="L56">
        <v>26</v>
      </c>
      <c r="M56">
        <v>-0.44500079014597627</v>
      </c>
      <c r="N56">
        <v>27.25</v>
      </c>
      <c r="O56">
        <f t="shared" si="0"/>
        <v>0</v>
      </c>
      <c r="P56">
        <f>_xlfn.MAXIFS(O:O,A:A,Table8[[#This Row],[Team]])</f>
        <v>0</v>
      </c>
    </row>
    <row r="57" spans="1:16" x14ac:dyDescent="0.2">
      <c r="A57" t="s">
        <v>88</v>
      </c>
      <c r="B57" t="s">
        <v>83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-1.151494</v>
      </c>
      <c r="J57">
        <v>1.4660918999999999</v>
      </c>
      <c r="K57">
        <v>0</v>
      </c>
      <c r="L57">
        <v>21</v>
      </c>
      <c r="M57">
        <v>0.31459789999999987</v>
      </c>
      <c r="N57">
        <v>27.25</v>
      </c>
      <c r="O57">
        <f t="shared" si="0"/>
        <v>0</v>
      </c>
      <c r="P57">
        <f>_xlfn.MAXIFS(O:O,A:A,Table8[[#This Row],[Team]])</f>
        <v>0</v>
      </c>
    </row>
    <row r="58" spans="1:16" x14ac:dyDescent="0.2">
      <c r="A58" t="s">
        <v>88</v>
      </c>
      <c r="B58" t="s">
        <v>84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-0.15798013999999999</v>
      </c>
      <c r="J58">
        <v>0.57727611000000001</v>
      </c>
      <c r="K58">
        <v>0</v>
      </c>
      <c r="L58">
        <v>25</v>
      </c>
      <c r="M58">
        <v>0.41929597000000002</v>
      </c>
      <c r="N58">
        <v>27.25</v>
      </c>
      <c r="O58">
        <f t="shared" si="0"/>
        <v>0</v>
      </c>
      <c r="P58">
        <f>_xlfn.MAXIFS(O:O,A:A,Table8[[#This Row],[Team]])</f>
        <v>0</v>
      </c>
    </row>
    <row r="59" spans="1:16" x14ac:dyDescent="0.2">
      <c r="A59" t="s">
        <v>88</v>
      </c>
      <c r="B59" t="s">
        <v>85</v>
      </c>
      <c r="C59">
        <v>2</v>
      </c>
      <c r="D59">
        <v>12</v>
      </c>
      <c r="E59">
        <v>7</v>
      </c>
      <c r="F59">
        <v>0</v>
      </c>
      <c r="G59">
        <v>0</v>
      </c>
      <c r="H59">
        <v>21</v>
      </c>
      <c r="I59">
        <v>-0.93517946661010254</v>
      </c>
      <c r="J59">
        <v>-1.3484085766101024</v>
      </c>
      <c r="K59">
        <v>-0.33498837605386733</v>
      </c>
      <c r="L59">
        <v>27</v>
      </c>
      <c r="M59">
        <v>-2.2835880432202051</v>
      </c>
      <c r="N59">
        <v>27.25</v>
      </c>
      <c r="O59">
        <f t="shared" si="0"/>
        <v>0</v>
      </c>
      <c r="P59">
        <f>_xlfn.MAXIFS(O:O,A:A,Table8[[#This Row],[Team]])</f>
        <v>0</v>
      </c>
    </row>
    <row r="60" spans="1:16" x14ac:dyDescent="0.2">
      <c r="A60" t="s">
        <v>88</v>
      </c>
      <c r="B60" t="s">
        <v>86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-1.1949071</v>
      </c>
      <c r="J60">
        <v>0.92337071999999998</v>
      </c>
      <c r="K60">
        <v>0</v>
      </c>
      <c r="L60">
        <v>34</v>
      </c>
      <c r="M60">
        <v>-0.27153638000000002</v>
      </c>
      <c r="N60">
        <v>27.25</v>
      </c>
      <c r="O60">
        <f t="shared" si="0"/>
        <v>0</v>
      </c>
      <c r="P60">
        <f>_xlfn.MAXIFS(O:O,A:A,Table8[[#This Row],[Team]])</f>
        <v>0</v>
      </c>
    </row>
    <row r="61" spans="1:16" x14ac:dyDescent="0.2">
      <c r="A61" t="s">
        <v>104</v>
      </c>
      <c r="B61" t="s">
        <v>89</v>
      </c>
      <c r="C61">
        <v>0</v>
      </c>
      <c r="D61">
        <v>0</v>
      </c>
      <c r="E61">
        <v>0</v>
      </c>
      <c r="F61">
        <v>10</v>
      </c>
      <c r="G61">
        <v>22</v>
      </c>
      <c r="H61">
        <v>32</v>
      </c>
      <c r="I61">
        <v>0.4336220039707655</v>
      </c>
      <c r="J61">
        <v>1.0193541139707654</v>
      </c>
      <c r="K61">
        <v>6.2153570122947555</v>
      </c>
      <c r="L61">
        <v>33</v>
      </c>
      <c r="M61">
        <v>1.4529761179415308</v>
      </c>
      <c r="N61">
        <v>30.333333333333332</v>
      </c>
      <c r="O61">
        <f t="shared" si="0"/>
        <v>0</v>
      </c>
      <c r="P61">
        <f>_xlfn.MAXIFS(O:O,A:A,Table8[[#This Row],[Team]])</f>
        <v>0</v>
      </c>
    </row>
    <row r="62" spans="1:16" x14ac:dyDescent="0.2">
      <c r="A62" t="s">
        <v>104</v>
      </c>
      <c r="B62" t="s">
        <v>90</v>
      </c>
      <c r="C62">
        <v>0</v>
      </c>
      <c r="D62">
        <v>0</v>
      </c>
      <c r="E62">
        <v>20</v>
      </c>
      <c r="F62">
        <v>10</v>
      </c>
      <c r="G62">
        <v>0</v>
      </c>
      <c r="H62">
        <v>30</v>
      </c>
      <c r="I62">
        <v>2.6243219</v>
      </c>
      <c r="J62">
        <v>1.9279827</v>
      </c>
      <c r="K62">
        <v>0</v>
      </c>
      <c r="L62">
        <v>27</v>
      </c>
      <c r="M62">
        <v>4.5523046000000003</v>
      </c>
      <c r="N62">
        <v>30.333333333333332</v>
      </c>
      <c r="O62">
        <f t="shared" si="0"/>
        <v>0</v>
      </c>
      <c r="P62">
        <f>_xlfn.MAXIFS(O:O,A:A,Table8[[#This Row],[Team]])</f>
        <v>0</v>
      </c>
    </row>
    <row r="63" spans="1:16" x14ac:dyDescent="0.2">
      <c r="A63" t="s">
        <v>104</v>
      </c>
      <c r="B63" t="s">
        <v>91</v>
      </c>
      <c r="C63">
        <v>0</v>
      </c>
      <c r="D63">
        <v>0</v>
      </c>
      <c r="E63">
        <v>0</v>
      </c>
      <c r="F63">
        <v>3</v>
      </c>
      <c r="G63">
        <v>20</v>
      </c>
      <c r="H63">
        <v>23</v>
      </c>
      <c r="I63">
        <v>-0.96927644777643551</v>
      </c>
      <c r="J63">
        <v>2.1548751322235642</v>
      </c>
      <c r="K63">
        <v>4.1213682980034729</v>
      </c>
      <c r="L63">
        <v>38</v>
      </c>
      <c r="M63">
        <v>1.1855986844471287</v>
      </c>
      <c r="N63">
        <v>30.333333333333332</v>
      </c>
      <c r="O63">
        <f t="shared" si="0"/>
        <v>0</v>
      </c>
      <c r="P63">
        <f>_xlfn.MAXIFS(O:O,A:A,Table8[[#This Row],[Team]])</f>
        <v>0</v>
      </c>
    </row>
    <row r="64" spans="1:16" x14ac:dyDescent="0.2">
      <c r="A64" t="s">
        <v>104</v>
      </c>
      <c r="B64" t="s">
        <v>92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-1.5801114999999999</v>
      </c>
      <c r="J64">
        <v>-2.0020229999999999</v>
      </c>
      <c r="K64">
        <v>0</v>
      </c>
      <c r="L64">
        <v>36</v>
      </c>
      <c r="M64">
        <v>-3.5821344999999996</v>
      </c>
      <c r="N64">
        <v>30.333333333333332</v>
      </c>
      <c r="O64">
        <f t="shared" si="0"/>
        <v>0</v>
      </c>
      <c r="P64">
        <f>_xlfn.MAXIFS(O:O,A:A,Table8[[#This Row],[Team]])</f>
        <v>0</v>
      </c>
    </row>
    <row r="65" spans="1:16" x14ac:dyDescent="0.2">
      <c r="A65" t="s">
        <v>104</v>
      </c>
      <c r="B65" t="s">
        <v>93</v>
      </c>
      <c r="C65">
        <v>21</v>
      </c>
      <c r="D65">
        <v>0</v>
      </c>
      <c r="E65">
        <v>0</v>
      </c>
      <c r="F65">
        <v>0</v>
      </c>
      <c r="G65">
        <v>0</v>
      </c>
      <c r="H65">
        <v>21</v>
      </c>
      <c r="I65">
        <v>1.3895674</v>
      </c>
      <c r="J65">
        <v>-1.8669408999999999</v>
      </c>
      <c r="K65">
        <v>1.7986025531250003</v>
      </c>
      <c r="L65">
        <v>30</v>
      </c>
      <c r="M65">
        <v>-0.4773734999999999</v>
      </c>
      <c r="N65">
        <v>30.333333333333332</v>
      </c>
      <c r="O65">
        <f t="shared" si="0"/>
        <v>0</v>
      </c>
      <c r="P65">
        <f>_xlfn.MAXIFS(O:O,A:A,Table8[[#This Row],[Team]])</f>
        <v>0</v>
      </c>
    </row>
    <row r="66" spans="1:16" x14ac:dyDescent="0.2">
      <c r="A66" t="s">
        <v>104</v>
      </c>
      <c r="B66" t="s">
        <v>94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-1.3927860999999999</v>
      </c>
      <c r="J66">
        <v>1.3736799</v>
      </c>
      <c r="K66">
        <v>0</v>
      </c>
      <c r="L66">
        <v>31</v>
      </c>
      <c r="M66">
        <v>-1.9106199999999962E-2</v>
      </c>
      <c r="N66">
        <v>30.333333333333332</v>
      </c>
      <c r="O66">
        <f t="shared" si="0"/>
        <v>0</v>
      </c>
      <c r="P66">
        <f>_xlfn.MAXIFS(O:O,A:A,Table8[[#This Row],[Team]])</f>
        <v>0</v>
      </c>
    </row>
    <row r="67" spans="1:16" x14ac:dyDescent="0.2">
      <c r="A67" t="s">
        <v>104</v>
      </c>
      <c r="B67" t="s">
        <v>95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-0.97221029000000003</v>
      </c>
      <c r="J67">
        <v>0.69664574000000001</v>
      </c>
      <c r="K67">
        <v>0</v>
      </c>
      <c r="L67">
        <v>32</v>
      </c>
      <c r="M67">
        <v>-0.27556455000000002</v>
      </c>
      <c r="N67">
        <v>30.333333333333332</v>
      </c>
      <c r="O67">
        <f t="shared" ref="O67:O130" si="1">IF(IF(E67&gt;19,1,0)*K67&gt;0,1,0)</f>
        <v>0</v>
      </c>
      <c r="P67">
        <f>_xlfn.MAXIFS(O:O,A:A,Table8[[#This Row],[Team]])</f>
        <v>0</v>
      </c>
    </row>
    <row r="68" spans="1:16" x14ac:dyDescent="0.2">
      <c r="A68" t="s">
        <v>104</v>
      </c>
      <c r="B68" t="s">
        <v>96</v>
      </c>
      <c r="C68">
        <v>0</v>
      </c>
      <c r="D68">
        <v>11</v>
      </c>
      <c r="E68">
        <v>8</v>
      </c>
      <c r="F68">
        <v>0</v>
      </c>
      <c r="G68">
        <v>0</v>
      </c>
      <c r="H68">
        <v>19</v>
      </c>
      <c r="I68">
        <v>-2.1013847626609055</v>
      </c>
      <c r="J68">
        <v>-0.76735773266090568</v>
      </c>
      <c r="K68">
        <v>-0.92846854187518579</v>
      </c>
      <c r="L68">
        <v>41</v>
      </c>
      <c r="M68">
        <v>-2.8687424953218112</v>
      </c>
      <c r="N68">
        <v>30.333333333333332</v>
      </c>
      <c r="O68">
        <f t="shared" si="1"/>
        <v>0</v>
      </c>
      <c r="P68">
        <f>_xlfn.MAXIFS(O:O,A:A,Table8[[#This Row],[Team]])</f>
        <v>0</v>
      </c>
    </row>
    <row r="69" spans="1:16" x14ac:dyDescent="0.2">
      <c r="A69" t="s">
        <v>104</v>
      </c>
      <c r="B69" t="s">
        <v>97</v>
      </c>
      <c r="C69">
        <v>0</v>
      </c>
      <c r="D69">
        <v>0</v>
      </c>
      <c r="E69">
        <v>6</v>
      </c>
      <c r="F69">
        <v>18</v>
      </c>
      <c r="G69">
        <v>0</v>
      </c>
      <c r="H69">
        <v>24</v>
      </c>
      <c r="I69">
        <v>-0.73811722000000002</v>
      </c>
      <c r="J69">
        <v>3.0133478999999999</v>
      </c>
      <c r="K69">
        <v>5.7715614180000001</v>
      </c>
      <c r="L69">
        <v>25</v>
      </c>
      <c r="M69">
        <v>2.2752306799999999</v>
      </c>
      <c r="N69">
        <v>30.333333333333332</v>
      </c>
      <c r="O69">
        <f t="shared" si="1"/>
        <v>0</v>
      </c>
      <c r="P69">
        <f>_xlfn.MAXIFS(O:O,A:A,Table8[[#This Row],[Team]])</f>
        <v>0</v>
      </c>
    </row>
    <row r="70" spans="1:16" x14ac:dyDescent="0.2">
      <c r="A70" t="s">
        <v>104</v>
      </c>
      <c r="B70" t="s">
        <v>99</v>
      </c>
      <c r="C70">
        <v>6</v>
      </c>
      <c r="D70">
        <v>6</v>
      </c>
      <c r="E70">
        <v>0</v>
      </c>
      <c r="F70">
        <v>0</v>
      </c>
      <c r="G70">
        <v>0</v>
      </c>
      <c r="H70">
        <v>12</v>
      </c>
      <c r="I70">
        <v>-1.0105120454019294</v>
      </c>
      <c r="J70">
        <v>6.7057432312398899E-2</v>
      </c>
      <c r="K70">
        <v>0.71316813616456698</v>
      </c>
      <c r="L70">
        <v>24</v>
      </c>
      <c r="M70">
        <v>-0.94345461308953049</v>
      </c>
      <c r="N70">
        <v>30.333333333333332</v>
      </c>
      <c r="O70">
        <f t="shared" si="1"/>
        <v>0</v>
      </c>
      <c r="P70">
        <f>_xlfn.MAXIFS(O:O,A:A,Table8[[#This Row],[Team]])</f>
        <v>0</v>
      </c>
    </row>
    <row r="71" spans="1:16" x14ac:dyDescent="0.2">
      <c r="A71" t="s">
        <v>104</v>
      </c>
      <c r="B71" t="s">
        <v>100</v>
      </c>
      <c r="C71">
        <v>12</v>
      </c>
      <c r="D71">
        <v>10</v>
      </c>
      <c r="E71">
        <v>0</v>
      </c>
      <c r="F71">
        <v>0</v>
      </c>
      <c r="G71">
        <v>0</v>
      </c>
      <c r="H71">
        <v>22</v>
      </c>
      <c r="I71">
        <v>-0.77649056999999999</v>
      </c>
      <c r="J71">
        <v>1.9370552000000001</v>
      </c>
      <c r="K71">
        <v>3.9111987296250001</v>
      </c>
      <c r="L71">
        <v>22</v>
      </c>
      <c r="M71">
        <v>1.1605646300000001</v>
      </c>
      <c r="N71">
        <v>30.333333333333332</v>
      </c>
      <c r="O71">
        <f t="shared" si="1"/>
        <v>0</v>
      </c>
      <c r="P71">
        <f>_xlfn.MAXIFS(O:O,A:A,Table8[[#This Row],[Team]])</f>
        <v>0</v>
      </c>
    </row>
    <row r="72" spans="1:16" x14ac:dyDescent="0.2">
      <c r="A72" t="s">
        <v>104</v>
      </c>
      <c r="B72" t="s">
        <v>101</v>
      </c>
      <c r="C72">
        <v>0</v>
      </c>
      <c r="D72">
        <v>9</v>
      </c>
      <c r="E72">
        <v>2</v>
      </c>
      <c r="F72">
        <v>0</v>
      </c>
      <c r="G72">
        <v>0</v>
      </c>
      <c r="H72">
        <v>11</v>
      </c>
      <c r="I72">
        <v>-2.2004978645469087</v>
      </c>
      <c r="J72">
        <v>-0.13274400654690882</v>
      </c>
      <c r="K72">
        <v>-0.20619340773929964</v>
      </c>
      <c r="L72">
        <v>27</v>
      </c>
      <c r="M72">
        <v>-2.3332418710938176</v>
      </c>
      <c r="N72">
        <v>30.333333333333332</v>
      </c>
      <c r="O72">
        <f t="shared" si="1"/>
        <v>0</v>
      </c>
      <c r="P72">
        <f>_xlfn.MAXIFS(O:O,A:A,Table8[[#This Row],[Team]])</f>
        <v>0</v>
      </c>
    </row>
    <row r="73" spans="1:16" x14ac:dyDescent="0.2">
      <c r="A73" t="s">
        <v>117</v>
      </c>
      <c r="B73" t="s">
        <v>105</v>
      </c>
      <c r="C73">
        <v>32</v>
      </c>
      <c r="D73">
        <v>0</v>
      </c>
      <c r="E73">
        <v>0</v>
      </c>
      <c r="F73">
        <v>0</v>
      </c>
      <c r="G73">
        <v>0</v>
      </c>
      <c r="H73">
        <v>32</v>
      </c>
      <c r="I73">
        <v>6.6480004563072876</v>
      </c>
      <c r="J73">
        <v>-0.416172543692712</v>
      </c>
      <c r="K73">
        <v>14.817290242706239</v>
      </c>
      <c r="L73">
        <v>30</v>
      </c>
      <c r="M73">
        <v>6.2318279126145759</v>
      </c>
      <c r="N73">
        <v>27.545454545454547</v>
      </c>
      <c r="O73">
        <f t="shared" si="1"/>
        <v>0</v>
      </c>
      <c r="P73">
        <f>_xlfn.MAXIFS(O:O,A:A,Table8[[#This Row],[Team]])</f>
        <v>1</v>
      </c>
    </row>
    <row r="74" spans="1:16" x14ac:dyDescent="0.2">
      <c r="A74" t="s">
        <v>117</v>
      </c>
      <c r="B74" t="s">
        <v>106</v>
      </c>
      <c r="C74">
        <v>0</v>
      </c>
      <c r="D74">
        <v>0</v>
      </c>
      <c r="E74">
        <v>25</v>
      </c>
      <c r="F74">
        <v>9</v>
      </c>
      <c r="G74">
        <v>0</v>
      </c>
      <c r="H74">
        <v>34</v>
      </c>
      <c r="I74">
        <v>3.39380280889793</v>
      </c>
      <c r="J74">
        <v>0.4595734088979298</v>
      </c>
      <c r="K74">
        <v>11.194582016534584</v>
      </c>
      <c r="L74">
        <v>30</v>
      </c>
      <c r="M74">
        <v>3.8533762177958599</v>
      </c>
      <c r="N74">
        <v>27.545454545454547</v>
      </c>
      <c r="O74">
        <f t="shared" si="1"/>
        <v>1</v>
      </c>
      <c r="P74">
        <f>_xlfn.MAXIFS(O:O,A:A,Table8[[#This Row],[Team]])</f>
        <v>1</v>
      </c>
    </row>
    <row r="75" spans="1:16" x14ac:dyDescent="0.2">
      <c r="A75" t="s">
        <v>117</v>
      </c>
      <c r="B75" t="s">
        <v>107</v>
      </c>
      <c r="C75">
        <v>0</v>
      </c>
      <c r="D75">
        <v>34</v>
      </c>
      <c r="E75">
        <v>0</v>
      </c>
      <c r="F75">
        <v>0</v>
      </c>
      <c r="G75">
        <v>0</v>
      </c>
      <c r="H75">
        <v>34</v>
      </c>
      <c r="I75">
        <v>1.5014986118661231</v>
      </c>
      <c r="J75">
        <v>-1.1800840881338768</v>
      </c>
      <c r="K75">
        <v>4.4397052766379215</v>
      </c>
      <c r="L75">
        <v>28</v>
      </c>
      <c r="M75">
        <v>0.32141452373224633</v>
      </c>
      <c r="N75">
        <v>27.545454545454547</v>
      </c>
      <c r="O75">
        <f t="shared" si="1"/>
        <v>0</v>
      </c>
      <c r="P75">
        <f>_xlfn.MAXIFS(O:O,A:A,Table8[[#This Row],[Team]])</f>
        <v>1</v>
      </c>
    </row>
    <row r="76" spans="1:16" x14ac:dyDescent="0.2">
      <c r="A76" t="s">
        <v>117</v>
      </c>
      <c r="B76" t="s">
        <v>108</v>
      </c>
      <c r="C76">
        <v>0</v>
      </c>
      <c r="D76">
        <v>0</v>
      </c>
      <c r="E76">
        <v>0</v>
      </c>
      <c r="F76">
        <v>12</v>
      </c>
      <c r="G76">
        <v>24</v>
      </c>
      <c r="H76">
        <v>36</v>
      </c>
      <c r="I76">
        <v>0.06</v>
      </c>
      <c r="J76">
        <v>3.8</v>
      </c>
      <c r="K76">
        <v>11.1</v>
      </c>
      <c r="L76">
        <v>28</v>
      </c>
      <c r="M76">
        <v>3.86</v>
      </c>
      <c r="N76">
        <v>27.545454545454547</v>
      </c>
      <c r="O76">
        <f t="shared" si="1"/>
        <v>0</v>
      </c>
      <c r="P76">
        <f>_xlfn.MAXIFS(O:O,A:A,Table8[[#This Row],[Team]])</f>
        <v>1</v>
      </c>
    </row>
    <row r="77" spans="1:16" x14ac:dyDescent="0.2">
      <c r="A77" t="s">
        <v>117</v>
      </c>
      <c r="B77" t="s">
        <v>109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-0.57675946</v>
      </c>
      <c r="J77">
        <v>1.0755296999999999</v>
      </c>
      <c r="K77">
        <v>0</v>
      </c>
      <c r="L77">
        <v>35</v>
      </c>
      <c r="M77">
        <v>0.49877023999999992</v>
      </c>
      <c r="N77">
        <v>27.545454545454547</v>
      </c>
      <c r="O77">
        <f t="shared" si="1"/>
        <v>0</v>
      </c>
      <c r="P77">
        <f>_xlfn.MAXIFS(O:O,A:A,Table8[[#This Row],[Team]])</f>
        <v>1</v>
      </c>
    </row>
    <row r="78" spans="1:16" x14ac:dyDescent="0.2">
      <c r="A78" t="s">
        <v>117</v>
      </c>
      <c r="B78" t="s">
        <v>110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-2.0478008000000001</v>
      </c>
      <c r="J78">
        <v>-0.30752226999999999</v>
      </c>
      <c r="K78">
        <v>0</v>
      </c>
      <c r="L78">
        <v>33</v>
      </c>
      <c r="M78">
        <v>-2.3553230699999999</v>
      </c>
      <c r="N78">
        <v>27.545454545454547</v>
      </c>
      <c r="O78">
        <f t="shared" si="1"/>
        <v>0</v>
      </c>
      <c r="P78">
        <f>_xlfn.MAXIFS(O:O,A:A,Table8[[#This Row],[Team]])</f>
        <v>1</v>
      </c>
    </row>
    <row r="79" spans="1:16" x14ac:dyDescent="0.2">
      <c r="A79" t="s">
        <v>117</v>
      </c>
      <c r="B79" t="s">
        <v>111</v>
      </c>
      <c r="C79">
        <v>0</v>
      </c>
      <c r="D79">
        <v>0</v>
      </c>
      <c r="E79">
        <v>0</v>
      </c>
      <c r="F79">
        <v>0</v>
      </c>
      <c r="G79">
        <v>12</v>
      </c>
      <c r="H79">
        <v>12</v>
      </c>
      <c r="I79">
        <v>-1.7455907905140429</v>
      </c>
      <c r="J79">
        <v>-0.17275352471489616</v>
      </c>
      <c r="K79">
        <v>5.5117587220466176E-2</v>
      </c>
      <c r="L79">
        <v>23</v>
      </c>
      <c r="M79">
        <v>-1.918344315228939</v>
      </c>
      <c r="N79">
        <v>27.545454545454547</v>
      </c>
      <c r="O79">
        <f t="shared" si="1"/>
        <v>0</v>
      </c>
      <c r="P79">
        <f>_xlfn.MAXIFS(O:O,A:A,Table8[[#This Row],[Team]])</f>
        <v>1</v>
      </c>
    </row>
    <row r="80" spans="1:16" x14ac:dyDescent="0.2">
      <c r="A80" t="s">
        <v>117</v>
      </c>
      <c r="B80" t="s">
        <v>112</v>
      </c>
      <c r="C80">
        <v>0</v>
      </c>
      <c r="D80">
        <v>0</v>
      </c>
      <c r="E80">
        <v>0</v>
      </c>
      <c r="F80">
        <v>5</v>
      </c>
      <c r="G80">
        <v>15</v>
      </c>
      <c r="H80">
        <v>20</v>
      </c>
      <c r="I80">
        <v>-0.15807885127493543</v>
      </c>
      <c r="J80">
        <v>2.7185195517250644</v>
      </c>
      <c r="K80">
        <v>5.1304957880063951</v>
      </c>
      <c r="L80">
        <v>24</v>
      </c>
      <c r="M80">
        <v>2.5604407004501288</v>
      </c>
      <c r="N80">
        <v>27.545454545454547</v>
      </c>
      <c r="O80">
        <f t="shared" si="1"/>
        <v>0</v>
      </c>
      <c r="P80">
        <f>_xlfn.MAXIFS(O:O,A:A,Table8[[#This Row],[Team]])</f>
        <v>1</v>
      </c>
    </row>
    <row r="81" spans="1:16" x14ac:dyDescent="0.2">
      <c r="A81" t="s">
        <v>117</v>
      </c>
      <c r="B81" t="s">
        <v>113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-1.6550956357636244</v>
      </c>
      <c r="J81">
        <v>0.46806072425936296</v>
      </c>
      <c r="K81">
        <v>0</v>
      </c>
      <c r="L81">
        <v>32</v>
      </c>
      <c r="M81">
        <v>-1.1870349115042615</v>
      </c>
      <c r="N81">
        <v>27.545454545454547</v>
      </c>
      <c r="O81">
        <f t="shared" si="1"/>
        <v>0</v>
      </c>
      <c r="P81">
        <f>_xlfn.MAXIFS(O:O,A:A,Table8[[#This Row],[Team]])</f>
        <v>1</v>
      </c>
    </row>
    <row r="82" spans="1:16" x14ac:dyDescent="0.2">
      <c r="A82" t="s">
        <v>131</v>
      </c>
      <c r="B82" t="s">
        <v>118</v>
      </c>
      <c r="C82">
        <v>0</v>
      </c>
      <c r="D82">
        <v>0</v>
      </c>
      <c r="E82">
        <v>14</v>
      </c>
      <c r="F82">
        <v>13</v>
      </c>
      <c r="G82">
        <v>0</v>
      </c>
      <c r="H82">
        <v>27</v>
      </c>
      <c r="I82">
        <v>1.6195235076940639</v>
      </c>
      <c r="J82">
        <v>-0.91659564230593615</v>
      </c>
      <c r="K82">
        <v>4.1050716955582187</v>
      </c>
      <c r="L82">
        <v>28</v>
      </c>
      <c r="M82">
        <v>0.70292786538812779</v>
      </c>
      <c r="N82">
        <v>24.846153846153847</v>
      </c>
      <c r="O82">
        <f t="shared" si="1"/>
        <v>0</v>
      </c>
      <c r="P82">
        <f>_xlfn.MAXIFS(O:O,A:A,Table8[[#This Row],[Team]])</f>
        <v>1</v>
      </c>
    </row>
    <row r="83" spans="1:16" x14ac:dyDescent="0.2">
      <c r="A83" t="s">
        <v>131</v>
      </c>
      <c r="B83" t="s">
        <v>119</v>
      </c>
      <c r="C83">
        <v>0</v>
      </c>
      <c r="D83">
        <v>0</v>
      </c>
      <c r="E83">
        <v>0</v>
      </c>
      <c r="F83">
        <v>8</v>
      </c>
      <c r="G83">
        <v>23</v>
      </c>
      <c r="H83">
        <v>31</v>
      </c>
      <c r="I83">
        <v>0.36885705027964144</v>
      </c>
      <c r="J83">
        <v>1.7562736502796414</v>
      </c>
      <c r="K83">
        <v>7.1931966591002512</v>
      </c>
      <c r="L83">
        <v>32</v>
      </c>
      <c r="M83">
        <v>2.125130700559283</v>
      </c>
      <c r="N83">
        <v>24.846153846153847</v>
      </c>
      <c r="O83">
        <f t="shared" si="1"/>
        <v>0</v>
      </c>
      <c r="P83">
        <f>_xlfn.MAXIFS(O:O,A:A,Table8[[#This Row],[Team]])</f>
        <v>1</v>
      </c>
    </row>
    <row r="84" spans="1:16" x14ac:dyDescent="0.2">
      <c r="A84" t="s">
        <v>131</v>
      </c>
      <c r="B84" t="s">
        <v>120</v>
      </c>
      <c r="C84">
        <v>36</v>
      </c>
      <c r="D84">
        <v>0</v>
      </c>
      <c r="E84">
        <v>0</v>
      </c>
      <c r="F84">
        <v>0</v>
      </c>
      <c r="G84">
        <v>0</v>
      </c>
      <c r="H84">
        <v>36</v>
      </c>
      <c r="I84">
        <v>5.0999999999999996</v>
      </c>
      <c r="J84">
        <v>0.6</v>
      </c>
      <c r="K84">
        <v>11.1</v>
      </c>
      <c r="L84">
        <v>26</v>
      </c>
      <c r="M84">
        <v>5.6999999999999993</v>
      </c>
      <c r="N84">
        <v>24.846153846153847</v>
      </c>
      <c r="O84">
        <f t="shared" si="1"/>
        <v>0</v>
      </c>
      <c r="P84">
        <f>_xlfn.MAXIFS(O:O,A:A,Table8[[#This Row],[Team]])</f>
        <v>1</v>
      </c>
    </row>
    <row r="85" spans="1:16" x14ac:dyDescent="0.2">
      <c r="A85" t="s">
        <v>131</v>
      </c>
      <c r="B85" t="s">
        <v>121</v>
      </c>
      <c r="C85">
        <v>0</v>
      </c>
      <c r="D85">
        <v>8</v>
      </c>
      <c r="E85">
        <v>22</v>
      </c>
      <c r="F85">
        <v>0</v>
      </c>
      <c r="G85">
        <v>0</v>
      </c>
      <c r="H85">
        <v>30</v>
      </c>
      <c r="I85">
        <v>1.1851510000000001</v>
      </c>
      <c r="J85">
        <v>1.6650871</v>
      </c>
      <c r="K85">
        <v>8.1847767937500002</v>
      </c>
      <c r="L85">
        <v>20</v>
      </c>
      <c r="M85">
        <v>2.8502381000000003</v>
      </c>
      <c r="N85">
        <v>24.846153846153847</v>
      </c>
      <c r="O85">
        <f t="shared" si="1"/>
        <v>1</v>
      </c>
      <c r="P85">
        <f>_xlfn.MAXIFS(O:O,A:A,Table8[[#This Row],[Team]])</f>
        <v>1</v>
      </c>
    </row>
    <row r="86" spans="1:16" x14ac:dyDescent="0.2">
      <c r="A86" t="s">
        <v>131</v>
      </c>
      <c r="B86" t="s">
        <v>123</v>
      </c>
      <c r="C86">
        <v>2</v>
      </c>
      <c r="D86">
        <v>28</v>
      </c>
      <c r="E86">
        <v>0</v>
      </c>
      <c r="F86">
        <v>0</v>
      </c>
      <c r="G86">
        <v>0</v>
      </c>
      <c r="H86">
        <v>30</v>
      </c>
      <c r="I86">
        <v>0.32074139954649683</v>
      </c>
      <c r="J86">
        <v>0.1943812995464968</v>
      </c>
      <c r="K86">
        <v>4.2442695547194269</v>
      </c>
      <c r="L86">
        <v>22</v>
      </c>
      <c r="M86">
        <v>0.51512269909299357</v>
      </c>
      <c r="N86">
        <v>24.846153846153847</v>
      </c>
      <c r="O86">
        <f t="shared" si="1"/>
        <v>0</v>
      </c>
      <c r="P86">
        <f>_xlfn.MAXIFS(O:O,A:A,Table8[[#This Row],[Team]])</f>
        <v>1</v>
      </c>
    </row>
    <row r="87" spans="1:16" x14ac:dyDescent="0.2">
      <c r="A87" t="s">
        <v>131</v>
      </c>
      <c r="B87" t="s">
        <v>124</v>
      </c>
      <c r="C87">
        <v>0</v>
      </c>
      <c r="D87">
        <v>0</v>
      </c>
      <c r="E87">
        <v>0</v>
      </c>
      <c r="F87">
        <v>6</v>
      </c>
      <c r="G87">
        <v>4</v>
      </c>
      <c r="H87">
        <v>10</v>
      </c>
      <c r="I87">
        <v>-0.70360619000000002</v>
      </c>
      <c r="J87">
        <v>0.29149525999999998</v>
      </c>
      <c r="K87">
        <v>0.89318760187500013</v>
      </c>
      <c r="L87">
        <v>23</v>
      </c>
      <c r="M87">
        <v>-0.41211093000000004</v>
      </c>
      <c r="N87">
        <v>24.846153846153847</v>
      </c>
      <c r="O87">
        <f t="shared" si="1"/>
        <v>0</v>
      </c>
      <c r="P87">
        <f>_xlfn.MAXIFS(O:O,A:A,Table8[[#This Row],[Team]])</f>
        <v>1</v>
      </c>
    </row>
    <row r="88" spans="1:16" x14ac:dyDescent="0.2">
      <c r="A88" t="s">
        <v>131</v>
      </c>
      <c r="B88" t="s">
        <v>125</v>
      </c>
      <c r="C88">
        <v>28</v>
      </c>
      <c r="D88">
        <v>0</v>
      </c>
      <c r="E88">
        <v>0</v>
      </c>
      <c r="F88">
        <v>0</v>
      </c>
      <c r="G88">
        <v>0</v>
      </c>
      <c r="H88">
        <v>28</v>
      </c>
      <c r="I88">
        <v>0.90944312100001123</v>
      </c>
      <c r="J88">
        <v>-0.48639856899998885</v>
      </c>
      <c r="K88">
        <v>3.816295169400036</v>
      </c>
      <c r="L88">
        <v>24</v>
      </c>
      <c r="M88">
        <v>0.42304455200002239</v>
      </c>
      <c r="N88">
        <v>24.846153846153847</v>
      </c>
      <c r="O88">
        <f t="shared" si="1"/>
        <v>0</v>
      </c>
      <c r="P88">
        <f>_xlfn.MAXIFS(O:O,A:A,Table8[[#This Row],[Team]])</f>
        <v>1</v>
      </c>
    </row>
    <row r="89" spans="1:16" x14ac:dyDescent="0.2">
      <c r="A89" t="s">
        <v>131</v>
      </c>
      <c r="B89" t="s">
        <v>126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-3.0939671999999998</v>
      </c>
      <c r="J89">
        <v>-0.91581029000000003</v>
      </c>
      <c r="K89">
        <v>0</v>
      </c>
      <c r="L89">
        <v>24</v>
      </c>
      <c r="M89">
        <v>-4.0097774899999994</v>
      </c>
      <c r="N89">
        <v>24.846153846153847</v>
      </c>
      <c r="O89">
        <f t="shared" si="1"/>
        <v>0</v>
      </c>
      <c r="P89">
        <f>_xlfn.MAXIFS(O:O,A:A,Table8[[#This Row],[Team]])</f>
        <v>1</v>
      </c>
    </row>
    <row r="90" spans="1:16" x14ac:dyDescent="0.2">
      <c r="A90" t="s">
        <v>131</v>
      </c>
      <c r="B90" t="s">
        <v>127</v>
      </c>
      <c r="C90">
        <v>0</v>
      </c>
      <c r="D90">
        <v>12</v>
      </c>
      <c r="E90">
        <v>0</v>
      </c>
      <c r="F90">
        <v>0</v>
      </c>
      <c r="G90">
        <v>0</v>
      </c>
      <c r="H90">
        <v>12</v>
      </c>
      <c r="I90">
        <v>-3.4808867313964402</v>
      </c>
      <c r="J90">
        <v>-0.85358480139644011</v>
      </c>
      <c r="K90">
        <v>-1.5757682846351946</v>
      </c>
      <c r="L90">
        <v>25</v>
      </c>
      <c r="M90">
        <v>-4.3344715327928807</v>
      </c>
      <c r="N90">
        <v>24.846153846153847</v>
      </c>
      <c r="O90">
        <f t="shared" si="1"/>
        <v>0</v>
      </c>
      <c r="P90">
        <f>_xlfn.MAXIFS(O:O,A:A,Table8[[#This Row],[Team]])</f>
        <v>1</v>
      </c>
    </row>
    <row r="91" spans="1:16" x14ac:dyDescent="0.2">
      <c r="A91" t="s">
        <v>131</v>
      </c>
      <c r="B91" t="s">
        <v>128</v>
      </c>
      <c r="C91">
        <v>0</v>
      </c>
      <c r="D91">
        <v>0</v>
      </c>
      <c r="E91">
        <v>0</v>
      </c>
      <c r="F91">
        <v>3</v>
      </c>
      <c r="G91">
        <v>13</v>
      </c>
      <c r="H91">
        <v>16</v>
      </c>
      <c r="I91">
        <v>-1.3033475000000001</v>
      </c>
      <c r="J91">
        <v>1.9070065</v>
      </c>
      <c r="K91">
        <v>2.3432930999999999</v>
      </c>
      <c r="L91">
        <v>26</v>
      </c>
      <c r="M91">
        <v>0.60365899999999995</v>
      </c>
      <c r="N91">
        <v>24.846153846153847</v>
      </c>
      <c r="O91">
        <f t="shared" si="1"/>
        <v>0</v>
      </c>
      <c r="P91">
        <f>_xlfn.MAXIFS(O:O,A:A,Table8[[#This Row],[Team]])</f>
        <v>1</v>
      </c>
    </row>
    <row r="92" spans="1:16" x14ac:dyDescent="0.2">
      <c r="A92" t="s">
        <v>145</v>
      </c>
      <c r="B92" t="s">
        <v>132</v>
      </c>
      <c r="C92">
        <v>24</v>
      </c>
      <c r="D92">
        <v>12</v>
      </c>
      <c r="E92">
        <v>0</v>
      </c>
      <c r="F92">
        <v>0</v>
      </c>
      <c r="G92">
        <v>0</v>
      </c>
      <c r="H92">
        <v>36</v>
      </c>
      <c r="I92">
        <v>5.4107884999999998</v>
      </c>
      <c r="J92">
        <v>-1.4671278000000001</v>
      </c>
      <c r="K92">
        <v>0</v>
      </c>
      <c r="L92">
        <v>28</v>
      </c>
      <c r="M92">
        <v>3.9436606999999997</v>
      </c>
      <c r="N92">
        <v>26.46153846153846</v>
      </c>
      <c r="O92">
        <f t="shared" si="1"/>
        <v>0</v>
      </c>
      <c r="P92">
        <f>_xlfn.MAXIFS(O:O,A:A,Table8[[#This Row],[Team]])</f>
        <v>0</v>
      </c>
    </row>
    <row r="93" spans="1:16" x14ac:dyDescent="0.2">
      <c r="A93" t="s">
        <v>145</v>
      </c>
      <c r="B93" t="s">
        <v>133</v>
      </c>
      <c r="C93">
        <v>12</v>
      </c>
      <c r="D93">
        <v>24</v>
      </c>
      <c r="E93">
        <v>0</v>
      </c>
      <c r="F93">
        <v>0</v>
      </c>
      <c r="G93">
        <v>0</v>
      </c>
      <c r="H93">
        <v>36</v>
      </c>
      <c r="I93">
        <v>1.9742770013543927</v>
      </c>
      <c r="J93">
        <v>-1.9325462986456072</v>
      </c>
      <c r="K93">
        <v>4.1345046729852912</v>
      </c>
      <c r="L93">
        <v>27</v>
      </c>
      <c r="M93">
        <v>4.1730702708785428E-2</v>
      </c>
      <c r="N93">
        <v>26.46153846153846</v>
      </c>
      <c r="O93">
        <f t="shared" si="1"/>
        <v>0</v>
      </c>
      <c r="P93">
        <f>_xlfn.MAXIFS(O:O,A:A,Table8[[#This Row],[Team]])</f>
        <v>0</v>
      </c>
    </row>
    <row r="94" spans="1:16" x14ac:dyDescent="0.2">
      <c r="A94" t="s">
        <v>145</v>
      </c>
      <c r="B94" t="s">
        <v>134</v>
      </c>
      <c r="C94">
        <v>6</v>
      </c>
      <c r="D94">
        <v>12</v>
      </c>
      <c r="E94">
        <v>8</v>
      </c>
      <c r="F94">
        <v>0</v>
      </c>
      <c r="G94">
        <v>0</v>
      </c>
      <c r="H94">
        <v>26</v>
      </c>
      <c r="I94">
        <v>-2.4195061345074431</v>
      </c>
      <c r="J94">
        <v>-0.447806864507443</v>
      </c>
      <c r="K94">
        <v>-1.2684452610592709</v>
      </c>
      <c r="L94">
        <v>30</v>
      </c>
      <c r="M94">
        <v>-2.867312999014886</v>
      </c>
      <c r="N94">
        <v>26.46153846153846</v>
      </c>
      <c r="O94">
        <f t="shared" si="1"/>
        <v>0</v>
      </c>
      <c r="P94">
        <f>_xlfn.MAXIFS(O:O,A:A,Table8[[#This Row],[Team]])</f>
        <v>0</v>
      </c>
    </row>
    <row r="95" spans="1:16" x14ac:dyDescent="0.2">
      <c r="A95" t="s">
        <v>145</v>
      </c>
      <c r="B95" t="s">
        <v>135</v>
      </c>
      <c r="C95">
        <v>0</v>
      </c>
      <c r="D95">
        <v>0</v>
      </c>
      <c r="E95">
        <v>9</v>
      </c>
      <c r="F95">
        <v>14</v>
      </c>
      <c r="G95">
        <v>0</v>
      </c>
      <c r="H95">
        <v>23</v>
      </c>
      <c r="I95">
        <v>-0.68883809432974585</v>
      </c>
      <c r="J95">
        <v>0.59642991567025416</v>
      </c>
      <c r="K95">
        <v>2.4679469188592829</v>
      </c>
      <c r="L95">
        <v>25</v>
      </c>
      <c r="M95">
        <v>-9.2408178659491691E-2</v>
      </c>
      <c r="N95">
        <v>26.46153846153846</v>
      </c>
      <c r="O95">
        <f t="shared" si="1"/>
        <v>0</v>
      </c>
      <c r="P95">
        <f>_xlfn.MAXIFS(O:O,A:A,Table8[[#This Row],[Team]])</f>
        <v>0</v>
      </c>
    </row>
    <row r="96" spans="1:16" x14ac:dyDescent="0.2">
      <c r="A96" t="s">
        <v>145</v>
      </c>
      <c r="B96" t="s">
        <v>136</v>
      </c>
      <c r="C96">
        <v>0</v>
      </c>
      <c r="D96">
        <v>0</v>
      </c>
      <c r="E96">
        <v>0</v>
      </c>
      <c r="F96">
        <v>1</v>
      </c>
      <c r="G96">
        <v>12</v>
      </c>
      <c r="H96">
        <v>13</v>
      </c>
      <c r="I96">
        <v>-1.0255084529171694</v>
      </c>
      <c r="J96">
        <v>0.28370318708283049</v>
      </c>
      <c r="K96">
        <v>0.92005489935863971</v>
      </c>
      <c r="L96">
        <v>26</v>
      </c>
      <c r="M96">
        <v>-0.74180526583433892</v>
      </c>
      <c r="N96">
        <v>26.46153846153846</v>
      </c>
      <c r="O96">
        <f t="shared" si="1"/>
        <v>0</v>
      </c>
      <c r="P96">
        <f>_xlfn.MAXIFS(O:O,A:A,Table8[[#This Row],[Team]])</f>
        <v>0</v>
      </c>
    </row>
    <row r="97" spans="1:16" x14ac:dyDescent="0.2">
      <c r="A97" t="s">
        <v>145</v>
      </c>
      <c r="B97" t="s">
        <v>137</v>
      </c>
      <c r="C97">
        <v>0</v>
      </c>
      <c r="D97">
        <v>0</v>
      </c>
      <c r="E97">
        <v>6</v>
      </c>
      <c r="F97">
        <v>18</v>
      </c>
      <c r="G97">
        <v>4</v>
      </c>
      <c r="H97">
        <v>28</v>
      </c>
      <c r="I97">
        <v>-0.81573148115730409</v>
      </c>
      <c r="J97">
        <v>1.8121884688426959</v>
      </c>
      <c r="K97">
        <v>4.719419755604493</v>
      </c>
      <c r="L97">
        <v>28</v>
      </c>
      <c r="M97">
        <v>0.99645698768539182</v>
      </c>
      <c r="N97">
        <v>26.46153846153846</v>
      </c>
      <c r="O97">
        <f t="shared" si="1"/>
        <v>0</v>
      </c>
      <c r="P97">
        <f>_xlfn.MAXIFS(O:O,A:A,Table8[[#This Row],[Team]])</f>
        <v>0</v>
      </c>
    </row>
    <row r="98" spans="1:16" x14ac:dyDescent="0.2">
      <c r="A98" t="s">
        <v>145</v>
      </c>
      <c r="B98" t="s">
        <v>138</v>
      </c>
      <c r="C98">
        <v>0</v>
      </c>
      <c r="D98">
        <v>0</v>
      </c>
      <c r="E98">
        <v>0</v>
      </c>
      <c r="F98">
        <v>0</v>
      </c>
      <c r="G98">
        <v>18</v>
      </c>
      <c r="H98">
        <v>18</v>
      </c>
      <c r="I98">
        <v>-2.3828988</v>
      </c>
      <c r="J98">
        <v>0.47340431999999999</v>
      </c>
      <c r="K98">
        <v>9.1636839000000012E-2</v>
      </c>
      <c r="L98">
        <v>21</v>
      </c>
      <c r="M98">
        <v>-1.90949448</v>
      </c>
      <c r="N98">
        <v>26.46153846153846</v>
      </c>
      <c r="O98">
        <f t="shared" si="1"/>
        <v>0</v>
      </c>
      <c r="P98">
        <f>_xlfn.MAXIFS(O:O,A:A,Table8[[#This Row],[Team]])</f>
        <v>0</v>
      </c>
    </row>
    <row r="99" spans="1:16" x14ac:dyDescent="0.2">
      <c r="A99" t="s">
        <v>145</v>
      </c>
      <c r="B99" t="s">
        <v>139</v>
      </c>
      <c r="C99">
        <v>0</v>
      </c>
      <c r="D99">
        <v>0</v>
      </c>
      <c r="E99">
        <v>0</v>
      </c>
      <c r="F99">
        <v>4</v>
      </c>
      <c r="G99">
        <v>8</v>
      </c>
      <c r="H99">
        <v>12</v>
      </c>
      <c r="I99">
        <v>-1.9097861780061292</v>
      </c>
      <c r="J99">
        <v>0.43488824835242229</v>
      </c>
      <c r="K99">
        <v>0.35444389748374794</v>
      </c>
      <c r="L99">
        <v>21</v>
      </c>
      <c r="M99">
        <v>-1.4748979296537068</v>
      </c>
      <c r="N99">
        <v>26.46153846153846</v>
      </c>
      <c r="O99">
        <f t="shared" si="1"/>
        <v>0</v>
      </c>
      <c r="P99">
        <f>_xlfn.MAXIFS(O:O,A:A,Table8[[#This Row],[Team]])</f>
        <v>0</v>
      </c>
    </row>
    <row r="100" spans="1:16" x14ac:dyDescent="0.2">
      <c r="A100" t="s">
        <v>145</v>
      </c>
      <c r="B100" t="s">
        <v>140</v>
      </c>
      <c r="C100">
        <v>0</v>
      </c>
      <c r="D100">
        <v>4</v>
      </c>
      <c r="E100">
        <v>4</v>
      </c>
      <c r="F100">
        <v>0</v>
      </c>
      <c r="G100">
        <v>0</v>
      </c>
      <c r="H100">
        <v>8</v>
      </c>
      <c r="I100">
        <v>-2.0750741738730163</v>
      </c>
      <c r="J100">
        <v>-0.33156114531686659</v>
      </c>
      <c r="K100">
        <v>-0.18298589363544737</v>
      </c>
      <c r="L100">
        <v>24</v>
      </c>
      <c r="M100">
        <v>-2.406635319189883</v>
      </c>
      <c r="N100">
        <v>26.46153846153846</v>
      </c>
      <c r="O100">
        <f t="shared" si="1"/>
        <v>0</v>
      </c>
      <c r="P100">
        <f>_xlfn.MAXIFS(O:O,A:A,Table8[[#This Row],[Team]])</f>
        <v>0</v>
      </c>
    </row>
    <row r="101" spans="1:16" x14ac:dyDescent="0.2">
      <c r="A101" t="s">
        <v>145</v>
      </c>
      <c r="B101" t="s">
        <v>142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-2.9399028</v>
      </c>
      <c r="J101">
        <v>1.2303951</v>
      </c>
      <c r="K101">
        <v>0</v>
      </c>
      <c r="L101">
        <v>36</v>
      </c>
      <c r="M101">
        <v>-1.7095077000000001</v>
      </c>
      <c r="N101">
        <v>26.46153846153846</v>
      </c>
      <c r="O101">
        <f t="shared" si="1"/>
        <v>0</v>
      </c>
      <c r="P101">
        <f>_xlfn.MAXIFS(O:O,A:A,Table8[[#This Row],[Team]])</f>
        <v>0</v>
      </c>
    </row>
    <row r="102" spans="1:16" x14ac:dyDescent="0.2">
      <c r="A102" t="s">
        <v>145</v>
      </c>
      <c r="B102" t="s">
        <v>143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-1.8522936000000001</v>
      </c>
      <c r="J102">
        <v>1.2200176</v>
      </c>
      <c r="K102">
        <v>0</v>
      </c>
      <c r="L102">
        <v>29</v>
      </c>
      <c r="M102">
        <v>-0.63227600000000006</v>
      </c>
      <c r="N102">
        <v>26.46153846153846</v>
      </c>
      <c r="O102">
        <f t="shared" si="1"/>
        <v>0</v>
      </c>
      <c r="P102">
        <f>_xlfn.MAXIFS(O:O,A:A,Table8[[#This Row],[Team]])</f>
        <v>0</v>
      </c>
    </row>
    <row r="103" spans="1:16" x14ac:dyDescent="0.2">
      <c r="A103" t="s">
        <v>162</v>
      </c>
      <c r="B103" t="s">
        <v>146</v>
      </c>
      <c r="C103">
        <v>0</v>
      </c>
      <c r="D103">
        <v>0</v>
      </c>
      <c r="E103">
        <v>0</v>
      </c>
      <c r="F103">
        <v>0</v>
      </c>
      <c r="G103">
        <v>31</v>
      </c>
      <c r="H103">
        <v>31</v>
      </c>
      <c r="I103">
        <v>-0.41597913717065321</v>
      </c>
      <c r="J103">
        <v>2.0581498328293466</v>
      </c>
      <c r="K103">
        <v>6.3510351505548472</v>
      </c>
      <c r="L103">
        <v>30</v>
      </c>
      <c r="M103">
        <v>1.6421706956586934</v>
      </c>
      <c r="N103">
        <v>27.6875</v>
      </c>
      <c r="O103">
        <f t="shared" si="1"/>
        <v>0</v>
      </c>
      <c r="P103">
        <f>_xlfn.MAXIFS(O:O,A:A,Table8[[#This Row],[Team]])</f>
        <v>1</v>
      </c>
    </row>
    <row r="104" spans="1:16" x14ac:dyDescent="0.2">
      <c r="A104" t="s">
        <v>162</v>
      </c>
      <c r="B104" t="s">
        <v>147</v>
      </c>
      <c r="C104">
        <v>0</v>
      </c>
      <c r="D104">
        <v>0</v>
      </c>
      <c r="E104">
        <v>20</v>
      </c>
      <c r="F104">
        <v>10</v>
      </c>
      <c r="G104">
        <v>0</v>
      </c>
      <c r="H104">
        <v>30</v>
      </c>
      <c r="I104">
        <v>3.6179609864354256E-2</v>
      </c>
      <c r="J104">
        <v>-0.53751692013564578</v>
      </c>
      <c r="K104">
        <v>2.5289932889171958</v>
      </c>
      <c r="L104">
        <v>30</v>
      </c>
      <c r="M104">
        <v>-0.50133731027129147</v>
      </c>
      <c r="N104">
        <v>27.6875</v>
      </c>
      <c r="O104">
        <f t="shared" si="1"/>
        <v>1</v>
      </c>
      <c r="P104">
        <f>_xlfn.MAXIFS(O:O,A:A,Table8[[#This Row],[Team]])</f>
        <v>1</v>
      </c>
    </row>
    <row r="105" spans="1:16" x14ac:dyDescent="0.2">
      <c r="A105" t="s">
        <v>162</v>
      </c>
      <c r="B105" t="s">
        <v>148</v>
      </c>
      <c r="C105">
        <v>0</v>
      </c>
      <c r="D105">
        <v>0</v>
      </c>
      <c r="E105">
        <v>28</v>
      </c>
      <c r="F105">
        <v>0</v>
      </c>
      <c r="G105">
        <v>0</v>
      </c>
      <c r="H105">
        <v>28</v>
      </c>
      <c r="I105">
        <v>1.1898971</v>
      </c>
      <c r="J105">
        <v>-0.45724502</v>
      </c>
      <c r="K105">
        <v>0</v>
      </c>
      <c r="L105">
        <v>26</v>
      </c>
      <c r="M105">
        <v>0.73265208000000004</v>
      </c>
      <c r="N105">
        <v>27.6875</v>
      </c>
      <c r="O105">
        <f t="shared" si="1"/>
        <v>0</v>
      </c>
      <c r="P105">
        <f>_xlfn.MAXIFS(O:O,A:A,Table8[[#This Row],[Team]])</f>
        <v>1</v>
      </c>
    </row>
    <row r="106" spans="1:16" x14ac:dyDescent="0.2">
      <c r="A106" t="s">
        <v>162</v>
      </c>
      <c r="B106" t="s">
        <v>149</v>
      </c>
      <c r="C106">
        <v>5</v>
      </c>
      <c r="D106">
        <v>25</v>
      </c>
      <c r="E106">
        <v>0</v>
      </c>
      <c r="F106">
        <v>0</v>
      </c>
      <c r="G106">
        <v>0</v>
      </c>
      <c r="H106">
        <v>30</v>
      </c>
      <c r="I106">
        <v>0.63113698663778162</v>
      </c>
      <c r="J106">
        <v>-1.9813403333622184</v>
      </c>
      <c r="K106">
        <v>1.0965318524025129</v>
      </c>
      <c r="L106">
        <v>26</v>
      </c>
      <c r="M106">
        <v>-1.3502033467244368</v>
      </c>
      <c r="N106">
        <v>27.6875</v>
      </c>
      <c r="O106">
        <f t="shared" si="1"/>
        <v>0</v>
      </c>
      <c r="P106">
        <f>_xlfn.MAXIFS(O:O,A:A,Table8[[#This Row],[Team]])</f>
        <v>1</v>
      </c>
    </row>
    <row r="107" spans="1:16" x14ac:dyDescent="0.2">
      <c r="A107" t="s">
        <v>162</v>
      </c>
      <c r="B107" t="s">
        <v>150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-1.6117984999999999</v>
      </c>
      <c r="J107">
        <v>1.3858458</v>
      </c>
      <c r="K107">
        <v>0</v>
      </c>
      <c r="L107">
        <v>30</v>
      </c>
      <c r="M107">
        <v>-0.2259526999999999</v>
      </c>
      <c r="N107">
        <v>27.6875</v>
      </c>
      <c r="O107">
        <f t="shared" si="1"/>
        <v>0</v>
      </c>
      <c r="P107">
        <f>_xlfn.MAXIFS(O:O,A:A,Table8[[#This Row],[Team]])</f>
        <v>1</v>
      </c>
    </row>
    <row r="108" spans="1:16" x14ac:dyDescent="0.2">
      <c r="A108" t="s">
        <v>162</v>
      </c>
      <c r="B108" t="s">
        <v>151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2.9292107000000001</v>
      </c>
      <c r="J108">
        <v>-3.0855784000000002</v>
      </c>
      <c r="K108">
        <v>0</v>
      </c>
      <c r="L108">
        <v>32</v>
      </c>
      <c r="M108">
        <v>-0.15636770000000011</v>
      </c>
      <c r="N108">
        <v>27.6875</v>
      </c>
      <c r="O108">
        <f t="shared" si="1"/>
        <v>0</v>
      </c>
      <c r="P108">
        <f>_xlfn.MAXIFS(O:O,A:A,Table8[[#This Row],[Team]])</f>
        <v>1</v>
      </c>
    </row>
    <row r="109" spans="1:16" x14ac:dyDescent="0.2">
      <c r="A109" t="s">
        <v>162</v>
      </c>
      <c r="B109" t="s">
        <v>152</v>
      </c>
      <c r="C109">
        <v>18</v>
      </c>
      <c r="D109">
        <v>6</v>
      </c>
      <c r="E109">
        <v>0</v>
      </c>
      <c r="F109">
        <v>0</v>
      </c>
      <c r="G109">
        <v>0</v>
      </c>
      <c r="H109">
        <v>24</v>
      </c>
      <c r="I109">
        <v>-0.58488104649981931</v>
      </c>
      <c r="J109">
        <v>-1.5671585864998194</v>
      </c>
      <c r="K109">
        <v>-0.2052535045495123</v>
      </c>
      <c r="L109">
        <v>31</v>
      </c>
      <c r="M109">
        <v>-2.1520396329996387</v>
      </c>
      <c r="N109">
        <v>27.6875</v>
      </c>
      <c r="O109">
        <f t="shared" si="1"/>
        <v>0</v>
      </c>
      <c r="P109">
        <f>_xlfn.MAXIFS(O:O,A:A,Table8[[#This Row],[Team]])</f>
        <v>1</v>
      </c>
    </row>
    <row r="110" spans="1:16" x14ac:dyDescent="0.2">
      <c r="A110" t="s">
        <v>162</v>
      </c>
      <c r="B110" t="s">
        <v>153</v>
      </c>
      <c r="C110">
        <v>0</v>
      </c>
      <c r="D110">
        <v>5</v>
      </c>
      <c r="E110">
        <v>14</v>
      </c>
      <c r="F110">
        <v>0</v>
      </c>
      <c r="G110">
        <v>0</v>
      </c>
      <c r="H110">
        <v>19</v>
      </c>
      <c r="I110">
        <v>-2.7139241674275083</v>
      </c>
      <c r="J110">
        <v>1.4695532325724916</v>
      </c>
      <c r="K110">
        <v>0.80757856337370093</v>
      </c>
      <c r="L110">
        <v>31</v>
      </c>
      <c r="M110">
        <v>-1.2443709348550167</v>
      </c>
      <c r="N110">
        <v>27.6875</v>
      </c>
      <c r="O110">
        <f t="shared" si="1"/>
        <v>0</v>
      </c>
      <c r="P110">
        <f>_xlfn.MAXIFS(O:O,A:A,Table8[[#This Row],[Team]])</f>
        <v>1</v>
      </c>
    </row>
    <row r="111" spans="1:16" x14ac:dyDescent="0.2">
      <c r="A111" t="s">
        <v>162</v>
      </c>
      <c r="B111" t="s">
        <v>154</v>
      </c>
      <c r="C111">
        <v>16</v>
      </c>
      <c r="D111">
        <v>10</v>
      </c>
      <c r="E111">
        <v>0</v>
      </c>
      <c r="F111">
        <v>0</v>
      </c>
      <c r="G111">
        <v>0</v>
      </c>
      <c r="H111">
        <v>26</v>
      </c>
      <c r="I111">
        <v>1.3307245406928181E-2</v>
      </c>
      <c r="J111">
        <v>-0.22308094159307182</v>
      </c>
      <c r="K111">
        <v>2.6182059693277648</v>
      </c>
      <c r="L111">
        <v>30</v>
      </c>
      <c r="M111">
        <v>-0.20977369618614364</v>
      </c>
      <c r="N111">
        <v>27.6875</v>
      </c>
      <c r="O111">
        <f t="shared" si="1"/>
        <v>0</v>
      </c>
      <c r="P111">
        <f>_xlfn.MAXIFS(O:O,A:A,Table8[[#This Row],[Team]])</f>
        <v>1</v>
      </c>
    </row>
    <row r="112" spans="1:16" x14ac:dyDescent="0.2">
      <c r="A112" t="s">
        <v>162</v>
      </c>
      <c r="B112" t="s">
        <v>155</v>
      </c>
      <c r="C112">
        <v>0</v>
      </c>
      <c r="D112">
        <v>0</v>
      </c>
      <c r="E112">
        <v>2</v>
      </c>
      <c r="F112">
        <v>6</v>
      </c>
      <c r="G112">
        <v>6</v>
      </c>
      <c r="H112">
        <v>14</v>
      </c>
      <c r="I112">
        <v>-0.97418046000000003</v>
      </c>
      <c r="J112">
        <v>-0.29326185999999999</v>
      </c>
      <c r="K112">
        <v>0.57688917300000009</v>
      </c>
      <c r="L112">
        <v>24</v>
      </c>
      <c r="M112">
        <v>-1.26744232</v>
      </c>
      <c r="N112">
        <v>27.6875</v>
      </c>
      <c r="O112">
        <f t="shared" si="1"/>
        <v>0</v>
      </c>
      <c r="P112">
        <f>_xlfn.MAXIFS(O:O,A:A,Table8[[#This Row],[Team]])</f>
        <v>1</v>
      </c>
    </row>
    <row r="113" spans="1:16" x14ac:dyDescent="0.2">
      <c r="A113" t="s">
        <v>162</v>
      </c>
      <c r="B113" t="s">
        <v>156</v>
      </c>
      <c r="C113">
        <v>9</v>
      </c>
      <c r="D113">
        <v>2</v>
      </c>
      <c r="E113">
        <v>0</v>
      </c>
      <c r="F113">
        <v>0</v>
      </c>
      <c r="G113">
        <v>0</v>
      </c>
      <c r="H113">
        <v>11</v>
      </c>
      <c r="I113">
        <v>-1.6487801</v>
      </c>
      <c r="J113">
        <v>-0.67868185000000003</v>
      </c>
      <c r="K113">
        <v>-0.2026170815625</v>
      </c>
      <c r="L113">
        <v>22</v>
      </c>
      <c r="M113">
        <v>-2.32746195</v>
      </c>
      <c r="N113">
        <v>27.6875</v>
      </c>
      <c r="O113">
        <f t="shared" si="1"/>
        <v>0</v>
      </c>
      <c r="P113">
        <f>_xlfn.MAXIFS(O:O,A:A,Table8[[#This Row],[Team]])</f>
        <v>1</v>
      </c>
    </row>
    <row r="114" spans="1:16" x14ac:dyDescent="0.2">
      <c r="A114" t="s">
        <v>162</v>
      </c>
      <c r="B114" t="s">
        <v>157</v>
      </c>
      <c r="C114">
        <v>0</v>
      </c>
      <c r="D114">
        <v>0</v>
      </c>
      <c r="E114">
        <v>4</v>
      </c>
      <c r="F114">
        <v>0</v>
      </c>
      <c r="G114">
        <v>0</v>
      </c>
      <c r="H114">
        <v>4</v>
      </c>
      <c r="I114">
        <v>-1.9707204</v>
      </c>
      <c r="J114">
        <v>0.58043301000000003</v>
      </c>
      <c r="K114">
        <v>0.13718533724999996</v>
      </c>
      <c r="L114">
        <v>24</v>
      </c>
      <c r="M114">
        <v>-1.3902873900000001</v>
      </c>
      <c r="N114">
        <v>27.6875</v>
      </c>
      <c r="O114">
        <f t="shared" si="1"/>
        <v>0</v>
      </c>
      <c r="P114">
        <f>_xlfn.MAXIFS(O:O,A:A,Table8[[#This Row],[Team]])</f>
        <v>1</v>
      </c>
    </row>
    <row r="115" spans="1:16" x14ac:dyDescent="0.2">
      <c r="A115" t="s">
        <v>162</v>
      </c>
      <c r="B115" t="s">
        <v>160</v>
      </c>
      <c r="C115">
        <v>0</v>
      </c>
      <c r="D115">
        <v>0</v>
      </c>
      <c r="E115">
        <v>0</v>
      </c>
      <c r="F115">
        <v>12</v>
      </c>
      <c r="G115">
        <v>0</v>
      </c>
      <c r="H115">
        <v>12</v>
      </c>
      <c r="I115">
        <v>-1.3972124365198897</v>
      </c>
      <c r="J115">
        <v>-0.43169839370220109</v>
      </c>
      <c r="K115">
        <v>0.11548518960008881</v>
      </c>
      <c r="L115">
        <v>20</v>
      </c>
      <c r="M115">
        <v>-1.8289108302220907</v>
      </c>
      <c r="N115">
        <v>27.6875</v>
      </c>
      <c r="O115">
        <f t="shared" si="1"/>
        <v>0</v>
      </c>
      <c r="P115">
        <f>_xlfn.MAXIFS(O:O,A:A,Table8[[#This Row],[Team]])</f>
        <v>1</v>
      </c>
    </row>
    <row r="116" spans="1:16" x14ac:dyDescent="0.2">
      <c r="A116" t="s">
        <v>162</v>
      </c>
      <c r="B116" t="s">
        <v>161</v>
      </c>
      <c r="C116">
        <v>0</v>
      </c>
      <c r="D116">
        <v>0</v>
      </c>
      <c r="E116">
        <v>0</v>
      </c>
      <c r="F116">
        <v>0</v>
      </c>
      <c r="G116">
        <v>5</v>
      </c>
      <c r="H116">
        <v>5</v>
      </c>
      <c r="I116">
        <v>-1.4527667341309107</v>
      </c>
      <c r="J116">
        <v>-0.45109320601920355</v>
      </c>
      <c r="K116">
        <v>2.703939183278033E-2</v>
      </c>
      <c r="L116">
        <v>20</v>
      </c>
      <c r="M116">
        <v>-1.9038599401501144</v>
      </c>
      <c r="N116">
        <v>27.6875</v>
      </c>
      <c r="O116">
        <f t="shared" si="1"/>
        <v>0</v>
      </c>
      <c r="P116">
        <f>_xlfn.MAXIFS(O:O,A:A,Table8[[#This Row],[Team]])</f>
        <v>1</v>
      </c>
    </row>
    <row r="117" spans="1:16" x14ac:dyDescent="0.2">
      <c r="A117" t="s">
        <v>176</v>
      </c>
      <c r="B117" t="s">
        <v>163</v>
      </c>
      <c r="C117">
        <v>0</v>
      </c>
      <c r="D117">
        <v>0</v>
      </c>
      <c r="E117">
        <v>0</v>
      </c>
      <c r="F117">
        <v>0</v>
      </c>
      <c r="G117">
        <v>26</v>
      </c>
      <c r="H117">
        <v>26</v>
      </c>
      <c r="I117">
        <v>0.50693564468182006</v>
      </c>
      <c r="J117">
        <v>-0.31430165531818</v>
      </c>
      <c r="K117">
        <v>3.206727209444324</v>
      </c>
      <c r="L117">
        <v>26</v>
      </c>
      <c r="M117">
        <v>0.19263398936364007</v>
      </c>
      <c r="N117">
        <v>25.846153846153847</v>
      </c>
      <c r="O117">
        <f t="shared" si="1"/>
        <v>0</v>
      </c>
      <c r="P117">
        <f>_xlfn.MAXIFS(O:O,A:A,Table8[[#This Row],[Team]])</f>
        <v>0</v>
      </c>
    </row>
    <row r="118" spans="1:16" x14ac:dyDescent="0.2">
      <c r="A118" t="s">
        <v>176</v>
      </c>
      <c r="B118" t="s">
        <v>164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-2.6472663999999999</v>
      </c>
      <c r="J118">
        <v>1.7761001999999999</v>
      </c>
      <c r="K118">
        <v>0</v>
      </c>
      <c r="L118">
        <v>33</v>
      </c>
      <c r="M118">
        <v>-0.8711662</v>
      </c>
      <c r="N118">
        <v>25.846153846153847</v>
      </c>
      <c r="O118">
        <f t="shared" si="1"/>
        <v>0</v>
      </c>
      <c r="P118">
        <f>_xlfn.MAXIFS(O:O,A:A,Table8[[#This Row],[Team]])</f>
        <v>0</v>
      </c>
    </row>
    <row r="119" spans="1:16" x14ac:dyDescent="0.2">
      <c r="A119" t="s">
        <v>176</v>
      </c>
      <c r="B119" t="s">
        <v>165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1.2412745999999999</v>
      </c>
      <c r="J119">
        <v>-1.0776644</v>
      </c>
      <c r="K119">
        <v>0</v>
      </c>
      <c r="L119">
        <v>26</v>
      </c>
      <c r="M119">
        <v>0.16361019999999993</v>
      </c>
      <c r="N119">
        <v>25.846153846153847</v>
      </c>
      <c r="O119">
        <f t="shared" si="1"/>
        <v>0</v>
      </c>
      <c r="P119">
        <f>_xlfn.MAXIFS(O:O,A:A,Table8[[#This Row],[Team]])</f>
        <v>0</v>
      </c>
    </row>
    <row r="120" spans="1:16" x14ac:dyDescent="0.2">
      <c r="A120" t="s">
        <v>176</v>
      </c>
      <c r="B120" t="s">
        <v>166</v>
      </c>
      <c r="C120">
        <v>0</v>
      </c>
      <c r="D120">
        <v>16</v>
      </c>
      <c r="E120">
        <v>13</v>
      </c>
      <c r="F120">
        <v>0</v>
      </c>
      <c r="G120">
        <v>0</v>
      </c>
      <c r="H120">
        <v>29</v>
      </c>
      <c r="I120">
        <v>-0.67584232074168771</v>
      </c>
      <c r="J120">
        <v>-1.4994860907416878</v>
      </c>
      <c r="K120">
        <v>-0.2860044712322567</v>
      </c>
      <c r="L120">
        <v>33</v>
      </c>
      <c r="M120">
        <v>-2.1753284114833757</v>
      </c>
      <c r="N120">
        <v>25.846153846153847</v>
      </c>
      <c r="O120">
        <f t="shared" si="1"/>
        <v>0</v>
      </c>
      <c r="P120">
        <f>_xlfn.MAXIFS(O:O,A:A,Table8[[#This Row],[Team]])</f>
        <v>0</v>
      </c>
    </row>
    <row r="121" spans="1:16" x14ac:dyDescent="0.2">
      <c r="A121" t="s">
        <v>176</v>
      </c>
      <c r="B121" t="s">
        <v>167</v>
      </c>
      <c r="C121">
        <v>0</v>
      </c>
      <c r="D121">
        <v>0</v>
      </c>
      <c r="E121">
        <v>7</v>
      </c>
      <c r="F121">
        <v>12</v>
      </c>
      <c r="G121">
        <v>0</v>
      </c>
      <c r="H121">
        <v>19</v>
      </c>
      <c r="I121">
        <v>-2.8482876654994969</v>
      </c>
      <c r="J121">
        <v>-1.108385965499497</v>
      </c>
      <c r="K121">
        <v>-2.0911949431301746</v>
      </c>
      <c r="L121">
        <v>30</v>
      </c>
      <c r="M121">
        <v>-3.9566736309989938</v>
      </c>
      <c r="N121">
        <v>25.846153846153847</v>
      </c>
      <c r="O121">
        <f t="shared" si="1"/>
        <v>0</v>
      </c>
      <c r="P121">
        <f>_xlfn.MAXIFS(O:O,A:A,Table8[[#This Row],[Team]])</f>
        <v>0</v>
      </c>
    </row>
    <row r="122" spans="1:16" x14ac:dyDescent="0.2">
      <c r="A122" t="s">
        <v>176</v>
      </c>
      <c r="B122" t="s">
        <v>168</v>
      </c>
      <c r="C122">
        <v>0</v>
      </c>
      <c r="D122">
        <v>0</v>
      </c>
      <c r="E122">
        <v>0</v>
      </c>
      <c r="F122">
        <v>25</v>
      </c>
      <c r="G122">
        <v>5</v>
      </c>
      <c r="H122">
        <v>30</v>
      </c>
      <c r="I122">
        <v>-0.1243997401934854</v>
      </c>
      <c r="J122">
        <v>2.1526962553065148</v>
      </c>
      <c r="K122">
        <v>6.7977503692532357</v>
      </c>
      <c r="L122">
        <v>23</v>
      </c>
      <c r="M122">
        <v>2.0282965151130292</v>
      </c>
      <c r="N122">
        <v>25.846153846153847</v>
      </c>
      <c r="O122">
        <f t="shared" si="1"/>
        <v>0</v>
      </c>
      <c r="P122">
        <f>_xlfn.MAXIFS(O:O,A:A,Table8[[#This Row],[Team]])</f>
        <v>0</v>
      </c>
    </row>
    <row r="123" spans="1:16" x14ac:dyDescent="0.2">
      <c r="A123" t="s">
        <v>176</v>
      </c>
      <c r="B123" t="s">
        <v>169</v>
      </c>
      <c r="C123">
        <v>0</v>
      </c>
      <c r="D123">
        <v>13</v>
      </c>
      <c r="E123">
        <v>2</v>
      </c>
      <c r="F123">
        <v>0</v>
      </c>
      <c r="G123">
        <v>0</v>
      </c>
      <c r="H123">
        <v>15</v>
      </c>
      <c r="I123">
        <v>-1.7982856240514276</v>
      </c>
      <c r="J123">
        <v>-0.51695272405142734</v>
      </c>
      <c r="K123">
        <v>-0.26598235621178384</v>
      </c>
      <c r="L123">
        <v>25</v>
      </c>
      <c r="M123">
        <v>-2.3152383481028549</v>
      </c>
      <c r="N123">
        <v>25.846153846153847</v>
      </c>
      <c r="O123">
        <f t="shared" si="1"/>
        <v>0</v>
      </c>
      <c r="P123">
        <f>_xlfn.MAXIFS(O:O,A:A,Table8[[#This Row],[Team]])</f>
        <v>0</v>
      </c>
    </row>
    <row r="124" spans="1:16" x14ac:dyDescent="0.2">
      <c r="A124" t="s">
        <v>176</v>
      </c>
      <c r="B124" t="s">
        <v>171</v>
      </c>
      <c r="C124">
        <v>20</v>
      </c>
      <c r="D124">
        <v>4</v>
      </c>
      <c r="E124">
        <v>0</v>
      </c>
      <c r="F124">
        <v>0</v>
      </c>
      <c r="G124">
        <v>0</v>
      </c>
      <c r="H124">
        <v>24</v>
      </c>
      <c r="I124">
        <v>-1.8101246</v>
      </c>
      <c r="J124">
        <v>-0.30983704000000001</v>
      </c>
      <c r="K124">
        <v>-0.16194821400000015</v>
      </c>
      <c r="L124">
        <v>20</v>
      </c>
      <c r="M124">
        <v>-2.1199616400000001</v>
      </c>
      <c r="N124">
        <v>25.846153846153847</v>
      </c>
      <c r="O124">
        <f t="shared" si="1"/>
        <v>0</v>
      </c>
      <c r="P124">
        <f>_xlfn.MAXIFS(O:O,A:A,Table8[[#This Row],[Team]])</f>
        <v>0</v>
      </c>
    </row>
    <row r="125" spans="1:16" x14ac:dyDescent="0.2">
      <c r="A125" t="s">
        <v>176</v>
      </c>
      <c r="B125" t="s">
        <v>172</v>
      </c>
      <c r="C125">
        <v>10</v>
      </c>
      <c r="D125">
        <v>10</v>
      </c>
      <c r="E125">
        <v>0</v>
      </c>
      <c r="F125">
        <v>0</v>
      </c>
      <c r="G125">
        <v>0</v>
      </c>
      <c r="H125">
        <v>20</v>
      </c>
      <c r="I125">
        <v>-0.73951325269120338</v>
      </c>
      <c r="J125">
        <v>-2.0942796126912033</v>
      </c>
      <c r="K125">
        <v>-0.93801697355520741</v>
      </c>
      <c r="L125">
        <v>22</v>
      </c>
      <c r="M125">
        <v>-2.8337928653824065</v>
      </c>
      <c r="N125">
        <v>25.846153846153847</v>
      </c>
      <c r="O125">
        <f t="shared" si="1"/>
        <v>0</v>
      </c>
      <c r="P125">
        <f>_xlfn.MAXIFS(O:O,A:A,Table8[[#This Row],[Team]])</f>
        <v>0</v>
      </c>
    </row>
    <row r="126" spans="1:16" x14ac:dyDescent="0.2">
      <c r="A126" t="s">
        <v>176</v>
      </c>
      <c r="B126" t="s">
        <v>173</v>
      </c>
      <c r="D126">
        <v>5</v>
      </c>
      <c r="E126">
        <v>8</v>
      </c>
      <c r="F126">
        <v>0</v>
      </c>
      <c r="G126">
        <v>0</v>
      </c>
      <c r="H126">
        <v>13</v>
      </c>
      <c r="I126">
        <v>-1.1681557408112138</v>
      </c>
      <c r="J126">
        <v>-1.0504462508112138</v>
      </c>
      <c r="K126">
        <v>-0.15985270637389998</v>
      </c>
      <c r="L126">
        <v>24</v>
      </c>
      <c r="M126">
        <v>-2.2186019916224273</v>
      </c>
      <c r="N126">
        <v>25.846153846153847</v>
      </c>
      <c r="O126">
        <f t="shared" si="1"/>
        <v>0</v>
      </c>
      <c r="P126">
        <f>_xlfn.MAXIFS(O:O,A:A,Table8[[#This Row],[Team]])</f>
        <v>0</v>
      </c>
    </row>
    <row r="127" spans="1:16" x14ac:dyDescent="0.2">
      <c r="A127" t="s">
        <v>176</v>
      </c>
      <c r="B127" t="s">
        <v>174</v>
      </c>
      <c r="C127">
        <v>18</v>
      </c>
      <c r="D127">
        <v>0</v>
      </c>
      <c r="E127">
        <v>0</v>
      </c>
      <c r="F127">
        <v>0</v>
      </c>
      <c r="G127">
        <v>0</v>
      </c>
      <c r="H127">
        <v>18</v>
      </c>
      <c r="I127">
        <v>1.0761870325384102</v>
      </c>
      <c r="J127">
        <v>-2.9055293674615896</v>
      </c>
      <c r="K127">
        <v>0.17279088589028083</v>
      </c>
      <c r="L127">
        <v>26</v>
      </c>
      <c r="M127">
        <v>-1.8293423349231794</v>
      </c>
      <c r="N127">
        <v>25.846153846153847</v>
      </c>
      <c r="O127">
        <f t="shared" si="1"/>
        <v>0</v>
      </c>
      <c r="P127">
        <f>_xlfn.MAXIFS(O:O,A:A,Table8[[#This Row],[Team]])</f>
        <v>0</v>
      </c>
    </row>
    <row r="128" spans="1:16" x14ac:dyDescent="0.2">
      <c r="A128" t="s">
        <v>176</v>
      </c>
      <c r="B128" t="s">
        <v>175</v>
      </c>
      <c r="C128">
        <v>0</v>
      </c>
      <c r="D128">
        <v>0</v>
      </c>
      <c r="E128">
        <v>0</v>
      </c>
      <c r="F128">
        <v>0</v>
      </c>
      <c r="G128">
        <v>11</v>
      </c>
      <c r="H128">
        <v>11</v>
      </c>
      <c r="I128">
        <v>-1.1975443351417372</v>
      </c>
      <c r="J128">
        <v>-0.36199135899111445</v>
      </c>
      <c r="K128">
        <v>0.27253728925529813</v>
      </c>
      <c r="L128">
        <v>20</v>
      </c>
      <c r="M128">
        <v>-1.5595356941328515</v>
      </c>
      <c r="N128">
        <v>25.846153846153847</v>
      </c>
      <c r="O128">
        <f t="shared" si="1"/>
        <v>0</v>
      </c>
      <c r="P128">
        <f>_xlfn.MAXIFS(O:O,A:A,Table8[[#This Row],[Team]])</f>
        <v>0</v>
      </c>
    </row>
    <row r="129" spans="1:16" x14ac:dyDescent="0.2">
      <c r="A129" t="s">
        <v>190</v>
      </c>
      <c r="B129" t="s">
        <v>178</v>
      </c>
      <c r="C129">
        <v>30</v>
      </c>
      <c r="D129">
        <v>0</v>
      </c>
      <c r="E129">
        <v>0</v>
      </c>
      <c r="F129">
        <v>0</v>
      </c>
      <c r="G129">
        <v>0</v>
      </c>
      <c r="H129">
        <v>30</v>
      </c>
      <c r="I129">
        <v>1.3227815299789139</v>
      </c>
      <c r="J129">
        <v>-2.4678719700210863</v>
      </c>
      <c r="K129">
        <v>1.4426598824288341</v>
      </c>
      <c r="L129">
        <v>25</v>
      </c>
      <c r="M129">
        <v>-1.1450904400421724</v>
      </c>
      <c r="N129">
        <v>26.071428571428573</v>
      </c>
      <c r="O129">
        <f t="shared" si="1"/>
        <v>0</v>
      </c>
      <c r="P129">
        <f>_xlfn.MAXIFS(O:O,A:A,Table8[[#This Row],[Team]])</f>
        <v>0</v>
      </c>
    </row>
    <row r="130" spans="1:16" x14ac:dyDescent="0.2">
      <c r="A130" t="s">
        <v>190</v>
      </c>
      <c r="B130" t="s">
        <v>179</v>
      </c>
      <c r="C130">
        <v>0</v>
      </c>
      <c r="D130">
        <v>0</v>
      </c>
      <c r="E130">
        <v>0</v>
      </c>
      <c r="F130">
        <v>2</v>
      </c>
      <c r="G130">
        <v>14</v>
      </c>
      <c r="H130">
        <v>16</v>
      </c>
      <c r="I130">
        <v>-3.9028413037786742</v>
      </c>
      <c r="J130">
        <v>0.5162282062213257</v>
      </c>
      <c r="K130">
        <v>-1.2479517878016138</v>
      </c>
      <c r="L130">
        <v>30</v>
      </c>
      <c r="M130">
        <v>-3.3866130975573485</v>
      </c>
      <c r="N130">
        <v>26.071428571428573</v>
      </c>
      <c r="O130">
        <f t="shared" si="1"/>
        <v>0</v>
      </c>
      <c r="P130">
        <f>_xlfn.MAXIFS(O:O,A:A,Table8[[#This Row],[Team]])</f>
        <v>0</v>
      </c>
    </row>
    <row r="131" spans="1:16" x14ac:dyDescent="0.2">
      <c r="A131" t="s">
        <v>190</v>
      </c>
      <c r="B131" t="s">
        <v>181</v>
      </c>
      <c r="C131">
        <v>0</v>
      </c>
      <c r="D131">
        <v>0</v>
      </c>
      <c r="E131">
        <v>0</v>
      </c>
      <c r="F131">
        <v>9</v>
      </c>
      <c r="G131">
        <v>10</v>
      </c>
      <c r="H131">
        <v>19</v>
      </c>
      <c r="I131">
        <v>-0.87777185440150385</v>
      </c>
      <c r="J131">
        <v>0.56583923559849614</v>
      </c>
      <c r="K131">
        <v>1.8041220136542857</v>
      </c>
      <c r="L131">
        <v>27</v>
      </c>
      <c r="M131">
        <v>-0.31193261880300771</v>
      </c>
      <c r="N131">
        <v>26.071428571428573</v>
      </c>
      <c r="O131">
        <f t="shared" ref="O131:O194" si="2">IF(IF(E131&gt;19,1,0)*K131&gt;0,1,0)</f>
        <v>0</v>
      </c>
      <c r="P131">
        <f>_xlfn.MAXIFS(O:O,A:A,Table8[[#This Row],[Team]])</f>
        <v>0</v>
      </c>
    </row>
    <row r="132" spans="1:16" x14ac:dyDescent="0.2">
      <c r="A132" t="s">
        <v>190</v>
      </c>
      <c r="B132" t="s">
        <v>182</v>
      </c>
      <c r="C132">
        <v>0</v>
      </c>
      <c r="D132">
        <v>8</v>
      </c>
      <c r="E132">
        <v>12</v>
      </c>
      <c r="F132">
        <v>8</v>
      </c>
      <c r="G132">
        <v>0</v>
      </c>
      <c r="H132">
        <v>28</v>
      </c>
      <c r="I132">
        <v>-0.61555761603403081</v>
      </c>
      <c r="J132">
        <v>-0.17070633603403085</v>
      </c>
      <c r="K132">
        <v>1.9116342754928031</v>
      </c>
      <c r="L132">
        <v>24</v>
      </c>
      <c r="M132">
        <v>-0.78626395206806166</v>
      </c>
      <c r="N132">
        <v>26.071428571428573</v>
      </c>
      <c r="O132">
        <f t="shared" si="2"/>
        <v>0</v>
      </c>
      <c r="P132">
        <f>_xlfn.MAXIFS(O:O,A:A,Table8[[#This Row],[Team]])</f>
        <v>0</v>
      </c>
    </row>
    <row r="133" spans="1:16" x14ac:dyDescent="0.2">
      <c r="A133" t="s">
        <v>190</v>
      </c>
      <c r="B133" t="s">
        <v>183</v>
      </c>
      <c r="C133">
        <v>0</v>
      </c>
      <c r="D133">
        <v>0</v>
      </c>
      <c r="E133">
        <v>0</v>
      </c>
      <c r="F133">
        <v>0</v>
      </c>
      <c r="G133">
        <v>25</v>
      </c>
      <c r="H133">
        <v>25</v>
      </c>
      <c r="I133">
        <v>-0.49591267</v>
      </c>
      <c r="J133">
        <v>1.2206003999999999</v>
      </c>
      <c r="K133">
        <v>0</v>
      </c>
      <c r="L133">
        <v>21</v>
      </c>
      <c r="M133">
        <v>0.72468772999999986</v>
      </c>
      <c r="N133">
        <v>26.071428571428573</v>
      </c>
      <c r="O133">
        <f t="shared" si="2"/>
        <v>0</v>
      </c>
      <c r="P133">
        <f>_xlfn.MAXIFS(O:O,A:A,Table8[[#This Row],[Team]])</f>
        <v>0</v>
      </c>
    </row>
    <row r="134" spans="1:16" x14ac:dyDescent="0.2">
      <c r="A134" t="s">
        <v>190</v>
      </c>
      <c r="B134" t="s">
        <v>184</v>
      </c>
      <c r="C134">
        <v>0</v>
      </c>
      <c r="D134">
        <v>6</v>
      </c>
      <c r="E134">
        <v>5</v>
      </c>
      <c r="F134">
        <v>4</v>
      </c>
      <c r="G134">
        <v>2</v>
      </c>
      <c r="H134">
        <v>17</v>
      </c>
      <c r="I134">
        <v>-2.4726257356803529</v>
      </c>
      <c r="J134">
        <v>-0.23820047568035288</v>
      </c>
      <c r="K134">
        <v>-0.67972756461367501</v>
      </c>
      <c r="L134">
        <v>24</v>
      </c>
      <c r="M134">
        <v>-2.7108262113607058</v>
      </c>
      <c r="N134">
        <v>26.071428571428573</v>
      </c>
      <c r="O134">
        <f t="shared" si="2"/>
        <v>0</v>
      </c>
      <c r="P134">
        <f>_xlfn.MAXIFS(O:O,A:A,Table8[[#This Row],[Team]])</f>
        <v>0</v>
      </c>
    </row>
    <row r="135" spans="1:16" x14ac:dyDescent="0.2">
      <c r="A135" t="s">
        <v>190</v>
      </c>
      <c r="B135" t="s">
        <v>185</v>
      </c>
      <c r="C135">
        <v>16</v>
      </c>
      <c r="D135">
        <v>2</v>
      </c>
      <c r="E135">
        <v>0</v>
      </c>
      <c r="F135">
        <v>0</v>
      </c>
      <c r="G135">
        <v>0</v>
      </c>
      <c r="H135">
        <v>18</v>
      </c>
      <c r="I135">
        <v>-1.1871552471112414</v>
      </c>
      <c r="J135">
        <v>-1.6014623471112415</v>
      </c>
      <c r="K135">
        <v>-0.79847531415026418</v>
      </c>
      <c r="L135">
        <v>24</v>
      </c>
      <c r="M135">
        <v>-2.7886175942224831</v>
      </c>
      <c r="N135">
        <v>26.071428571428573</v>
      </c>
      <c r="O135">
        <f t="shared" si="2"/>
        <v>0</v>
      </c>
      <c r="P135">
        <f>_xlfn.MAXIFS(O:O,A:A,Table8[[#This Row],[Team]])</f>
        <v>0</v>
      </c>
    </row>
    <row r="136" spans="1:16" x14ac:dyDescent="0.2">
      <c r="A136" t="s">
        <v>190</v>
      </c>
      <c r="B136" t="s">
        <v>186</v>
      </c>
      <c r="C136">
        <v>2</v>
      </c>
      <c r="D136">
        <v>16</v>
      </c>
      <c r="E136">
        <v>0</v>
      </c>
      <c r="F136">
        <v>0</v>
      </c>
      <c r="G136">
        <v>0</v>
      </c>
      <c r="H136">
        <v>18</v>
      </c>
      <c r="I136">
        <v>-0.47530233386300647</v>
      </c>
      <c r="J136">
        <v>-2.4827137738630065</v>
      </c>
      <c r="K136">
        <v>-0.96999130907258801</v>
      </c>
      <c r="L136">
        <v>22</v>
      </c>
      <c r="M136">
        <v>-2.9580161077260128</v>
      </c>
      <c r="N136">
        <v>26.071428571428573</v>
      </c>
      <c r="O136">
        <f t="shared" si="2"/>
        <v>0</v>
      </c>
      <c r="P136">
        <f>_xlfn.MAXIFS(O:O,A:A,Table8[[#This Row],[Team]])</f>
        <v>0</v>
      </c>
    </row>
    <row r="137" spans="1:16" x14ac:dyDescent="0.2">
      <c r="A137" t="s">
        <v>190</v>
      </c>
      <c r="B137" t="s">
        <v>187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-0.88970446999999997</v>
      </c>
      <c r="J137">
        <v>-3.9733279000000001</v>
      </c>
      <c r="K137">
        <v>0</v>
      </c>
      <c r="L137">
        <v>38</v>
      </c>
      <c r="M137">
        <v>-4.86303237</v>
      </c>
      <c r="N137">
        <v>26.071428571428573</v>
      </c>
      <c r="O137">
        <f t="shared" si="2"/>
        <v>0</v>
      </c>
      <c r="P137">
        <f>_xlfn.MAXIFS(O:O,A:A,Table8[[#This Row],[Team]])</f>
        <v>0</v>
      </c>
    </row>
    <row r="138" spans="1:16" x14ac:dyDescent="0.2">
      <c r="A138" t="s">
        <v>190</v>
      </c>
      <c r="B138" t="s">
        <v>39</v>
      </c>
      <c r="C138">
        <v>0</v>
      </c>
      <c r="D138">
        <v>16</v>
      </c>
      <c r="E138">
        <v>18</v>
      </c>
      <c r="F138">
        <v>0</v>
      </c>
      <c r="G138">
        <v>0</v>
      </c>
      <c r="H138">
        <v>34</v>
      </c>
      <c r="I138">
        <v>2.0862563000000001</v>
      </c>
      <c r="J138">
        <v>0.60064976999999997</v>
      </c>
      <c r="K138">
        <v>8.9637078588750008</v>
      </c>
      <c r="L138">
        <v>28</v>
      </c>
      <c r="M138">
        <v>2.68690607</v>
      </c>
      <c r="N138">
        <v>26.071428571428573</v>
      </c>
      <c r="O138">
        <f t="shared" si="2"/>
        <v>0</v>
      </c>
      <c r="P138">
        <f>_xlfn.MAXIFS(O:O,A:A,Table8[[#This Row],[Team]])</f>
        <v>0</v>
      </c>
    </row>
    <row r="139" spans="1:16" x14ac:dyDescent="0.2">
      <c r="A139" t="s">
        <v>190</v>
      </c>
      <c r="B139" t="s">
        <v>189</v>
      </c>
      <c r="C139">
        <v>0</v>
      </c>
      <c r="D139">
        <v>0</v>
      </c>
      <c r="E139">
        <v>3</v>
      </c>
      <c r="F139">
        <v>5</v>
      </c>
      <c r="G139">
        <v>10</v>
      </c>
      <c r="H139">
        <v>18</v>
      </c>
      <c r="I139">
        <v>-0.43504346757086865</v>
      </c>
      <c r="J139">
        <v>-9.5791229495557184E-2</v>
      </c>
      <c r="K139">
        <v>1.4875298692202439</v>
      </c>
      <c r="L139">
        <v>20</v>
      </c>
      <c r="M139">
        <v>-0.53083469706642583</v>
      </c>
      <c r="N139">
        <v>26.071428571428573</v>
      </c>
      <c r="O139">
        <f t="shared" si="2"/>
        <v>0</v>
      </c>
      <c r="P139">
        <f>_xlfn.MAXIFS(O:O,A:A,Table8[[#This Row],[Team]])</f>
        <v>0</v>
      </c>
    </row>
    <row r="140" spans="1:16" x14ac:dyDescent="0.2">
      <c r="A140" t="s">
        <v>206</v>
      </c>
      <c r="B140" t="s">
        <v>191</v>
      </c>
      <c r="C140">
        <v>7</v>
      </c>
      <c r="D140">
        <v>27</v>
      </c>
      <c r="E140">
        <v>0</v>
      </c>
      <c r="F140">
        <v>0</v>
      </c>
      <c r="G140">
        <v>0</v>
      </c>
      <c r="H140">
        <v>34</v>
      </c>
      <c r="I140">
        <v>2.1728918936964896</v>
      </c>
      <c r="J140">
        <v>1.3983849936964896</v>
      </c>
      <c r="K140">
        <v>10.655067047139074</v>
      </c>
      <c r="L140">
        <v>26</v>
      </c>
      <c r="M140">
        <v>3.5712768873929792</v>
      </c>
      <c r="N140">
        <v>26.266666666666666</v>
      </c>
      <c r="O140">
        <f t="shared" si="2"/>
        <v>0</v>
      </c>
      <c r="P140">
        <f>_xlfn.MAXIFS(O:O,A:A,Table8[[#This Row],[Team]])</f>
        <v>0</v>
      </c>
    </row>
    <row r="141" spans="1:16" x14ac:dyDescent="0.2">
      <c r="A141" t="s">
        <v>206</v>
      </c>
      <c r="B141" t="s">
        <v>192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-1.1018707999999999</v>
      </c>
      <c r="J141">
        <v>1.4649627999999999</v>
      </c>
      <c r="K141">
        <v>0</v>
      </c>
      <c r="L141">
        <v>30</v>
      </c>
      <c r="M141">
        <v>0.36309199999999997</v>
      </c>
      <c r="N141">
        <v>26.266666666666666</v>
      </c>
      <c r="O141">
        <f t="shared" si="2"/>
        <v>0</v>
      </c>
      <c r="P141">
        <f>_xlfn.MAXIFS(O:O,A:A,Table8[[#This Row],[Team]])</f>
        <v>0</v>
      </c>
    </row>
    <row r="142" spans="1:16" x14ac:dyDescent="0.2">
      <c r="A142" t="s">
        <v>206</v>
      </c>
      <c r="B142" t="s">
        <v>193</v>
      </c>
      <c r="C142">
        <v>0</v>
      </c>
      <c r="D142">
        <v>0</v>
      </c>
      <c r="E142">
        <v>18</v>
      </c>
      <c r="F142">
        <v>11</v>
      </c>
      <c r="G142">
        <v>0</v>
      </c>
      <c r="H142">
        <v>29</v>
      </c>
      <c r="I142">
        <v>-0.65577569034623506</v>
      </c>
      <c r="J142">
        <v>-1.9755960903462348</v>
      </c>
      <c r="K142">
        <v>-1.0299252172545916</v>
      </c>
      <c r="L142">
        <v>29</v>
      </c>
      <c r="M142">
        <v>-2.6313717806924699</v>
      </c>
      <c r="N142">
        <v>26.266666666666666</v>
      </c>
      <c r="O142">
        <f t="shared" si="2"/>
        <v>0</v>
      </c>
      <c r="P142">
        <f>_xlfn.MAXIFS(O:O,A:A,Table8[[#This Row],[Team]])</f>
        <v>0</v>
      </c>
    </row>
    <row r="143" spans="1:16" x14ac:dyDescent="0.2">
      <c r="A143" t="s">
        <v>206</v>
      </c>
      <c r="B143" t="s">
        <v>195</v>
      </c>
      <c r="C143">
        <v>0</v>
      </c>
      <c r="D143">
        <v>0</v>
      </c>
      <c r="E143">
        <v>0</v>
      </c>
      <c r="F143">
        <v>0</v>
      </c>
      <c r="G143">
        <v>17</v>
      </c>
      <c r="H143">
        <v>17</v>
      </c>
      <c r="I143">
        <v>-3.238042298321373</v>
      </c>
      <c r="J143">
        <v>0.11302407167862727</v>
      </c>
      <c r="K143">
        <v>-1.0757986792271257</v>
      </c>
      <c r="L143">
        <v>34</v>
      </c>
      <c r="M143">
        <v>-3.1250182266427458</v>
      </c>
      <c r="N143">
        <v>26.266666666666666</v>
      </c>
      <c r="O143">
        <f t="shared" si="2"/>
        <v>0</v>
      </c>
      <c r="P143">
        <f>_xlfn.MAXIFS(O:O,A:A,Table8[[#This Row],[Team]])</f>
        <v>0</v>
      </c>
    </row>
    <row r="144" spans="1:16" x14ac:dyDescent="0.2">
      <c r="A144" t="s">
        <v>206</v>
      </c>
      <c r="B144" t="s">
        <v>196</v>
      </c>
      <c r="C144">
        <v>20</v>
      </c>
      <c r="D144">
        <v>6</v>
      </c>
      <c r="E144">
        <v>0</v>
      </c>
      <c r="F144">
        <v>0</v>
      </c>
      <c r="G144">
        <v>0</v>
      </c>
      <c r="H144">
        <v>26</v>
      </c>
      <c r="I144">
        <v>-0.34591450086115116</v>
      </c>
      <c r="J144">
        <v>-1.0234558708611512</v>
      </c>
      <c r="K144">
        <v>0.92229583135613302</v>
      </c>
      <c r="L144">
        <v>27</v>
      </c>
      <c r="M144">
        <v>-1.3693703717223022</v>
      </c>
      <c r="N144">
        <v>26.266666666666666</v>
      </c>
      <c r="O144">
        <f t="shared" si="2"/>
        <v>0</v>
      </c>
      <c r="P144">
        <f>_xlfn.MAXIFS(O:O,A:A,Table8[[#This Row],[Team]])</f>
        <v>0</v>
      </c>
    </row>
    <row r="145" spans="1:16" x14ac:dyDescent="0.2">
      <c r="A145" t="s">
        <v>206</v>
      </c>
      <c r="B145" t="s">
        <v>197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-1.0422893</v>
      </c>
      <c r="J145">
        <v>-1.6797086999999999</v>
      </c>
      <c r="K145">
        <v>0</v>
      </c>
      <c r="L145">
        <v>28</v>
      </c>
      <c r="M145">
        <v>-2.7219980000000001</v>
      </c>
      <c r="N145">
        <v>26.266666666666666</v>
      </c>
      <c r="O145">
        <f t="shared" si="2"/>
        <v>0</v>
      </c>
      <c r="P145">
        <f>_xlfn.MAXIFS(O:O,A:A,Table8[[#This Row],[Team]])</f>
        <v>0</v>
      </c>
    </row>
    <row r="146" spans="1:16" x14ac:dyDescent="0.2">
      <c r="A146" t="s">
        <v>206</v>
      </c>
      <c r="B146" t="s">
        <v>198</v>
      </c>
      <c r="C146">
        <v>0</v>
      </c>
      <c r="D146">
        <v>0</v>
      </c>
      <c r="E146">
        <v>0</v>
      </c>
      <c r="F146">
        <v>9</v>
      </c>
      <c r="G146">
        <v>19</v>
      </c>
      <c r="H146">
        <v>28</v>
      </c>
      <c r="I146">
        <v>-0.89778458999999999</v>
      </c>
      <c r="J146">
        <v>2.1725317999999998</v>
      </c>
      <c r="K146">
        <v>5.15772685575</v>
      </c>
      <c r="L146">
        <v>22</v>
      </c>
      <c r="M146">
        <v>1.2747472099999997</v>
      </c>
      <c r="N146">
        <v>26.266666666666666</v>
      </c>
      <c r="O146">
        <f t="shared" si="2"/>
        <v>0</v>
      </c>
      <c r="P146">
        <f>_xlfn.MAXIFS(O:O,A:A,Table8[[#This Row],[Team]])</f>
        <v>0</v>
      </c>
    </row>
    <row r="147" spans="1:16" x14ac:dyDescent="0.2">
      <c r="A147" t="s">
        <v>206</v>
      </c>
      <c r="B147" t="s">
        <v>199</v>
      </c>
      <c r="C147">
        <v>0</v>
      </c>
      <c r="D147">
        <v>0</v>
      </c>
      <c r="E147">
        <v>0</v>
      </c>
      <c r="F147">
        <v>12</v>
      </c>
      <c r="G147">
        <v>12</v>
      </c>
      <c r="H147">
        <v>24</v>
      </c>
      <c r="I147">
        <v>-0.98141038000000003</v>
      </c>
      <c r="J147">
        <v>0.70372420999999996</v>
      </c>
      <c r="K147">
        <v>2.3251236705</v>
      </c>
      <c r="L147">
        <v>22</v>
      </c>
      <c r="M147">
        <v>-0.27768617000000007</v>
      </c>
      <c r="N147">
        <v>26.266666666666666</v>
      </c>
      <c r="O147">
        <f t="shared" si="2"/>
        <v>0</v>
      </c>
      <c r="P147">
        <f>_xlfn.MAXIFS(O:O,A:A,Table8[[#This Row],[Team]])</f>
        <v>0</v>
      </c>
    </row>
    <row r="148" spans="1:16" x14ac:dyDescent="0.2">
      <c r="A148" t="s">
        <v>206</v>
      </c>
      <c r="B148" t="s">
        <v>200</v>
      </c>
      <c r="C148">
        <v>0</v>
      </c>
      <c r="D148">
        <v>0</v>
      </c>
      <c r="E148">
        <v>5</v>
      </c>
      <c r="F148">
        <v>6</v>
      </c>
      <c r="G148">
        <v>0</v>
      </c>
      <c r="H148">
        <v>11</v>
      </c>
      <c r="I148">
        <v>-1.0534733999999999</v>
      </c>
      <c r="J148">
        <v>-1.2360367000000001</v>
      </c>
      <c r="K148">
        <v>-0.17913437437500013</v>
      </c>
      <c r="L148">
        <v>21</v>
      </c>
      <c r="M148">
        <v>-2.2895101000000002</v>
      </c>
      <c r="N148">
        <v>26.266666666666666</v>
      </c>
      <c r="O148">
        <f t="shared" si="2"/>
        <v>0</v>
      </c>
      <c r="P148">
        <f>_xlfn.MAXIFS(O:O,A:A,Table8[[#This Row],[Team]])</f>
        <v>0</v>
      </c>
    </row>
    <row r="149" spans="1:16" x14ac:dyDescent="0.2">
      <c r="A149" t="s">
        <v>206</v>
      </c>
      <c r="B149" t="s">
        <v>201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-0.97034061000000005</v>
      </c>
      <c r="J149">
        <v>-1.90655</v>
      </c>
      <c r="K149">
        <v>0</v>
      </c>
      <c r="L149">
        <v>26</v>
      </c>
      <c r="M149">
        <v>-2.8768906100000002</v>
      </c>
      <c r="N149">
        <v>26.266666666666666</v>
      </c>
      <c r="O149">
        <f t="shared" si="2"/>
        <v>0</v>
      </c>
      <c r="P149">
        <f>_xlfn.MAXIFS(O:O,A:A,Table8[[#This Row],[Team]])</f>
        <v>0</v>
      </c>
    </row>
    <row r="150" spans="1:16" x14ac:dyDescent="0.2">
      <c r="A150" t="s">
        <v>206</v>
      </c>
      <c r="B150" t="s">
        <v>202</v>
      </c>
      <c r="C150">
        <v>0</v>
      </c>
      <c r="D150">
        <v>0</v>
      </c>
      <c r="E150">
        <v>0</v>
      </c>
      <c r="F150">
        <v>5</v>
      </c>
      <c r="G150">
        <v>0</v>
      </c>
      <c r="H150">
        <v>5</v>
      </c>
      <c r="I150">
        <v>-1.3183194948910422</v>
      </c>
      <c r="J150">
        <v>-0.26900723566483098</v>
      </c>
      <c r="K150">
        <v>0.11606435703116069</v>
      </c>
      <c r="L150">
        <v>20</v>
      </c>
      <c r="M150">
        <v>-1.5873267305558731</v>
      </c>
      <c r="N150">
        <v>26.266666666666666</v>
      </c>
      <c r="O150">
        <f t="shared" si="2"/>
        <v>0</v>
      </c>
      <c r="P150">
        <f>_xlfn.MAXIFS(O:O,A:A,Table8[[#This Row],[Team]])</f>
        <v>0</v>
      </c>
    </row>
    <row r="151" spans="1:16" x14ac:dyDescent="0.2">
      <c r="A151" t="s">
        <v>222</v>
      </c>
      <c r="B151" t="s">
        <v>207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-1.4910076000000001</v>
      </c>
      <c r="J151">
        <v>-1.4199432999999999</v>
      </c>
      <c r="K151">
        <v>0</v>
      </c>
      <c r="L151">
        <v>37</v>
      </c>
      <c r="M151">
        <v>-2.9109509</v>
      </c>
      <c r="N151">
        <v>27.266666666666666</v>
      </c>
      <c r="O151">
        <f t="shared" si="2"/>
        <v>0</v>
      </c>
      <c r="P151">
        <f>_xlfn.MAXIFS(O:O,A:A,Table8[[#This Row],[Team]])</f>
        <v>0</v>
      </c>
    </row>
    <row r="152" spans="1:16" x14ac:dyDescent="0.2">
      <c r="A152" t="s">
        <v>222</v>
      </c>
      <c r="B152" t="s">
        <v>208</v>
      </c>
      <c r="C152">
        <v>6</v>
      </c>
      <c r="D152">
        <v>6</v>
      </c>
      <c r="E152">
        <v>0</v>
      </c>
      <c r="F152">
        <v>0</v>
      </c>
      <c r="G152">
        <v>0</v>
      </c>
      <c r="H152">
        <v>12</v>
      </c>
      <c r="I152">
        <v>-1.3461856999999999</v>
      </c>
      <c r="J152">
        <v>-0.20154166000000001</v>
      </c>
      <c r="K152">
        <v>0.30528403200000009</v>
      </c>
      <c r="L152">
        <v>28</v>
      </c>
      <c r="M152">
        <v>-1.5477273599999999</v>
      </c>
      <c r="N152">
        <v>27.266666666666666</v>
      </c>
      <c r="O152">
        <f t="shared" si="2"/>
        <v>0</v>
      </c>
      <c r="P152">
        <f>_xlfn.MAXIFS(O:O,A:A,Table8[[#This Row],[Team]])</f>
        <v>0</v>
      </c>
    </row>
    <row r="153" spans="1:16" x14ac:dyDescent="0.2">
      <c r="A153" t="s">
        <v>222</v>
      </c>
      <c r="B153" t="s">
        <v>209</v>
      </c>
      <c r="C153">
        <v>0</v>
      </c>
      <c r="D153">
        <v>20</v>
      </c>
      <c r="E153">
        <v>7</v>
      </c>
      <c r="F153">
        <v>0</v>
      </c>
      <c r="G153">
        <v>0</v>
      </c>
      <c r="H153">
        <v>27</v>
      </c>
      <c r="I153">
        <v>0.39133233300335274</v>
      </c>
      <c r="J153">
        <v>-1.6660741869966471</v>
      </c>
      <c r="K153">
        <v>1.1014858092476842</v>
      </c>
      <c r="L153">
        <v>26</v>
      </c>
      <c r="M153">
        <v>-1.2747418539932944</v>
      </c>
      <c r="N153">
        <v>27.266666666666666</v>
      </c>
      <c r="O153">
        <f t="shared" si="2"/>
        <v>0</v>
      </c>
      <c r="P153">
        <f>_xlfn.MAXIFS(O:O,A:A,Table8[[#This Row],[Team]])</f>
        <v>0</v>
      </c>
    </row>
    <row r="154" spans="1:16" x14ac:dyDescent="0.2">
      <c r="A154" t="s">
        <v>222</v>
      </c>
      <c r="B154" t="s">
        <v>210</v>
      </c>
      <c r="C154">
        <v>0</v>
      </c>
      <c r="D154">
        <v>0</v>
      </c>
      <c r="E154">
        <v>0</v>
      </c>
      <c r="F154">
        <v>1</v>
      </c>
      <c r="G154">
        <v>9</v>
      </c>
      <c r="H154">
        <v>10</v>
      </c>
      <c r="I154">
        <v>-2.3491458999999999</v>
      </c>
      <c r="J154">
        <v>1.5138986999999999</v>
      </c>
      <c r="K154">
        <v>0.65517345000000005</v>
      </c>
      <c r="L154">
        <v>29</v>
      </c>
      <c r="M154">
        <v>-0.83524719999999997</v>
      </c>
      <c r="N154">
        <v>27.266666666666666</v>
      </c>
      <c r="O154">
        <f t="shared" si="2"/>
        <v>0</v>
      </c>
      <c r="P154">
        <f>_xlfn.MAXIFS(O:O,A:A,Table8[[#This Row],[Team]])</f>
        <v>0</v>
      </c>
    </row>
    <row r="155" spans="1:16" x14ac:dyDescent="0.2">
      <c r="A155" t="s">
        <v>222</v>
      </c>
      <c r="B155" t="s">
        <v>211</v>
      </c>
      <c r="D155">
        <v>19</v>
      </c>
      <c r="E155">
        <v>4</v>
      </c>
      <c r="F155">
        <v>0</v>
      </c>
      <c r="G155">
        <v>0</v>
      </c>
      <c r="H155">
        <v>23</v>
      </c>
      <c r="I155">
        <v>-1.7963410953105095</v>
      </c>
      <c r="J155">
        <v>-0.55678488531050929</v>
      </c>
      <c r="K155">
        <v>-0.45685673742844279</v>
      </c>
      <c r="L155">
        <v>32</v>
      </c>
      <c r="M155">
        <v>-2.3531259806210185</v>
      </c>
      <c r="N155">
        <v>27.266666666666666</v>
      </c>
      <c r="O155">
        <f t="shared" si="2"/>
        <v>0</v>
      </c>
      <c r="P155">
        <f>_xlfn.MAXIFS(O:O,A:A,Table8[[#This Row],[Team]])</f>
        <v>0</v>
      </c>
    </row>
    <row r="156" spans="1:16" x14ac:dyDescent="0.2">
      <c r="A156" t="s">
        <v>222</v>
      </c>
      <c r="B156" t="s">
        <v>212</v>
      </c>
      <c r="C156">
        <v>21</v>
      </c>
      <c r="D156">
        <v>0</v>
      </c>
      <c r="E156">
        <v>0</v>
      </c>
      <c r="F156">
        <v>0</v>
      </c>
      <c r="G156">
        <v>0</v>
      </c>
      <c r="H156">
        <v>21</v>
      </c>
      <c r="I156">
        <v>-0.58694303000000003</v>
      </c>
      <c r="J156">
        <v>-1.9579328</v>
      </c>
      <c r="K156">
        <v>-0.64363457418750014</v>
      </c>
      <c r="L156">
        <v>21</v>
      </c>
      <c r="M156">
        <v>-2.5448758300000001</v>
      </c>
      <c r="N156">
        <v>27.266666666666666</v>
      </c>
      <c r="O156">
        <f t="shared" si="2"/>
        <v>0</v>
      </c>
      <c r="P156">
        <f>_xlfn.MAXIFS(O:O,A:A,Table8[[#This Row],[Team]])</f>
        <v>0</v>
      </c>
    </row>
    <row r="157" spans="1:16" x14ac:dyDescent="0.2">
      <c r="A157" t="s">
        <v>222</v>
      </c>
      <c r="B157" t="s">
        <v>213</v>
      </c>
      <c r="C157">
        <v>0</v>
      </c>
      <c r="D157">
        <v>0</v>
      </c>
      <c r="E157">
        <v>0</v>
      </c>
      <c r="F157">
        <v>4</v>
      </c>
      <c r="G157">
        <v>22</v>
      </c>
      <c r="H157">
        <v>26</v>
      </c>
      <c r="I157">
        <v>-1.5030692961933516</v>
      </c>
      <c r="J157">
        <v>1.6022423038066484</v>
      </c>
      <c r="K157">
        <v>3.0700405236344466</v>
      </c>
      <c r="L157">
        <v>25</v>
      </c>
      <c r="M157">
        <v>9.9173007613296837E-2</v>
      </c>
      <c r="N157">
        <v>27.266666666666666</v>
      </c>
      <c r="O157">
        <f t="shared" si="2"/>
        <v>0</v>
      </c>
      <c r="P157">
        <f>_xlfn.MAXIFS(O:O,A:A,Table8[[#This Row],[Team]])</f>
        <v>0</v>
      </c>
    </row>
    <row r="158" spans="1:16" x14ac:dyDescent="0.2">
      <c r="A158" t="s">
        <v>222</v>
      </c>
      <c r="B158" t="s">
        <v>214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0.86127222000000003</v>
      </c>
      <c r="J158">
        <v>-1.4104129000000001</v>
      </c>
      <c r="K158">
        <v>0</v>
      </c>
      <c r="L158">
        <v>25</v>
      </c>
      <c r="M158">
        <v>-0.54914068000000005</v>
      </c>
      <c r="N158">
        <v>27.266666666666666</v>
      </c>
      <c r="O158">
        <f t="shared" si="2"/>
        <v>0</v>
      </c>
      <c r="P158">
        <f>_xlfn.MAXIFS(O:O,A:A,Table8[[#This Row],[Team]])</f>
        <v>0</v>
      </c>
    </row>
    <row r="159" spans="1:16" x14ac:dyDescent="0.2">
      <c r="A159" t="s">
        <v>222</v>
      </c>
      <c r="B159" t="s">
        <v>215</v>
      </c>
      <c r="C159">
        <v>0</v>
      </c>
      <c r="D159">
        <v>0</v>
      </c>
      <c r="E159">
        <v>5</v>
      </c>
      <c r="F159">
        <v>17</v>
      </c>
      <c r="G159">
        <v>0</v>
      </c>
      <c r="H159">
        <v>22</v>
      </c>
      <c r="I159">
        <v>-1.4315340586233654</v>
      </c>
      <c r="J159">
        <v>-1.0000473086233652</v>
      </c>
      <c r="K159">
        <v>-0.53408194196782877</v>
      </c>
      <c r="L159">
        <v>23</v>
      </c>
      <c r="M159">
        <v>-2.4315813672467304</v>
      </c>
      <c r="N159">
        <v>27.266666666666666</v>
      </c>
      <c r="O159">
        <f t="shared" si="2"/>
        <v>0</v>
      </c>
      <c r="P159">
        <f>_xlfn.MAXIFS(O:O,A:A,Table8[[#This Row],[Team]])</f>
        <v>0</v>
      </c>
    </row>
    <row r="160" spans="1:16" x14ac:dyDescent="0.2">
      <c r="A160" t="s">
        <v>222</v>
      </c>
      <c r="B160" t="s">
        <v>216</v>
      </c>
      <c r="C160">
        <v>0</v>
      </c>
      <c r="D160">
        <v>0</v>
      </c>
      <c r="E160">
        <v>7</v>
      </c>
      <c r="F160">
        <v>6</v>
      </c>
      <c r="G160">
        <v>0</v>
      </c>
      <c r="H160">
        <v>13</v>
      </c>
      <c r="I160">
        <v>-0.91430222473239453</v>
      </c>
      <c r="J160">
        <v>-0.23272175256465955</v>
      </c>
      <c r="K160">
        <v>0.62373871660152913</v>
      </c>
      <c r="L160">
        <v>20</v>
      </c>
      <c r="M160">
        <v>-1.1470239772970541</v>
      </c>
      <c r="N160">
        <v>27.266666666666666</v>
      </c>
      <c r="O160">
        <f t="shared" si="2"/>
        <v>0</v>
      </c>
      <c r="P160">
        <f>_xlfn.MAXIFS(O:O,A:A,Table8[[#This Row],[Team]])</f>
        <v>0</v>
      </c>
    </row>
    <row r="161" spans="1:16" x14ac:dyDescent="0.2">
      <c r="A161" t="s">
        <v>222</v>
      </c>
      <c r="B161" t="s">
        <v>217</v>
      </c>
      <c r="C161">
        <v>0</v>
      </c>
      <c r="D161">
        <v>0</v>
      </c>
      <c r="E161">
        <v>3</v>
      </c>
      <c r="F161">
        <v>10</v>
      </c>
      <c r="G161">
        <v>7</v>
      </c>
      <c r="H161">
        <v>20</v>
      </c>
      <c r="I161">
        <v>-1.7513746655485565</v>
      </c>
      <c r="J161">
        <v>1.8803614514436018E-3</v>
      </c>
      <c r="K161">
        <v>0.28181890789074798</v>
      </c>
      <c r="L161">
        <v>22</v>
      </c>
      <c r="M161">
        <v>-1.7494943040971129</v>
      </c>
      <c r="N161">
        <v>27.266666666666666</v>
      </c>
      <c r="O161">
        <f t="shared" si="2"/>
        <v>0</v>
      </c>
      <c r="P161">
        <f>_xlfn.MAXIFS(O:O,A:A,Table8[[#This Row],[Team]])</f>
        <v>0</v>
      </c>
    </row>
    <row r="162" spans="1:16" x14ac:dyDescent="0.2">
      <c r="A162" t="s">
        <v>222</v>
      </c>
      <c r="B162" t="s">
        <v>218</v>
      </c>
      <c r="C162">
        <v>19</v>
      </c>
      <c r="D162">
        <v>0</v>
      </c>
      <c r="E162">
        <v>0</v>
      </c>
      <c r="F162">
        <v>0</v>
      </c>
      <c r="G162">
        <v>0</v>
      </c>
      <c r="H162">
        <v>19</v>
      </c>
      <c r="I162">
        <v>-0.26053492795094002</v>
      </c>
      <c r="J162">
        <v>-2.04726592795094</v>
      </c>
      <c r="K162">
        <v>-0.32896216474513412</v>
      </c>
      <c r="L162">
        <v>24</v>
      </c>
      <c r="M162">
        <v>-2.3078008559018799</v>
      </c>
      <c r="N162">
        <v>27.266666666666666</v>
      </c>
      <c r="O162">
        <f t="shared" si="2"/>
        <v>0</v>
      </c>
      <c r="P162">
        <f>_xlfn.MAXIFS(O:O,A:A,Table8[[#This Row],[Team]])</f>
        <v>0</v>
      </c>
    </row>
    <row r="163" spans="1:16" x14ac:dyDescent="0.2">
      <c r="A163" t="s">
        <v>222</v>
      </c>
      <c r="B163" t="s">
        <v>219</v>
      </c>
      <c r="C163">
        <v>0</v>
      </c>
      <c r="D163">
        <v>0</v>
      </c>
      <c r="E163">
        <v>0</v>
      </c>
      <c r="F163">
        <v>0</v>
      </c>
      <c r="G163">
        <v>10</v>
      </c>
      <c r="H163">
        <v>10</v>
      </c>
      <c r="I163">
        <v>-1.3637937242329616</v>
      </c>
      <c r="J163">
        <v>0.17333586755253483</v>
      </c>
      <c r="K163">
        <v>0.45536745561725989</v>
      </c>
      <c r="L163">
        <v>21</v>
      </c>
      <c r="M163">
        <v>-1.1904578566804269</v>
      </c>
      <c r="N163">
        <v>27.266666666666666</v>
      </c>
      <c r="O163">
        <f t="shared" si="2"/>
        <v>0</v>
      </c>
      <c r="P163">
        <f>_xlfn.MAXIFS(O:O,A:A,Table8[[#This Row],[Team]])</f>
        <v>0</v>
      </c>
    </row>
    <row r="164" spans="1:16" x14ac:dyDescent="0.2">
      <c r="A164" t="s">
        <v>222</v>
      </c>
      <c r="B164" t="s">
        <v>220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-1.5184914</v>
      </c>
      <c r="J164">
        <v>-0.46720335000000002</v>
      </c>
      <c r="K164">
        <v>0</v>
      </c>
      <c r="L164">
        <v>38</v>
      </c>
      <c r="M164">
        <v>-1.98569475</v>
      </c>
      <c r="N164">
        <v>27.266666666666666</v>
      </c>
      <c r="O164">
        <f t="shared" si="2"/>
        <v>0</v>
      </c>
      <c r="P164">
        <f>_xlfn.MAXIFS(O:O,A:A,Table8[[#This Row],[Team]])</f>
        <v>0</v>
      </c>
    </row>
    <row r="165" spans="1:16" x14ac:dyDescent="0.2">
      <c r="A165" t="s">
        <v>234</v>
      </c>
      <c r="B165" t="s">
        <v>223</v>
      </c>
      <c r="C165">
        <v>0</v>
      </c>
      <c r="D165">
        <v>36</v>
      </c>
      <c r="E165">
        <v>0</v>
      </c>
      <c r="F165">
        <v>0</v>
      </c>
      <c r="G165">
        <v>0</v>
      </c>
      <c r="H165">
        <v>36</v>
      </c>
      <c r="I165">
        <v>4.0999999999999996</v>
      </c>
      <c r="J165">
        <v>1.5</v>
      </c>
      <c r="K165">
        <v>10.3</v>
      </c>
      <c r="L165">
        <v>28</v>
      </c>
      <c r="M165">
        <v>1.9441845099999999</v>
      </c>
      <c r="N165">
        <v>26.90909090909091</v>
      </c>
      <c r="O165">
        <f t="shared" si="2"/>
        <v>0</v>
      </c>
      <c r="P165">
        <f>_xlfn.MAXIFS(O:O,A:A,Table8[[#This Row],[Team]])</f>
        <v>0</v>
      </c>
    </row>
    <row r="166" spans="1:16" x14ac:dyDescent="0.2">
      <c r="A166" t="s">
        <v>234</v>
      </c>
      <c r="B166" t="s">
        <v>224</v>
      </c>
      <c r="C166">
        <v>0</v>
      </c>
      <c r="D166">
        <v>0</v>
      </c>
      <c r="E166">
        <v>0</v>
      </c>
      <c r="F166">
        <v>30</v>
      </c>
      <c r="G166">
        <v>2</v>
      </c>
      <c r="H166">
        <v>32</v>
      </c>
      <c r="I166">
        <v>1.6508373999999999</v>
      </c>
      <c r="J166">
        <v>3.2415018</v>
      </c>
      <c r="K166">
        <v>12.406210560000002</v>
      </c>
      <c r="L166">
        <v>25</v>
      </c>
      <c r="M166">
        <v>4.8923392000000003</v>
      </c>
      <c r="N166">
        <v>26.90909090909091</v>
      </c>
      <c r="O166">
        <f t="shared" si="2"/>
        <v>0</v>
      </c>
      <c r="P166">
        <f>_xlfn.MAXIFS(O:O,A:A,Table8[[#This Row],[Team]])</f>
        <v>0</v>
      </c>
    </row>
    <row r="167" spans="1:16" x14ac:dyDescent="0.2">
      <c r="A167" t="s">
        <v>234</v>
      </c>
      <c r="B167" t="s">
        <v>225</v>
      </c>
      <c r="C167">
        <v>0</v>
      </c>
      <c r="D167">
        <v>0</v>
      </c>
      <c r="E167">
        <v>0</v>
      </c>
      <c r="G167">
        <v>28</v>
      </c>
      <c r="H167">
        <v>28</v>
      </c>
      <c r="I167">
        <v>2.3510297350421085</v>
      </c>
      <c r="J167">
        <v>2.1642244350421089</v>
      </c>
      <c r="K167">
        <v>10.261525317882644</v>
      </c>
      <c r="L167">
        <v>28</v>
      </c>
      <c r="M167">
        <v>4.5152541700842175</v>
      </c>
      <c r="N167">
        <v>26.90909090909091</v>
      </c>
      <c r="O167">
        <f t="shared" si="2"/>
        <v>0</v>
      </c>
      <c r="P167">
        <f>_xlfn.MAXIFS(O:O,A:A,Table8[[#This Row],[Team]])</f>
        <v>0</v>
      </c>
    </row>
    <row r="168" spans="1:16" x14ac:dyDescent="0.2">
      <c r="A168" t="s">
        <v>234</v>
      </c>
      <c r="B168" t="s">
        <v>226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0.69512635</v>
      </c>
      <c r="J168">
        <v>0.80596500999999998</v>
      </c>
      <c r="K168">
        <v>0</v>
      </c>
      <c r="L168">
        <v>27</v>
      </c>
      <c r="M168">
        <v>1.50109136</v>
      </c>
      <c r="N168">
        <v>26.90909090909091</v>
      </c>
      <c r="O168">
        <f t="shared" si="2"/>
        <v>0</v>
      </c>
      <c r="P168">
        <f>_xlfn.MAXIFS(O:O,A:A,Table8[[#This Row],[Team]])</f>
        <v>0</v>
      </c>
    </row>
    <row r="169" spans="1:16" x14ac:dyDescent="0.2">
      <c r="A169" t="s">
        <v>234</v>
      </c>
      <c r="B169" t="s">
        <v>228</v>
      </c>
      <c r="C169">
        <v>10</v>
      </c>
      <c r="D169">
        <v>14</v>
      </c>
      <c r="E169">
        <v>0</v>
      </c>
      <c r="F169">
        <v>0</v>
      </c>
      <c r="G169">
        <v>0</v>
      </c>
      <c r="H169">
        <v>24</v>
      </c>
      <c r="I169">
        <v>-0.29631758000000002</v>
      </c>
      <c r="J169">
        <v>-1.3457520999999999</v>
      </c>
      <c r="K169">
        <v>0.48320593200000023</v>
      </c>
      <c r="L169">
        <v>29</v>
      </c>
      <c r="M169">
        <v>-1.6420696799999999</v>
      </c>
      <c r="N169">
        <v>26.90909090909091</v>
      </c>
      <c r="O169">
        <f t="shared" si="2"/>
        <v>0</v>
      </c>
      <c r="P169">
        <f>_xlfn.MAXIFS(O:O,A:A,Table8[[#This Row],[Team]])</f>
        <v>0</v>
      </c>
    </row>
    <row r="170" spans="1:16" x14ac:dyDescent="0.2">
      <c r="A170" t="s">
        <v>234</v>
      </c>
      <c r="B170" t="s">
        <v>229</v>
      </c>
      <c r="C170">
        <v>0</v>
      </c>
      <c r="D170">
        <v>0</v>
      </c>
      <c r="E170">
        <v>0</v>
      </c>
      <c r="F170">
        <v>0</v>
      </c>
      <c r="G170">
        <v>7</v>
      </c>
      <c r="H170">
        <v>7</v>
      </c>
      <c r="I170">
        <v>-3.1751450999999999</v>
      </c>
      <c r="J170">
        <v>1.5056814000000001</v>
      </c>
      <c r="K170">
        <v>0.13014866812500006</v>
      </c>
      <c r="L170">
        <v>30</v>
      </c>
      <c r="M170">
        <v>-1.6694636999999999</v>
      </c>
      <c r="N170">
        <v>26.90909090909091</v>
      </c>
      <c r="O170">
        <f t="shared" si="2"/>
        <v>0</v>
      </c>
      <c r="P170">
        <f>_xlfn.MAXIFS(O:O,A:A,Table8[[#This Row],[Team]])</f>
        <v>0</v>
      </c>
    </row>
    <row r="171" spans="1:16" x14ac:dyDescent="0.2">
      <c r="A171" t="s">
        <v>234</v>
      </c>
      <c r="B171" t="s">
        <v>230</v>
      </c>
      <c r="C171">
        <v>19</v>
      </c>
      <c r="D171">
        <v>0</v>
      </c>
      <c r="E171">
        <v>0</v>
      </c>
      <c r="F171">
        <v>0</v>
      </c>
      <c r="G171">
        <v>0</v>
      </c>
      <c r="H171">
        <v>19</v>
      </c>
      <c r="I171">
        <v>-1.0552046325587412</v>
      </c>
      <c r="J171">
        <v>-0.42230609255874124</v>
      </c>
      <c r="K171">
        <v>0.55841041253069068</v>
      </c>
      <c r="L171">
        <v>32</v>
      </c>
      <c r="M171">
        <v>-1.4775107251174824</v>
      </c>
      <c r="N171">
        <v>26.90909090909091</v>
      </c>
      <c r="O171">
        <f t="shared" si="2"/>
        <v>0</v>
      </c>
      <c r="P171">
        <f>_xlfn.MAXIFS(O:O,A:A,Table8[[#This Row],[Team]])</f>
        <v>0</v>
      </c>
    </row>
    <row r="172" spans="1:16" x14ac:dyDescent="0.2">
      <c r="A172" t="s">
        <v>234</v>
      </c>
      <c r="B172" t="s">
        <v>231</v>
      </c>
      <c r="C172">
        <v>0</v>
      </c>
      <c r="D172">
        <v>0</v>
      </c>
      <c r="E172">
        <v>9</v>
      </c>
      <c r="F172">
        <v>9</v>
      </c>
      <c r="G172">
        <v>0</v>
      </c>
      <c r="H172">
        <v>18</v>
      </c>
      <c r="I172">
        <v>0.56432389999999999</v>
      </c>
      <c r="J172">
        <v>-1.6315529</v>
      </c>
      <c r="K172">
        <v>0.94443063750000011</v>
      </c>
      <c r="L172">
        <v>28</v>
      </c>
      <c r="M172">
        <v>-1.067229</v>
      </c>
      <c r="N172">
        <v>26.90909090909091</v>
      </c>
      <c r="O172">
        <f t="shared" si="2"/>
        <v>0</v>
      </c>
      <c r="P172">
        <f>_xlfn.MAXIFS(O:O,A:A,Table8[[#This Row],[Team]])</f>
        <v>0</v>
      </c>
    </row>
    <row r="173" spans="1:16" x14ac:dyDescent="0.2">
      <c r="A173" t="s">
        <v>234</v>
      </c>
      <c r="B173" t="s">
        <v>232</v>
      </c>
      <c r="C173">
        <v>0</v>
      </c>
      <c r="D173">
        <v>0</v>
      </c>
      <c r="E173">
        <v>0</v>
      </c>
      <c r="F173">
        <v>3</v>
      </c>
      <c r="G173">
        <v>9</v>
      </c>
      <c r="H173">
        <v>12</v>
      </c>
      <c r="I173">
        <v>-1.4860131000000001</v>
      </c>
      <c r="J173">
        <v>2.5426286999999999E-2</v>
      </c>
      <c r="K173">
        <v>0.36410390122499992</v>
      </c>
      <c r="L173">
        <v>22</v>
      </c>
      <c r="M173">
        <v>-1.4605868130000002</v>
      </c>
      <c r="N173">
        <v>26.90909090909091</v>
      </c>
      <c r="O173">
        <f t="shared" si="2"/>
        <v>0</v>
      </c>
      <c r="P173">
        <f>_xlfn.MAXIFS(O:O,A:A,Table8[[#This Row],[Team]])</f>
        <v>0</v>
      </c>
    </row>
    <row r="174" spans="1:16" x14ac:dyDescent="0.2">
      <c r="A174" t="s">
        <v>244</v>
      </c>
      <c r="B174" t="s">
        <v>235</v>
      </c>
      <c r="C174">
        <v>27</v>
      </c>
      <c r="D174">
        <v>5</v>
      </c>
      <c r="E174">
        <v>0</v>
      </c>
      <c r="F174">
        <v>0</v>
      </c>
      <c r="G174">
        <v>0</v>
      </c>
      <c r="H174">
        <v>32</v>
      </c>
      <c r="I174">
        <v>6.3298755</v>
      </c>
      <c r="J174">
        <v>0.99969774</v>
      </c>
      <c r="K174">
        <v>16.793231832</v>
      </c>
      <c r="L174">
        <v>30</v>
      </c>
      <c r="M174">
        <v>7.3295732400000002</v>
      </c>
      <c r="N174">
        <v>27.1</v>
      </c>
      <c r="O174">
        <f t="shared" si="2"/>
        <v>0</v>
      </c>
      <c r="P174">
        <f>_xlfn.MAXIFS(O:O,A:A,Table8[[#This Row],[Team]])</f>
        <v>1</v>
      </c>
    </row>
    <row r="175" spans="1:16" x14ac:dyDescent="0.2">
      <c r="A175" t="s">
        <v>244</v>
      </c>
      <c r="B175" t="s">
        <v>237</v>
      </c>
      <c r="C175">
        <v>0</v>
      </c>
      <c r="D175">
        <v>0</v>
      </c>
      <c r="E175">
        <v>0</v>
      </c>
      <c r="F175">
        <v>0</v>
      </c>
      <c r="G175">
        <v>25</v>
      </c>
      <c r="H175">
        <v>25</v>
      </c>
      <c r="I175">
        <v>9.9802136E-2</v>
      </c>
      <c r="J175">
        <v>1.7296946</v>
      </c>
      <c r="K175">
        <v>0</v>
      </c>
      <c r="L175">
        <v>25</v>
      </c>
      <c r="M175">
        <v>1.8294967360000001</v>
      </c>
      <c r="N175">
        <v>27.1</v>
      </c>
      <c r="O175">
        <f t="shared" si="2"/>
        <v>0</v>
      </c>
      <c r="P175">
        <f>_xlfn.MAXIFS(O:O,A:A,Table8[[#This Row],[Team]])</f>
        <v>1</v>
      </c>
    </row>
    <row r="176" spans="1:16" x14ac:dyDescent="0.2">
      <c r="A176" t="s">
        <v>244</v>
      </c>
      <c r="B176" t="s">
        <v>39</v>
      </c>
      <c r="C176">
        <v>0</v>
      </c>
      <c r="D176">
        <v>1</v>
      </c>
      <c r="E176">
        <v>35</v>
      </c>
      <c r="F176">
        <v>0</v>
      </c>
      <c r="G176">
        <v>0</v>
      </c>
      <c r="H176">
        <v>36</v>
      </c>
      <c r="I176">
        <v>2.0118058107636791</v>
      </c>
      <c r="J176">
        <v>0.52619928076367928</v>
      </c>
      <c r="K176">
        <v>9.1894603103429002</v>
      </c>
      <c r="L176">
        <v>28</v>
      </c>
      <c r="M176">
        <v>2.5380050915273582</v>
      </c>
      <c r="N176">
        <v>27.1</v>
      </c>
      <c r="O176">
        <f t="shared" si="2"/>
        <v>1</v>
      </c>
      <c r="P176">
        <f>_xlfn.MAXIFS(O:O,A:A,Table8[[#This Row],[Team]])</f>
        <v>1</v>
      </c>
    </row>
    <row r="177" spans="1:16" x14ac:dyDescent="0.2">
      <c r="A177" t="s">
        <v>244</v>
      </c>
      <c r="B177" t="s">
        <v>239</v>
      </c>
      <c r="C177">
        <v>0</v>
      </c>
      <c r="D177">
        <v>18</v>
      </c>
      <c r="E177">
        <v>0</v>
      </c>
      <c r="F177">
        <v>0</v>
      </c>
      <c r="G177">
        <v>0</v>
      </c>
      <c r="H177">
        <v>18</v>
      </c>
      <c r="I177">
        <v>-0.23064454284125691</v>
      </c>
      <c r="J177">
        <v>-1.4893000828412568</v>
      </c>
      <c r="K177">
        <v>0.28355606649645487</v>
      </c>
      <c r="L177">
        <v>25</v>
      </c>
      <c r="M177">
        <v>-1.7199446256825137</v>
      </c>
      <c r="N177">
        <v>27.1</v>
      </c>
      <c r="O177">
        <f t="shared" si="2"/>
        <v>0</v>
      </c>
      <c r="P177">
        <f>_xlfn.MAXIFS(O:O,A:A,Table8[[#This Row],[Team]])</f>
        <v>1</v>
      </c>
    </row>
    <row r="178" spans="1:16" x14ac:dyDescent="0.2">
      <c r="A178" t="s">
        <v>244</v>
      </c>
      <c r="B178" t="s">
        <v>241</v>
      </c>
      <c r="C178">
        <v>0</v>
      </c>
      <c r="D178">
        <v>0</v>
      </c>
      <c r="E178">
        <v>6</v>
      </c>
      <c r="F178">
        <v>0</v>
      </c>
      <c r="G178">
        <v>0</v>
      </c>
      <c r="H178">
        <v>6</v>
      </c>
      <c r="I178">
        <v>-2.3749189308111029</v>
      </c>
      <c r="J178">
        <v>-0.56158048081110301</v>
      </c>
      <c r="K178">
        <v>-0.31606855142249457</v>
      </c>
      <c r="L178">
        <v>30</v>
      </c>
      <c r="M178">
        <v>-2.9364994116222061</v>
      </c>
      <c r="N178">
        <v>27.1</v>
      </c>
      <c r="O178">
        <f t="shared" si="2"/>
        <v>0</v>
      </c>
      <c r="P178">
        <f>_xlfn.MAXIFS(O:O,A:A,Table8[[#This Row],[Team]])</f>
        <v>1</v>
      </c>
    </row>
    <row r="179" spans="1:16" x14ac:dyDescent="0.2">
      <c r="A179" t="s">
        <v>244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12</v>
      </c>
      <c r="H179">
        <v>12</v>
      </c>
      <c r="I179">
        <v>-1.26655605449231</v>
      </c>
      <c r="J179">
        <v>0.66182733451433884</v>
      </c>
      <c r="K179">
        <v>0.94180811401486952</v>
      </c>
      <c r="L179">
        <v>23</v>
      </c>
      <c r="M179">
        <v>-0.60472871997797117</v>
      </c>
      <c r="N179">
        <v>27.1</v>
      </c>
      <c r="O179">
        <f t="shared" si="2"/>
        <v>0</v>
      </c>
      <c r="P179">
        <f>_xlfn.MAXIFS(O:O,A:A,Table8[[#This Row],[Team]])</f>
        <v>1</v>
      </c>
    </row>
    <row r="180" spans="1:16" x14ac:dyDescent="0.2">
      <c r="A180" t="s">
        <v>256</v>
      </c>
      <c r="B180" t="s">
        <v>245</v>
      </c>
      <c r="C180">
        <v>0</v>
      </c>
      <c r="D180">
        <v>0</v>
      </c>
      <c r="E180">
        <v>0</v>
      </c>
      <c r="F180">
        <v>0</v>
      </c>
      <c r="G180">
        <v>29</v>
      </c>
      <c r="H180">
        <v>29</v>
      </c>
      <c r="I180">
        <v>-0.70482398164471949</v>
      </c>
      <c r="J180">
        <v>4.7017569183552812</v>
      </c>
      <c r="K180">
        <v>9.7824968530091052</v>
      </c>
      <c r="L180">
        <v>26</v>
      </c>
      <c r="M180">
        <v>3.9969329367105617</v>
      </c>
      <c r="N180">
        <v>27.636363636363637</v>
      </c>
      <c r="O180">
        <f t="shared" si="2"/>
        <v>0</v>
      </c>
      <c r="P180">
        <f>_xlfn.MAXIFS(O:O,A:A,Table8[[#This Row],[Team]])</f>
        <v>0</v>
      </c>
    </row>
    <row r="181" spans="1:16" x14ac:dyDescent="0.2">
      <c r="A181" t="s">
        <v>256</v>
      </c>
      <c r="B181" t="s">
        <v>246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1.2984846000000001</v>
      </c>
      <c r="J181">
        <v>0.94368333000000004</v>
      </c>
      <c r="K181">
        <v>0</v>
      </c>
      <c r="L181">
        <v>28</v>
      </c>
      <c r="M181">
        <v>2.2421679299999999</v>
      </c>
      <c r="N181">
        <v>27.636363636363637</v>
      </c>
      <c r="O181">
        <f t="shared" si="2"/>
        <v>0</v>
      </c>
      <c r="P181">
        <f>_xlfn.MAXIFS(O:O,A:A,Table8[[#This Row],[Team]])</f>
        <v>0</v>
      </c>
    </row>
    <row r="182" spans="1:16" x14ac:dyDescent="0.2">
      <c r="A182" t="s">
        <v>256</v>
      </c>
      <c r="B182" t="s">
        <v>247</v>
      </c>
      <c r="C182">
        <v>0</v>
      </c>
      <c r="D182">
        <v>0</v>
      </c>
      <c r="E182">
        <v>14</v>
      </c>
      <c r="F182">
        <v>14</v>
      </c>
      <c r="G182">
        <v>0</v>
      </c>
      <c r="H182">
        <v>28</v>
      </c>
      <c r="I182">
        <v>0.85441316109623533</v>
      </c>
      <c r="J182">
        <v>0.86342228109623531</v>
      </c>
      <c r="K182">
        <v>5.8555908214531414</v>
      </c>
      <c r="L182">
        <v>31</v>
      </c>
      <c r="M182">
        <v>1.7178354421924706</v>
      </c>
      <c r="N182">
        <v>27.636363636363637</v>
      </c>
      <c r="O182">
        <f t="shared" si="2"/>
        <v>0</v>
      </c>
      <c r="P182">
        <f>_xlfn.MAXIFS(O:O,A:A,Table8[[#This Row],[Team]])</f>
        <v>0</v>
      </c>
    </row>
    <row r="183" spans="1:16" x14ac:dyDescent="0.2">
      <c r="A183" t="s">
        <v>256</v>
      </c>
      <c r="B183" t="s">
        <v>248</v>
      </c>
      <c r="C183">
        <v>0</v>
      </c>
      <c r="D183">
        <v>14</v>
      </c>
      <c r="E183">
        <v>0</v>
      </c>
      <c r="F183">
        <v>0</v>
      </c>
      <c r="G183">
        <v>0</v>
      </c>
      <c r="H183">
        <v>14</v>
      </c>
      <c r="I183">
        <v>-1.0880743733315437</v>
      </c>
      <c r="J183">
        <v>-1.0607208733315436</v>
      </c>
      <c r="K183">
        <v>-0.11717625674718109</v>
      </c>
      <c r="L183">
        <v>27</v>
      </c>
      <c r="M183">
        <v>-2.1487952466630871</v>
      </c>
      <c r="N183">
        <v>27.636363636363637</v>
      </c>
      <c r="O183">
        <f t="shared" si="2"/>
        <v>0</v>
      </c>
      <c r="P183">
        <f>_xlfn.MAXIFS(O:O,A:A,Table8[[#This Row],[Team]])</f>
        <v>0</v>
      </c>
    </row>
    <row r="184" spans="1:16" x14ac:dyDescent="0.2">
      <c r="A184" t="s">
        <v>256</v>
      </c>
      <c r="B184" t="s">
        <v>249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-8.8588238E-2</v>
      </c>
      <c r="J184">
        <v>-0.36016758999999998</v>
      </c>
      <c r="K184">
        <v>0</v>
      </c>
      <c r="L184">
        <v>28</v>
      </c>
      <c r="M184">
        <v>-0.44875582799999997</v>
      </c>
      <c r="N184">
        <v>27.636363636363637</v>
      </c>
      <c r="O184">
        <f t="shared" si="2"/>
        <v>0</v>
      </c>
      <c r="P184">
        <f>_xlfn.MAXIFS(O:O,A:A,Table8[[#This Row],[Team]])</f>
        <v>0</v>
      </c>
    </row>
    <row r="185" spans="1:16" x14ac:dyDescent="0.2">
      <c r="A185" t="s">
        <v>256</v>
      </c>
      <c r="B185" t="s">
        <v>250</v>
      </c>
      <c r="C185">
        <v>0</v>
      </c>
      <c r="D185">
        <v>0</v>
      </c>
      <c r="E185">
        <v>10</v>
      </c>
      <c r="F185">
        <v>3</v>
      </c>
      <c r="G185">
        <v>0</v>
      </c>
      <c r="H185">
        <v>13</v>
      </c>
      <c r="I185">
        <v>-1.8462164000000001</v>
      </c>
      <c r="J185">
        <v>1.7568052999999999</v>
      </c>
      <c r="K185">
        <v>1.397118133125</v>
      </c>
      <c r="L185">
        <v>34</v>
      </c>
      <c r="M185">
        <v>-8.9411100000000188E-2</v>
      </c>
      <c r="N185">
        <v>27.636363636363637</v>
      </c>
      <c r="O185">
        <f t="shared" si="2"/>
        <v>0</v>
      </c>
      <c r="P185">
        <f>_xlfn.MAXIFS(O:O,A:A,Table8[[#This Row],[Team]])</f>
        <v>0</v>
      </c>
    </row>
    <row r="186" spans="1:16" x14ac:dyDescent="0.2">
      <c r="A186" t="s">
        <v>256</v>
      </c>
      <c r="B186" t="s">
        <v>252</v>
      </c>
      <c r="C186">
        <v>0</v>
      </c>
      <c r="D186">
        <v>0</v>
      </c>
      <c r="E186">
        <v>0</v>
      </c>
      <c r="F186">
        <v>2</v>
      </c>
      <c r="G186">
        <v>8</v>
      </c>
      <c r="H186">
        <v>10</v>
      </c>
      <c r="I186">
        <v>-1.7037794647322304</v>
      </c>
      <c r="J186">
        <v>3.5982017352677698</v>
      </c>
      <c r="K186">
        <v>2.1906125271762411</v>
      </c>
      <c r="L186">
        <v>31</v>
      </c>
      <c r="M186">
        <v>1.8944222705355394</v>
      </c>
      <c r="N186">
        <v>27.636363636363637</v>
      </c>
      <c r="O186">
        <f t="shared" si="2"/>
        <v>0</v>
      </c>
      <c r="P186">
        <f>_xlfn.MAXIFS(O:O,A:A,Table8[[#This Row],[Team]])</f>
        <v>0</v>
      </c>
    </row>
    <row r="187" spans="1:16" x14ac:dyDescent="0.2">
      <c r="A187" t="s">
        <v>256</v>
      </c>
      <c r="B187" t="s">
        <v>253</v>
      </c>
      <c r="C187">
        <v>18</v>
      </c>
      <c r="D187">
        <v>17</v>
      </c>
      <c r="E187">
        <v>0</v>
      </c>
      <c r="F187">
        <v>0</v>
      </c>
      <c r="G187">
        <v>0</v>
      </c>
      <c r="H187">
        <v>35</v>
      </c>
      <c r="I187">
        <v>2.1940780963682713</v>
      </c>
      <c r="J187">
        <v>-0.10181098763172862</v>
      </c>
      <c r="K187">
        <v>8.0566508703250683</v>
      </c>
      <c r="L187">
        <v>22</v>
      </c>
      <c r="M187">
        <v>2.0922671087365425</v>
      </c>
      <c r="N187">
        <v>27.636363636363637</v>
      </c>
      <c r="O187">
        <f t="shared" si="2"/>
        <v>0</v>
      </c>
      <c r="P187">
        <f>_xlfn.MAXIFS(O:O,A:A,Table8[[#This Row],[Team]])</f>
        <v>0</v>
      </c>
    </row>
    <row r="188" spans="1:16" x14ac:dyDescent="0.2">
      <c r="A188" t="s">
        <v>256</v>
      </c>
      <c r="B188" t="s">
        <v>254</v>
      </c>
      <c r="C188">
        <v>0</v>
      </c>
      <c r="D188">
        <v>0</v>
      </c>
      <c r="E188">
        <v>0</v>
      </c>
      <c r="F188">
        <v>1</v>
      </c>
      <c r="G188">
        <v>11</v>
      </c>
      <c r="H188">
        <v>12</v>
      </c>
      <c r="I188">
        <v>-1.4407222301247555</v>
      </c>
      <c r="J188">
        <v>-0.30473288709843632</v>
      </c>
      <c r="K188">
        <v>0.17181779587434554</v>
      </c>
      <c r="L188">
        <v>21</v>
      </c>
      <c r="M188">
        <v>-1.7454551172231918</v>
      </c>
      <c r="N188">
        <v>27.636363636363637</v>
      </c>
      <c r="O188">
        <f t="shared" si="2"/>
        <v>0</v>
      </c>
      <c r="P188">
        <f>_xlfn.MAXIFS(O:O,A:A,Table8[[#This Row],[Team]])</f>
        <v>0</v>
      </c>
    </row>
    <row r="189" spans="1:16" x14ac:dyDescent="0.2">
      <c r="A189" t="s">
        <v>256</v>
      </c>
      <c r="B189" t="s">
        <v>255</v>
      </c>
      <c r="C189">
        <v>0</v>
      </c>
      <c r="D189">
        <v>14</v>
      </c>
      <c r="E189">
        <v>4</v>
      </c>
      <c r="F189">
        <v>0</v>
      </c>
      <c r="G189">
        <v>0</v>
      </c>
      <c r="H189">
        <v>18</v>
      </c>
      <c r="I189">
        <v>-1.0771856879624142</v>
      </c>
      <c r="J189">
        <v>1.0135753120375857</v>
      </c>
      <c r="K189">
        <v>1.9605944943761113</v>
      </c>
      <c r="L189">
        <v>25</v>
      </c>
      <c r="M189">
        <v>-6.3610375924828544E-2</v>
      </c>
      <c r="N189">
        <v>27.636363636363637</v>
      </c>
      <c r="O189">
        <f t="shared" si="2"/>
        <v>0</v>
      </c>
      <c r="P189">
        <f>_xlfn.MAXIFS(O:O,A:A,Table8[[#This Row],[Team]])</f>
        <v>0</v>
      </c>
    </row>
    <row r="190" spans="1:16" x14ac:dyDescent="0.2">
      <c r="A190" t="s">
        <v>268</v>
      </c>
      <c r="B190" t="s">
        <v>257</v>
      </c>
      <c r="C190">
        <v>0</v>
      </c>
      <c r="D190">
        <v>26</v>
      </c>
      <c r="E190">
        <v>4</v>
      </c>
      <c r="F190">
        <v>0</v>
      </c>
      <c r="G190">
        <v>0</v>
      </c>
      <c r="H190">
        <v>30</v>
      </c>
      <c r="I190">
        <v>3.3370280000000001</v>
      </c>
      <c r="J190">
        <v>1.3791271000000001</v>
      </c>
      <c r="K190">
        <v>11.333511731250001</v>
      </c>
      <c r="L190">
        <v>29</v>
      </c>
      <c r="M190">
        <v>4.7161550999999999</v>
      </c>
      <c r="N190">
        <v>27.363636363636363</v>
      </c>
      <c r="O190">
        <f t="shared" si="2"/>
        <v>0</v>
      </c>
      <c r="P190">
        <f>_xlfn.MAXIFS(O:O,A:A,Table8[[#This Row],[Team]])</f>
        <v>0</v>
      </c>
    </row>
    <row r="191" spans="1:16" x14ac:dyDescent="0.2">
      <c r="A191" t="s">
        <v>268</v>
      </c>
      <c r="B191" t="s">
        <v>258</v>
      </c>
      <c r="C191">
        <v>29</v>
      </c>
      <c r="D191">
        <v>0</v>
      </c>
      <c r="E191">
        <v>0</v>
      </c>
      <c r="F191">
        <v>0</v>
      </c>
      <c r="G191">
        <v>0</v>
      </c>
      <c r="H191">
        <v>29</v>
      </c>
      <c r="I191">
        <v>1.2586233949688383</v>
      </c>
      <c r="J191">
        <v>-0.89879685503116169</v>
      </c>
      <c r="K191">
        <v>3.8494670432733353</v>
      </c>
      <c r="L191">
        <v>30</v>
      </c>
      <c r="M191">
        <v>0.35982653993767666</v>
      </c>
      <c r="N191">
        <v>27.363636363636363</v>
      </c>
      <c r="O191">
        <f t="shared" si="2"/>
        <v>0</v>
      </c>
      <c r="P191">
        <f>_xlfn.MAXIFS(O:O,A:A,Table8[[#This Row],[Team]])</f>
        <v>0</v>
      </c>
    </row>
    <row r="192" spans="1:16" x14ac:dyDescent="0.2">
      <c r="A192" t="s">
        <v>268</v>
      </c>
      <c r="B192" t="s">
        <v>259</v>
      </c>
      <c r="C192">
        <v>0</v>
      </c>
      <c r="D192">
        <v>0</v>
      </c>
      <c r="E192">
        <v>0</v>
      </c>
      <c r="F192">
        <v>6</v>
      </c>
      <c r="G192">
        <v>14</v>
      </c>
      <c r="H192">
        <v>20</v>
      </c>
      <c r="I192">
        <v>-1.6964655</v>
      </c>
      <c r="J192">
        <v>1.4371669</v>
      </c>
      <c r="K192">
        <v>1.9582890750000004</v>
      </c>
      <c r="L192">
        <v>29</v>
      </c>
      <c r="M192">
        <v>-0.25929859999999993</v>
      </c>
      <c r="N192">
        <v>27.363636363636363</v>
      </c>
      <c r="O192">
        <f t="shared" si="2"/>
        <v>0</v>
      </c>
      <c r="P192">
        <f>_xlfn.MAXIFS(O:O,A:A,Table8[[#This Row],[Team]])</f>
        <v>0</v>
      </c>
    </row>
    <row r="193" spans="1:16" x14ac:dyDescent="0.2">
      <c r="A193" t="s">
        <v>268</v>
      </c>
      <c r="B193" t="s">
        <v>260</v>
      </c>
      <c r="C193">
        <v>0</v>
      </c>
      <c r="D193">
        <v>0</v>
      </c>
      <c r="E193">
        <v>4</v>
      </c>
      <c r="F193">
        <v>20</v>
      </c>
      <c r="G193">
        <v>0</v>
      </c>
      <c r="H193">
        <v>24</v>
      </c>
      <c r="I193">
        <v>-1.3468245999999999</v>
      </c>
      <c r="J193">
        <v>0.63339931000000005</v>
      </c>
      <c r="K193">
        <v>1.7368758585000001</v>
      </c>
      <c r="L193">
        <v>33</v>
      </c>
      <c r="M193">
        <v>-0.71342528999999988</v>
      </c>
      <c r="N193">
        <v>27.363636363636363</v>
      </c>
      <c r="O193">
        <f t="shared" si="2"/>
        <v>0</v>
      </c>
      <c r="P193">
        <f>_xlfn.MAXIFS(O:O,A:A,Table8[[#This Row],[Team]])</f>
        <v>0</v>
      </c>
    </row>
    <row r="194" spans="1:16" x14ac:dyDescent="0.2">
      <c r="A194" t="s">
        <v>268</v>
      </c>
      <c r="B194" t="s">
        <v>261</v>
      </c>
      <c r="C194">
        <v>0</v>
      </c>
      <c r="D194">
        <v>0</v>
      </c>
      <c r="E194">
        <v>20</v>
      </c>
      <c r="F194">
        <v>0</v>
      </c>
      <c r="G194">
        <v>0</v>
      </c>
      <c r="H194">
        <v>20</v>
      </c>
      <c r="I194">
        <v>0.82654607000000002</v>
      </c>
      <c r="J194">
        <v>-1.5889002000000001</v>
      </c>
      <c r="K194">
        <v>0</v>
      </c>
      <c r="L194">
        <v>23</v>
      </c>
      <c r="M194">
        <v>-0.76235413000000007</v>
      </c>
      <c r="N194">
        <v>27.363636363636363</v>
      </c>
      <c r="O194">
        <f t="shared" si="2"/>
        <v>0</v>
      </c>
      <c r="P194">
        <f>_xlfn.MAXIFS(O:O,A:A,Table8[[#This Row],[Team]])</f>
        <v>0</v>
      </c>
    </row>
    <row r="195" spans="1:16" x14ac:dyDescent="0.2">
      <c r="A195" t="s">
        <v>268</v>
      </c>
      <c r="B195" t="s">
        <v>263</v>
      </c>
      <c r="C195">
        <v>0</v>
      </c>
      <c r="D195">
        <v>0</v>
      </c>
      <c r="E195">
        <v>0</v>
      </c>
      <c r="F195">
        <v>0</v>
      </c>
      <c r="G195">
        <v>34</v>
      </c>
      <c r="H195">
        <v>34</v>
      </c>
      <c r="I195">
        <v>4.0109624999999998</v>
      </c>
      <c r="J195">
        <v>0.78829961999999998</v>
      </c>
      <c r="K195">
        <v>13.003588804500003</v>
      </c>
      <c r="L195">
        <v>23</v>
      </c>
      <c r="M195">
        <v>4.7992621199999999</v>
      </c>
      <c r="N195">
        <v>27.363636363636363</v>
      </c>
      <c r="O195">
        <f t="shared" ref="O195:O258" si="3">IF(IF(E195&gt;19,1,0)*K195&gt;0,1,0)</f>
        <v>0</v>
      </c>
      <c r="P195">
        <f>_xlfn.MAXIFS(O:O,A:A,Table8[[#This Row],[Team]])</f>
        <v>0</v>
      </c>
    </row>
    <row r="196" spans="1:16" x14ac:dyDescent="0.2">
      <c r="A196" t="s">
        <v>268</v>
      </c>
      <c r="B196" t="s">
        <v>264</v>
      </c>
      <c r="C196">
        <v>0</v>
      </c>
      <c r="D196">
        <v>0</v>
      </c>
      <c r="E196">
        <v>0</v>
      </c>
      <c r="F196">
        <v>17</v>
      </c>
      <c r="G196">
        <v>0</v>
      </c>
      <c r="H196">
        <v>17</v>
      </c>
      <c r="I196">
        <v>-1.3121965131964164</v>
      </c>
      <c r="J196">
        <v>-0.23989824880888247</v>
      </c>
      <c r="K196">
        <v>0.42830938383243289</v>
      </c>
      <c r="L196">
        <v>21</v>
      </c>
      <c r="M196">
        <v>-1.5520947620052989</v>
      </c>
      <c r="N196">
        <v>27.363636363636363</v>
      </c>
      <c r="O196">
        <f t="shared" si="3"/>
        <v>0</v>
      </c>
      <c r="P196">
        <f>_xlfn.MAXIFS(O:O,A:A,Table8[[#This Row],[Team]])</f>
        <v>0</v>
      </c>
    </row>
    <row r="197" spans="1:16" x14ac:dyDescent="0.2">
      <c r="A197" t="s">
        <v>268</v>
      </c>
      <c r="B197" t="s">
        <v>265</v>
      </c>
      <c r="C197">
        <v>19</v>
      </c>
      <c r="D197">
        <v>5</v>
      </c>
      <c r="E197">
        <v>0</v>
      </c>
      <c r="F197">
        <v>0</v>
      </c>
      <c r="G197">
        <v>0</v>
      </c>
      <c r="H197">
        <v>24</v>
      </c>
      <c r="I197">
        <v>1.6637265999999999</v>
      </c>
      <c r="J197">
        <v>0.15368198999999999</v>
      </c>
      <c r="K197">
        <v>5.1535015964999999</v>
      </c>
      <c r="L197">
        <v>22</v>
      </c>
      <c r="M197">
        <v>1.8174085899999999</v>
      </c>
      <c r="N197">
        <v>27.363636363636363</v>
      </c>
      <c r="O197">
        <f t="shared" si="3"/>
        <v>0</v>
      </c>
      <c r="P197">
        <f>_xlfn.MAXIFS(O:O,A:A,Table8[[#This Row],[Team]])</f>
        <v>0</v>
      </c>
    </row>
    <row r="198" spans="1:16" x14ac:dyDescent="0.2">
      <c r="A198" t="s">
        <v>281</v>
      </c>
      <c r="B198" t="s">
        <v>270</v>
      </c>
      <c r="C198">
        <v>0</v>
      </c>
      <c r="D198">
        <v>0</v>
      </c>
      <c r="E198">
        <v>0</v>
      </c>
      <c r="F198">
        <v>0</v>
      </c>
      <c r="G198">
        <v>19</v>
      </c>
      <c r="H198">
        <v>19</v>
      </c>
      <c r="I198">
        <v>-0.82314925999999999</v>
      </c>
      <c r="J198">
        <v>1.7955449999999999</v>
      </c>
      <c r="K198">
        <v>3.1767479471250004</v>
      </c>
      <c r="L198">
        <v>28</v>
      </c>
      <c r="M198">
        <v>0.97239573999999995</v>
      </c>
      <c r="N198">
        <v>26.307692307692307</v>
      </c>
      <c r="O198">
        <f t="shared" si="3"/>
        <v>0</v>
      </c>
      <c r="P198">
        <f>_xlfn.MAXIFS(O:O,A:A,Table8[[#This Row],[Team]])</f>
        <v>1</v>
      </c>
    </row>
    <row r="199" spans="1:16" x14ac:dyDescent="0.2">
      <c r="A199" t="s">
        <v>281</v>
      </c>
      <c r="B199" t="s">
        <v>271</v>
      </c>
      <c r="C199">
        <v>0</v>
      </c>
      <c r="D199">
        <v>0</v>
      </c>
      <c r="E199">
        <v>7</v>
      </c>
      <c r="F199">
        <v>5</v>
      </c>
      <c r="G199">
        <v>0</v>
      </c>
      <c r="H199">
        <v>12</v>
      </c>
      <c r="I199">
        <v>-0.99010944000000001</v>
      </c>
      <c r="J199">
        <v>-0.31760576000000001</v>
      </c>
      <c r="K199">
        <v>0.46729223999999997</v>
      </c>
      <c r="L199">
        <v>29</v>
      </c>
      <c r="M199">
        <v>-1.3077152000000001</v>
      </c>
      <c r="N199">
        <v>26.307692307692307</v>
      </c>
      <c r="O199">
        <f t="shared" si="3"/>
        <v>0</v>
      </c>
      <c r="P199">
        <f>_xlfn.MAXIFS(O:O,A:A,Table8[[#This Row],[Team]])</f>
        <v>1</v>
      </c>
    </row>
    <row r="200" spans="1:16" x14ac:dyDescent="0.2">
      <c r="A200" t="s">
        <v>281</v>
      </c>
      <c r="B200" t="s">
        <v>272</v>
      </c>
      <c r="C200">
        <v>0</v>
      </c>
      <c r="D200">
        <v>0</v>
      </c>
      <c r="E200">
        <v>20</v>
      </c>
      <c r="F200">
        <v>0</v>
      </c>
      <c r="G200">
        <v>0</v>
      </c>
      <c r="H200">
        <v>20</v>
      </c>
      <c r="I200">
        <v>-0.97718567000000001</v>
      </c>
      <c r="J200">
        <v>-0.64668471000000005</v>
      </c>
      <c r="K200">
        <v>0.42314582249999999</v>
      </c>
      <c r="L200">
        <v>31</v>
      </c>
      <c r="M200">
        <v>-1.6238703800000001</v>
      </c>
      <c r="N200">
        <v>26.307692307692307</v>
      </c>
      <c r="O200">
        <f t="shared" si="3"/>
        <v>1</v>
      </c>
      <c r="P200">
        <f>_xlfn.MAXIFS(O:O,A:A,Table8[[#This Row],[Team]])</f>
        <v>1</v>
      </c>
    </row>
    <row r="201" spans="1:16" x14ac:dyDescent="0.2">
      <c r="A201" t="s">
        <v>281</v>
      </c>
      <c r="B201" t="s">
        <v>273</v>
      </c>
      <c r="C201">
        <v>0</v>
      </c>
      <c r="D201">
        <v>0</v>
      </c>
      <c r="E201">
        <v>0</v>
      </c>
      <c r="F201">
        <v>6</v>
      </c>
      <c r="G201">
        <v>0</v>
      </c>
      <c r="H201">
        <v>6</v>
      </c>
      <c r="I201">
        <v>-1.7184181999999999</v>
      </c>
      <c r="J201">
        <v>0.31197563</v>
      </c>
      <c r="K201">
        <v>0.20032563262500006</v>
      </c>
      <c r="L201">
        <v>30</v>
      </c>
      <c r="M201">
        <v>-1.4064425699999998</v>
      </c>
      <c r="N201">
        <v>26.307692307692307</v>
      </c>
      <c r="O201">
        <f t="shared" si="3"/>
        <v>0</v>
      </c>
      <c r="P201">
        <f>_xlfn.MAXIFS(O:O,A:A,Table8[[#This Row],[Team]])</f>
        <v>1</v>
      </c>
    </row>
    <row r="202" spans="1:16" x14ac:dyDescent="0.2">
      <c r="A202" t="s">
        <v>281</v>
      </c>
      <c r="B202" t="s">
        <v>274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2.3562596</v>
      </c>
      <c r="J202">
        <v>-1.9834111000000001</v>
      </c>
      <c r="K202">
        <v>0</v>
      </c>
      <c r="L202">
        <v>21</v>
      </c>
      <c r="M202">
        <v>0.37284849999999992</v>
      </c>
      <c r="N202">
        <v>26.307692307692307</v>
      </c>
      <c r="O202">
        <f t="shared" si="3"/>
        <v>0</v>
      </c>
      <c r="P202">
        <f>_xlfn.MAXIFS(O:O,A:A,Table8[[#This Row],[Team]])</f>
        <v>1</v>
      </c>
    </row>
    <row r="203" spans="1:16" x14ac:dyDescent="0.2">
      <c r="A203" t="s">
        <v>281</v>
      </c>
      <c r="B203" t="s">
        <v>275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1.9561739</v>
      </c>
      <c r="J203">
        <v>-1.0445534999999999</v>
      </c>
      <c r="K203">
        <v>0</v>
      </c>
      <c r="L203">
        <v>24</v>
      </c>
      <c r="M203">
        <v>0.91162040000000011</v>
      </c>
      <c r="N203">
        <v>26.307692307692307</v>
      </c>
      <c r="O203">
        <f t="shared" si="3"/>
        <v>0</v>
      </c>
      <c r="P203">
        <f>_xlfn.MAXIFS(O:O,A:A,Table8[[#This Row],[Team]])</f>
        <v>1</v>
      </c>
    </row>
    <row r="204" spans="1:16" x14ac:dyDescent="0.2">
      <c r="A204" t="s">
        <v>281</v>
      </c>
      <c r="B204" t="s">
        <v>276</v>
      </c>
      <c r="C204">
        <v>0</v>
      </c>
      <c r="D204">
        <v>0</v>
      </c>
      <c r="E204">
        <v>0</v>
      </c>
      <c r="F204">
        <v>12</v>
      </c>
      <c r="G204">
        <v>7</v>
      </c>
      <c r="H204">
        <v>19</v>
      </c>
      <c r="I204">
        <v>-0.11027855</v>
      </c>
      <c r="J204">
        <v>-0.21163365000000001</v>
      </c>
      <c r="K204">
        <v>1.7934563362500002</v>
      </c>
      <c r="L204">
        <v>23</v>
      </c>
      <c r="M204">
        <v>-0.32191219999999998</v>
      </c>
      <c r="N204">
        <v>26.307692307692307</v>
      </c>
      <c r="O204">
        <f t="shared" si="3"/>
        <v>0</v>
      </c>
      <c r="P204">
        <f>_xlfn.MAXIFS(O:O,A:A,Table8[[#This Row],[Team]])</f>
        <v>1</v>
      </c>
    </row>
    <row r="205" spans="1:16" x14ac:dyDescent="0.2">
      <c r="A205" t="s">
        <v>281</v>
      </c>
      <c r="B205" t="s">
        <v>277</v>
      </c>
      <c r="C205">
        <v>0</v>
      </c>
      <c r="D205">
        <v>0</v>
      </c>
      <c r="E205">
        <v>12</v>
      </c>
      <c r="F205">
        <v>0</v>
      </c>
      <c r="G205">
        <v>0</v>
      </c>
      <c r="H205">
        <v>12</v>
      </c>
      <c r="I205">
        <v>-0.48435897</v>
      </c>
      <c r="J205">
        <v>-0.65409428000000003</v>
      </c>
      <c r="K205">
        <v>0.58154405625000005</v>
      </c>
      <c r="L205">
        <v>23</v>
      </c>
      <c r="M205">
        <v>-1.13845325</v>
      </c>
      <c r="N205">
        <v>26.307692307692307</v>
      </c>
      <c r="O205">
        <f t="shared" si="3"/>
        <v>0</v>
      </c>
      <c r="P205">
        <f>_xlfn.MAXIFS(O:O,A:A,Table8[[#This Row],[Team]])</f>
        <v>1</v>
      </c>
    </row>
    <row r="206" spans="1:16" x14ac:dyDescent="0.2">
      <c r="A206" t="s">
        <v>281</v>
      </c>
      <c r="B206" t="s">
        <v>278</v>
      </c>
      <c r="C206">
        <v>5</v>
      </c>
      <c r="D206">
        <v>10</v>
      </c>
      <c r="E206">
        <v>0</v>
      </c>
      <c r="F206">
        <v>0</v>
      </c>
      <c r="G206">
        <v>0</v>
      </c>
      <c r="H206">
        <v>15</v>
      </c>
      <c r="I206">
        <v>-1.0983459746512774</v>
      </c>
      <c r="J206">
        <v>-1.4954392746512775</v>
      </c>
      <c r="K206">
        <v>-0.50100630409903091</v>
      </c>
      <c r="L206">
        <v>22</v>
      </c>
      <c r="M206">
        <v>-2.5937852493025551</v>
      </c>
      <c r="N206">
        <v>26.307692307692307</v>
      </c>
      <c r="O206">
        <f t="shared" si="3"/>
        <v>0</v>
      </c>
      <c r="P206">
        <f>_xlfn.MAXIFS(O:O,A:A,Table8[[#This Row],[Team]])</f>
        <v>1</v>
      </c>
    </row>
    <row r="207" spans="1:16" x14ac:dyDescent="0.2">
      <c r="A207" t="s">
        <v>281</v>
      </c>
      <c r="B207" t="s">
        <v>279</v>
      </c>
      <c r="C207">
        <v>0</v>
      </c>
      <c r="D207">
        <v>0</v>
      </c>
      <c r="E207">
        <v>0</v>
      </c>
      <c r="F207">
        <v>15</v>
      </c>
      <c r="G207">
        <v>2</v>
      </c>
      <c r="H207">
        <v>17</v>
      </c>
      <c r="I207">
        <v>-1.3308488120499833</v>
      </c>
      <c r="J207">
        <v>-0.28580469236530098</v>
      </c>
      <c r="K207">
        <v>0.36657508640288439</v>
      </c>
      <c r="L207">
        <v>22</v>
      </c>
      <c r="M207">
        <v>-1.6166535044152843</v>
      </c>
      <c r="N207">
        <v>26.307692307692307</v>
      </c>
      <c r="O207">
        <f t="shared" si="3"/>
        <v>0</v>
      </c>
      <c r="P207">
        <f>_xlfn.MAXIFS(O:O,A:A,Table8[[#This Row],[Team]])</f>
        <v>1</v>
      </c>
    </row>
    <row r="208" spans="1:16" x14ac:dyDescent="0.2">
      <c r="A208" t="s">
        <v>281</v>
      </c>
      <c r="B208" t="s">
        <v>280</v>
      </c>
      <c r="C208">
        <v>0</v>
      </c>
      <c r="D208">
        <v>0</v>
      </c>
      <c r="E208">
        <v>0</v>
      </c>
      <c r="F208">
        <v>10</v>
      </c>
      <c r="G208">
        <v>20</v>
      </c>
      <c r="H208">
        <v>30</v>
      </c>
      <c r="I208">
        <v>3.9728039476040098</v>
      </c>
      <c r="J208">
        <v>2.08387884760401</v>
      </c>
      <c r="K208">
        <v>13.595652216913534</v>
      </c>
      <c r="L208">
        <v>23</v>
      </c>
      <c r="M208">
        <v>6.0566827952080198</v>
      </c>
      <c r="N208">
        <v>26.307692307692307</v>
      </c>
      <c r="O208">
        <f t="shared" si="3"/>
        <v>0</v>
      </c>
      <c r="P208">
        <f>_xlfn.MAXIFS(O:O,A:A,Table8[[#This Row],[Team]])</f>
        <v>1</v>
      </c>
    </row>
    <row r="209" spans="1:16" x14ac:dyDescent="0.2">
      <c r="A209" t="s">
        <v>281</v>
      </c>
      <c r="B209" t="s">
        <v>67</v>
      </c>
      <c r="C209">
        <v>0</v>
      </c>
      <c r="D209">
        <v>18</v>
      </c>
      <c r="E209">
        <v>0</v>
      </c>
      <c r="F209">
        <v>0</v>
      </c>
      <c r="G209">
        <v>0</v>
      </c>
      <c r="H209">
        <v>18</v>
      </c>
      <c r="I209">
        <v>-0.66067313999999999</v>
      </c>
      <c r="J209">
        <v>-1.4475496000000001</v>
      </c>
      <c r="K209">
        <v>-0.10957552424999999</v>
      </c>
      <c r="L209">
        <v>33</v>
      </c>
      <c r="M209">
        <v>-2.10822274</v>
      </c>
      <c r="N209">
        <v>26.307692307692307</v>
      </c>
      <c r="O209">
        <f t="shared" si="3"/>
        <v>0</v>
      </c>
      <c r="P209">
        <f>_xlfn.MAXIFS(O:O,A:A,Table8[[#This Row],[Team]])</f>
        <v>1</v>
      </c>
    </row>
    <row r="210" spans="1:16" x14ac:dyDescent="0.2">
      <c r="A210" t="s">
        <v>297</v>
      </c>
      <c r="B210" t="s">
        <v>282</v>
      </c>
      <c r="C210">
        <v>7</v>
      </c>
      <c r="D210">
        <v>0</v>
      </c>
      <c r="E210">
        <v>6</v>
      </c>
      <c r="F210">
        <v>20</v>
      </c>
      <c r="G210">
        <v>1</v>
      </c>
      <c r="H210">
        <v>34</v>
      </c>
      <c r="I210">
        <v>3.0955369181617818</v>
      </c>
      <c r="J210">
        <v>2.3392417181617819</v>
      </c>
      <c r="K210">
        <v>14.219014141968819</v>
      </c>
      <c r="L210">
        <v>24</v>
      </c>
      <c r="M210">
        <v>5.4347786363235642</v>
      </c>
      <c r="N210">
        <v>26.466666666666665</v>
      </c>
      <c r="O210">
        <f t="shared" si="3"/>
        <v>0</v>
      </c>
      <c r="P210">
        <f>_xlfn.MAXIFS(O:O,A:A,Table8[[#This Row],[Team]])</f>
        <v>0</v>
      </c>
    </row>
    <row r="211" spans="1:16" x14ac:dyDescent="0.2">
      <c r="A211" t="s">
        <v>297</v>
      </c>
      <c r="B211" t="s">
        <v>283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2.1369170999999998</v>
      </c>
      <c r="J211">
        <v>-0.47127128000000001</v>
      </c>
      <c r="K211">
        <v>0</v>
      </c>
      <c r="L211">
        <v>29</v>
      </c>
      <c r="M211">
        <v>1.6656458199999997</v>
      </c>
      <c r="N211">
        <v>26.466666666666665</v>
      </c>
      <c r="O211">
        <f t="shared" si="3"/>
        <v>0</v>
      </c>
      <c r="P211">
        <f>_xlfn.MAXIFS(O:O,A:A,Table8[[#This Row],[Team]])</f>
        <v>0</v>
      </c>
    </row>
    <row r="212" spans="1:16" x14ac:dyDescent="0.2">
      <c r="A212" t="s">
        <v>297</v>
      </c>
      <c r="B212" t="s">
        <v>284</v>
      </c>
      <c r="C212">
        <v>0</v>
      </c>
      <c r="D212">
        <v>12</v>
      </c>
      <c r="E212">
        <v>24</v>
      </c>
      <c r="F212">
        <v>0</v>
      </c>
      <c r="G212">
        <v>0</v>
      </c>
      <c r="H212">
        <v>36</v>
      </c>
      <c r="I212">
        <v>1.2881794</v>
      </c>
      <c r="J212">
        <v>-0.48312598000000001</v>
      </c>
      <c r="K212">
        <v>0</v>
      </c>
      <c r="L212">
        <v>27</v>
      </c>
      <c r="M212">
        <v>0.80505341999999991</v>
      </c>
      <c r="N212">
        <v>26.466666666666665</v>
      </c>
      <c r="O212">
        <f t="shared" si="3"/>
        <v>0</v>
      </c>
      <c r="P212">
        <f>_xlfn.MAXIFS(O:O,A:A,Table8[[#This Row],[Team]])</f>
        <v>0</v>
      </c>
    </row>
    <row r="213" spans="1:16" x14ac:dyDescent="0.2">
      <c r="A213" t="s">
        <v>297</v>
      </c>
      <c r="B213" t="s">
        <v>286</v>
      </c>
      <c r="C213">
        <v>0</v>
      </c>
      <c r="D213">
        <v>20</v>
      </c>
      <c r="E213">
        <v>3</v>
      </c>
      <c r="F213">
        <v>0</v>
      </c>
      <c r="G213">
        <v>0</v>
      </c>
      <c r="H213">
        <v>23</v>
      </c>
      <c r="I213">
        <v>-0.42699134</v>
      </c>
      <c r="J213">
        <v>-1.2102367999999999</v>
      </c>
      <c r="K213">
        <v>0.46933609387500014</v>
      </c>
      <c r="L213">
        <v>27</v>
      </c>
      <c r="M213">
        <v>-1.6372281399999999</v>
      </c>
      <c r="N213">
        <v>26.466666666666665</v>
      </c>
      <c r="O213">
        <f t="shared" si="3"/>
        <v>0</v>
      </c>
      <c r="P213">
        <f>_xlfn.MAXIFS(O:O,A:A,Table8[[#This Row],[Team]])</f>
        <v>0</v>
      </c>
    </row>
    <row r="214" spans="1:16" x14ac:dyDescent="0.2">
      <c r="A214" t="s">
        <v>297</v>
      </c>
      <c r="B214" t="s">
        <v>287</v>
      </c>
      <c r="C214">
        <v>11</v>
      </c>
      <c r="D214">
        <v>3</v>
      </c>
      <c r="E214">
        <v>0</v>
      </c>
      <c r="F214">
        <v>0</v>
      </c>
      <c r="G214">
        <v>0</v>
      </c>
      <c r="H214">
        <v>14</v>
      </c>
      <c r="I214">
        <v>-0.98247527999999995</v>
      </c>
      <c r="J214">
        <v>-1.8218281000000001</v>
      </c>
      <c r="K214">
        <v>-0.63338891175000001</v>
      </c>
      <c r="L214">
        <v>28</v>
      </c>
      <c r="M214">
        <v>-2.8043033799999999</v>
      </c>
      <c r="N214">
        <v>26.466666666666665</v>
      </c>
      <c r="O214">
        <f t="shared" si="3"/>
        <v>0</v>
      </c>
      <c r="P214">
        <f>_xlfn.MAXIFS(O:O,A:A,Table8[[#This Row],[Team]])</f>
        <v>0</v>
      </c>
    </row>
    <row r="215" spans="1:16" x14ac:dyDescent="0.2">
      <c r="A215" t="s">
        <v>297</v>
      </c>
      <c r="B215" t="s">
        <v>288</v>
      </c>
      <c r="C215">
        <v>0</v>
      </c>
      <c r="D215">
        <v>0</v>
      </c>
      <c r="E215">
        <v>9</v>
      </c>
      <c r="F215">
        <v>10</v>
      </c>
      <c r="G215">
        <v>0</v>
      </c>
      <c r="H215">
        <v>19</v>
      </c>
      <c r="I215">
        <v>0.37903720000000002</v>
      </c>
      <c r="J215">
        <v>-0.99537396</v>
      </c>
      <c r="K215">
        <v>1.47879008775</v>
      </c>
      <c r="L215">
        <v>23</v>
      </c>
      <c r="M215">
        <v>-0.61633676000000004</v>
      </c>
      <c r="N215">
        <v>26.466666666666665</v>
      </c>
      <c r="O215">
        <f t="shared" si="3"/>
        <v>0</v>
      </c>
      <c r="P215">
        <f>_xlfn.MAXIFS(O:O,A:A,Table8[[#This Row],[Team]])</f>
        <v>0</v>
      </c>
    </row>
    <row r="216" spans="1:16" x14ac:dyDescent="0.2">
      <c r="A216" t="s">
        <v>297</v>
      </c>
      <c r="B216" t="s">
        <v>290</v>
      </c>
      <c r="C216">
        <v>0</v>
      </c>
      <c r="D216">
        <v>0</v>
      </c>
      <c r="E216">
        <v>0</v>
      </c>
      <c r="F216">
        <v>7</v>
      </c>
      <c r="G216">
        <v>3</v>
      </c>
      <c r="H216">
        <v>10</v>
      </c>
      <c r="I216">
        <v>-1.3877146446118691</v>
      </c>
      <c r="J216">
        <v>-0.22164823059155433</v>
      </c>
      <c r="K216">
        <v>0.21973338269807433</v>
      </c>
      <c r="L216">
        <v>22</v>
      </c>
      <c r="M216">
        <v>-1.6093628752034235</v>
      </c>
      <c r="N216">
        <v>26.466666666666665</v>
      </c>
      <c r="O216">
        <f t="shared" si="3"/>
        <v>0</v>
      </c>
      <c r="P216">
        <f>_xlfn.MAXIFS(O:O,A:A,Table8[[#This Row],[Team]])</f>
        <v>0</v>
      </c>
    </row>
    <row r="217" spans="1:16" x14ac:dyDescent="0.2">
      <c r="A217" t="s">
        <v>297</v>
      </c>
      <c r="B217" t="s">
        <v>291</v>
      </c>
      <c r="C217">
        <v>0</v>
      </c>
      <c r="D217">
        <v>0</v>
      </c>
      <c r="E217">
        <v>0</v>
      </c>
      <c r="F217">
        <v>0</v>
      </c>
      <c r="G217">
        <v>12</v>
      </c>
      <c r="H217">
        <v>12</v>
      </c>
      <c r="I217">
        <v>-2.2672159999999999</v>
      </c>
      <c r="J217">
        <v>0.56766731000000004</v>
      </c>
      <c r="K217">
        <v>0.20280463425000012</v>
      </c>
      <c r="L217">
        <v>29</v>
      </c>
      <c r="M217">
        <v>-1.6995486899999999</v>
      </c>
      <c r="N217">
        <v>26.466666666666665</v>
      </c>
      <c r="O217">
        <f t="shared" si="3"/>
        <v>0</v>
      </c>
      <c r="P217">
        <f>_xlfn.MAXIFS(O:O,A:A,Table8[[#This Row],[Team]])</f>
        <v>0</v>
      </c>
    </row>
    <row r="218" spans="1:16" x14ac:dyDescent="0.2">
      <c r="A218" t="s">
        <v>297</v>
      </c>
      <c r="B218" t="s">
        <v>292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0.69796395</v>
      </c>
      <c r="J218">
        <v>-1.1211408</v>
      </c>
      <c r="K218">
        <v>0</v>
      </c>
      <c r="L218">
        <v>26</v>
      </c>
      <c r="M218">
        <v>-0.42317685000000005</v>
      </c>
      <c r="N218">
        <v>26.466666666666665</v>
      </c>
      <c r="O218">
        <f t="shared" si="3"/>
        <v>0</v>
      </c>
      <c r="P218">
        <f>_xlfn.MAXIFS(O:O,A:A,Table8[[#This Row],[Team]])</f>
        <v>0</v>
      </c>
    </row>
    <row r="219" spans="1:16" x14ac:dyDescent="0.2">
      <c r="A219" t="s">
        <v>297</v>
      </c>
      <c r="B219" t="s">
        <v>293</v>
      </c>
      <c r="C219">
        <v>0</v>
      </c>
      <c r="D219">
        <v>10</v>
      </c>
      <c r="E219">
        <v>3</v>
      </c>
      <c r="F219">
        <v>0</v>
      </c>
      <c r="G219">
        <v>0</v>
      </c>
      <c r="H219">
        <v>13</v>
      </c>
      <c r="I219">
        <v>-1.9071465000000001</v>
      </c>
      <c r="J219">
        <v>-0.20159795999999999</v>
      </c>
      <c r="K219">
        <v>-7.9519386375000028E-2</v>
      </c>
      <c r="L219">
        <v>23</v>
      </c>
      <c r="M219">
        <v>-2.10874446</v>
      </c>
      <c r="N219">
        <v>26.466666666666665</v>
      </c>
      <c r="O219">
        <f t="shared" si="3"/>
        <v>0</v>
      </c>
      <c r="P219">
        <f>_xlfn.MAXIFS(O:O,A:A,Table8[[#This Row],[Team]])</f>
        <v>0</v>
      </c>
    </row>
    <row r="220" spans="1:16" x14ac:dyDescent="0.2">
      <c r="A220" t="s">
        <v>297</v>
      </c>
      <c r="B220" t="s">
        <v>296</v>
      </c>
      <c r="C220">
        <v>0</v>
      </c>
      <c r="D220">
        <v>0</v>
      </c>
      <c r="E220">
        <v>0</v>
      </c>
      <c r="F220">
        <v>0</v>
      </c>
      <c r="G220">
        <v>11</v>
      </c>
      <c r="H220">
        <v>11</v>
      </c>
      <c r="I220">
        <v>-2.6383766999999998</v>
      </c>
      <c r="J220">
        <v>1.0771198</v>
      </c>
      <c r="K220">
        <v>0.2714722931250001</v>
      </c>
      <c r="L220">
        <v>27</v>
      </c>
      <c r="M220">
        <v>-1.5612568999999998</v>
      </c>
      <c r="N220">
        <v>26.466666666666665</v>
      </c>
      <c r="O220">
        <f t="shared" si="3"/>
        <v>0</v>
      </c>
      <c r="P220">
        <f>_xlfn.MAXIFS(O:O,A:A,Table8[[#This Row],[Team]])</f>
        <v>0</v>
      </c>
    </row>
    <row r="221" spans="1:16" x14ac:dyDescent="0.2">
      <c r="A221" t="s">
        <v>309</v>
      </c>
      <c r="B221" t="s">
        <v>298</v>
      </c>
      <c r="C221">
        <v>0</v>
      </c>
      <c r="D221">
        <v>8</v>
      </c>
      <c r="E221">
        <v>23</v>
      </c>
      <c r="F221">
        <v>0</v>
      </c>
      <c r="G221">
        <v>0</v>
      </c>
      <c r="H221">
        <v>31</v>
      </c>
      <c r="I221">
        <v>2.5519886000000001</v>
      </c>
      <c r="J221">
        <v>1.2043123</v>
      </c>
      <c r="K221">
        <v>10.037549694375002</v>
      </c>
      <c r="L221">
        <v>25</v>
      </c>
      <c r="M221">
        <v>3.7563009000000003</v>
      </c>
      <c r="N221">
        <v>28.90909090909091</v>
      </c>
      <c r="O221">
        <f t="shared" si="3"/>
        <v>1</v>
      </c>
      <c r="P221">
        <f>_xlfn.MAXIFS(O:O,A:A,Table8[[#This Row],[Team]])</f>
        <v>1</v>
      </c>
    </row>
    <row r="222" spans="1:16" x14ac:dyDescent="0.2">
      <c r="A222" t="s">
        <v>309</v>
      </c>
      <c r="B222" t="s">
        <v>299</v>
      </c>
      <c r="C222">
        <v>25</v>
      </c>
      <c r="D222">
        <v>0</v>
      </c>
      <c r="E222">
        <v>0</v>
      </c>
      <c r="F222">
        <v>0</v>
      </c>
      <c r="G222">
        <v>0</v>
      </c>
      <c r="H222">
        <v>25</v>
      </c>
      <c r="I222">
        <v>2.8398726000000001</v>
      </c>
      <c r="J222">
        <v>-1.1907768999999999</v>
      </c>
      <c r="K222">
        <v>4.0999999999999996</v>
      </c>
      <c r="L222">
        <v>25</v>
      </c>
      <c r="M222">
        <v>1.6490957000000002</v>
      </c>
      <c r="N222">
        <v>28.90909090909091</v>
      </c>
      <c r="O222">
        <f t="shared" si="3"/>
        <v>0</v>
      </c>
      <c r="P222">
        <f>_xlfn.MAXIFS(O:O,A:A,Table8[[#This Row],[Team]])</f>
        <v>1</v>
      </c>
    </row>
    <row r="223" spans="1:16" x14ac:dyDescent="0.2">
      <c r="A223" t="s">
        <v>309</v>
      </c>
      <c r="B223" t="s">
        <v>300</v>
      </c>
      <c r="C223">
        <v>30</v>
      </c>
      <c r="D223">
        <v>0</v>
      </c>
      <c r="E223">
        <v>0</v>
      </c>
      <c r="F223">
        <v>0</v>
      </c>
      <c r="G223">
        <v>0</v>
      </c>
      <c r="H223">
        <v>30</v>
      </c>
      <c r="I223">
        <v>2.3837390898028143</v>
      </c>
      <c r="J223">
        <v>-0.18670335019718548</v>
      </c>
      <c r="K223">
        <v>7.0824978105844991</v>
      </c>
      <c r="L223">
        <v>28</v>
      </c>
      <c r="M223">
        <v>2.1970357396056288</v>
      </c>
      <c r="N223">
        <v>28.90909090909091</v>
      </c>
      <c r="O223">
        <f t="shared" si="3"/>
        <v>0</v>
      </c>
      <c r="P223">
        <f>_xlfn.MAXIFS(O:O,A:A,Table8[[#This Row],[Team]])</f>
        <v>1</v>
      </c>
    </row>
    <row r="224" spans="1:16" x14ac:dyDescent="0.2">
      <c r="A224" t="s">
        <v>309</v>
      </c>
      <c r="B224" t="s">
        <v>301</v>
      </c>
      <c r="C224">
        <v>0</v>
      </c>
      <c r="D224">
        <v>0</v>
      </c>
      <c r="E224">
        <v>0</v>
      </c>
      <c r="F224">
        <v>1</v>
      </c>
      <c r="G224">
        <v>12</v>
      </c>
      <c r="H224">
        <v>13</v>
      </c>
      <c r="I224">
        <v>-2.6800870177754672</v>
      </c>
      <c r="J224">
        <v>2.0490341822245326</v>
      </c>
      <c r="K224">
        <v>1.0010426140033792</v>
      </c>
      <c r="L224">
        <v>32</v>
      </c>
      <c r="M224">
        <v>-0.63105283555093461</v>
      </c>
      <c r="N224">
        <v>28.90909090909091</v>
      </c>
      <c r="O224">
        <f t="shared" si="3"/>
        <v>0</v>
      </c>
      <c r="P224">
        <f>_xlfn.MAXIFS(O:O,A:A,Table8[[#This Row],[Team]])</f>
        <v>1</v>
      </c>
    </row>
    <row r="225" spans="1:16" x14ac:dyDescent="0.2">
      <c r="A225" t="s">
        <v>309</v>
      </c>
      <c r="B225" t="s">
        <v>302</v>
      </c>
      <c r="C225">
        <v>0</v>
      </c>
      <c r="D225">
        <v>0</v>
      </c>
      <c r="E225">
        <v>0</v>
      </c>
      <c r="F225">
        <v>0</v>
      </c>
      <c r="G225">
        <v>20</v>
      </c>
      <c r="H225">
        <v>20</v>
      </c>
      <c r="I225">
        <v>-2.2116463</v>
      </c>
      <c r="J225">
        <v>1.5569594</v>
      </c>
      <c r="K225">
        <v>1.5134772375000003</v>
      </c>
      <c r="L225">
        <v>34</v>
      </c>
      <c r="M225">
        <v>-0.65468689999999996</v>
      </c>
      <c r="N225">
        <v>28.90909090909091</v>
      </c>
      <c r="O225">
        <f t="shared" si="3"/>
        <v>0</v>
      </c>
      <c r="P225">
        <f>_xlfn.MAXIFS(O:O,A:A,Table8[[#This Row],[Team]])</f>
        <v>1</v>
      </c>
    </row>
    <row r="226" spans="1:16" x14ac:dyDescent="0.2">
      <c r="A226" t="s">
        <v>309</v>
      </c>
      <c r="B226" t="s">
        <v>303</v>
      </c>
      <c r="C226">
        <v>0</v>
      </c>
      <c r="D226">
        <v>0</v>
      </c>
      <c r="E226">
        <v>0</v>
      </c>
      <c r="F226">
        <v>20</v>
      </c>
      <c r="G226">
        <v>4</v>
      </c>
      <c r="H226">
        <v>24</v>
      </c>
      <c r="I226">
        <v>-1.3934882007529772</v>
      </c>
      <c r="J226">
        <v>0.5973640492470228</v>
      </c>
      <c r="K226">
        <v>1.6252323954669619</v>
      </c>
      <c r="L226">
        <v>29</v>
      </c>
      <c r="M226">
        <v>-0.79612415150595439</v>
      </c>
      <c r="N226">
        <v>28.90909090909091</v>
      </c>
      <c r="O226">
        <f t="shared" si="3"/>
        <v>0</v>
      </c>
      <c r="P226">
        <f>_xlfn.MAXIFS(O:O,A:A,Table8[[#This Row],[Team]])</f>
        <v>1</v>
      </c>
    </row>
    <row r="227" spans="1:16" x14ac:dyDescent="0.2">
      <c r="A227" t="s">
        <v>309</v>
      </c>
      <c r="B227" t="s">
        <v>304</v>
      </c>
      <c r="C227">
        <v>0</v>
      </c>
      <c r="D227">
        <v>0</v>
      </c>
      <c r="E227">
        <v>0</v>
      </c>
      <c r="F227">
        <v>0</v>
      </c>
      <c r="G227">
        <v>6</v>
      </c>
      <c r="H227">
        <v>6</v>
      </c>
      <c r="I227">
        <v>-3.0063664999999999</v>
      </c>
      <c r="J227">
        <v>0.43182752000000002</v>
      </c>
      <c r="K227">
        <v>-0.19390690574999994</v>
      </c>
      <c r="L227">
        <v>32</v>
      </c>
      <c r="M227">
        <v>-2.5745389799999998</v>
      </c>
      <c r="N227">
        <v>28.90909090909091</v>
      </c>
      <c r="O227">
        <f t="shared" si="3"/>
        <v>0</v>
      </c>
      <c r="P227">
        <f>_xlfn.MAXIFS(O:O,A:A,Table8[[#This Row],[Team]])</f>
        <v>1</v>
      </c>
    </row>
    <row r="228" spans="1:16" x14ac:dyDescent="0.2">
      <c r="A228" t="s">
        <v>309</v>
      </c>
      <c r="B228" t="s">
        <v>305</v>
      </c>
      <c r="C228">
        <v>4</v>
      </c>
      <c r="D228">
        <v>7</v>
      </c>
      <c r="E228">
        <v>0</v>
      </c>
      <c r="F228">
        <v>0</v>
      </c>
      <c r="G228">
        <v>0</v>
      </c>
      <c r="H228">
        <v>11</v>
      </c>
      <c r="I228">
        <v>-0.92953933210103534</v>
      </c>
      <c r="J228">
        <v>-2.0513834121010355</v>
      </c>
      <c r="K228">
        <v>-0.60694594797503121</v>
      </c>
      <c r="L228">
        <v>31</v>
      </c>
      <c r="M228">
        <v>-2.9809227442020707</v>
      </c>
      <c r="N228">
        <v>28.90909090909091</v>
      </c>
      <c r="O228">
        <f t="shared" si="3"/>
        <v>0</v>
      </c>
      <c r="P228">
        <f>_xlfn.MAXIFS(O:O,A:A,Table8[[#This Row],[Team]])</f>
        <v>1</v>
      </c>
    </row>
    <row r="229" spans="1:16" x14ac:dyDescent="0.2">
      <c r="A229" t="s">
        <v>309</v>
      </c>
      <c r="B229" t="s">
        <v>307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-0.26271485999999999</v>
      </c>
      <c r="J229">
        <v>-0.49209176999999998</v>
      </c>
      <c r="K229">
        <v>0</v>
      </c>
      <c r="L229">
        <v>23</v>
      </c>
      <c r="M229">
        <v>-0.75480663000000003</v>
      </c>
      <c r="N229">
        <v>28.90909090909091</v>
      </c>
      <c r="O229">
        <f t="shared" si="3"/>
        <v>0</v>
      </c>
      <c r="P229">
        <f>_xlfn.MAXIFS(O:O,A:A,Table8[[#This Row],[Team]])</f>
        <v>1</v>
      </c>
    </row>
    <row r="230" spans="1:16" x14ac:dyDescent="0.2">
      <c r="A230" t="s">
        <v>323</v>
      </c>
      <c r="B230" t="s">
        <v>310</v>
      </c>
      <c r="C230">
        <v>0</v>
      </c>
      <c r="D230">
        <v>0</v>
      </c>
      <c r="E230">
        <v>0</v>
      </c>
      <c r="F230">
        <v>24</v>
      </c>
      <c r="G230">
        <v>4</v>
      </c>
      <c r="H230">
        <v>28</v>
      </c>
      <c r="I230">
        <v>1.927275485269812</v>
      </c>
      <c r="J230">
        <v>0.42215951526981188</v>
      </c>
      <c r="K230">
        <v>6.8503601258499094</v>
      </c>
      <c r="L230">
        <v>29</v>
      </c>
      <c r="M230">
        <v>2.3494350005396241</v>
      </c>
      <c r="N230">
        <v>26.923076923076923</v>
      </c>
      <c r="O230">
        <f t="shared" si="3"/>
        <v>0</v>
      </c>
      <c r="P230">
        <f>_xlfn.MAXIFS(O:O,A:A,Table8[[#This Row],[Team]])</f>
        <v>1</v>
      </c>
    </row>
    <row r="231" spans="1:16" x14ac:dyDescent="0.2">
      <c r="A231" t="s">
        <v>323</v>
      </c>
      <c r="B231" t="s">
        <v>311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-0.45160127</v>
      </c>
      <c r="J231">
        <v>2.9024239000000001</v>
      </c>
      <c r="K231">
        <v>0</v>
      </c>
      <c r="L231">
        <v>25</v>
      </c>
      <c r="M231">
        <v>2.4508226300000002</v>
      </c>
      <c r="N231">
        <v>26.923076923076923</v>
      </c>
      <c r="O231">
        <f t="shared" si="3"/>
        <v>0</v>
      </c>
      <c r="P231">
        <f>_xlfn.MAXIFS(O:O,A:A,Table8[[#This Row],[Team]])</f>
        <v>1</v>
      </c>
    </row>
    <row r="232" spans="1:16" x14ac:dyDescent="0.2">
      <c r="A232" t="s">
        <v>323</v>
      </c>
      <c r="B232" t="s">
        <v>312</v>
      </c>
      <c r="C232">
        <v>20</v>
      </c>
      <c r="D232">
        <v>0</v>
      </c>
      <c r="E232">
        <v>0</v>
      </c>
      <c r="F232">
        <v>0</v>
      </c>
      <c r="G232">
        <v>0</v>
      </c>
      <c r="H232">
        <v>20</v>
      </c>
      <c r="I232">
        <v>0.68096553361662016</v>
      </c>
      <c r="J232">
        <v>-2.0763867063833796</v>
      </c>
      <c r="K232">
        <v>0.68015118063739588</v>
      </c>
      <c r="L232">
        <v>28</v>
      </c>
      <c r="M232">
        <v>-1.3954211727667594</v>
      </c>
      <c r="N232">
        <v>26.923076923076923</v>
      </c>
      <c r="O232">
        <f t="shared" si="3"/>
        <v>0</v>
      </c>
      <c r="P232">
        <f>_xlfn.MAXIFS(O:O,A:A,Table8[[#This Row],[Team]])</f>
        <v>1</v>
      </c>
    </row>
    <row r="233" spans="1:16" x14ac:dyDescent="0.2">
      <c r="A233" t="s">
        <v>323</v>
      </c>
      <c r="B233" t="s">
        <v>313</v>
      </c>
      <c r="C233">
        <v>0</v>
      </c>
      <c r="D233">
        <v>0</v>
      </c>
      <c r="E233">
        <v>0</v>
      </c>
      <c r="F233">
        <v>8</v>
      </c>
      <c r="G233">
        <v>4</v>
      </c>
      <c r="H233">
        <v>12</v>
      </c>
      <c r="I233">
        <v>-1.8378186999999999</v>
      </c>
      <c r="J233">
        <v>0.36664363999999999</v>
      </c>
      <c r="K233">
        <v>0.35695683450000004</v>
      </c>
      <c r="L233">
        <v>29</v>
      </c>
      <c r="M233">
        <v>-1.47117506</v>
      </c>
      <c r="N233">
        <v>26.923076923076923</v>
      </c>
      <c r="O233">
        <f t="shared" si="3"/>
        <v>0</v>
      </c>
      <c r="P233">
        <f>_xlfn.MAXIFS(O:O,A:A,Table8[[#This Row],[Team]])</f>
        <v>1</v>
      </c>
    </row>
    <row r="234" spans="1:16" x14ac:dyDescent="0.2">
      <c r="A234" t="s">
        <v>323</v>
      </c>
      <c r="B234" t="s">
        <v>314</v>
      </c>
      <c r="C234">
        <v>2</v>
      </c>
      <c r="D234">
        <v>12</v>
      </c>
      <c r="E234">
        <v>2</v>
      </c>
      <c r="F234">
        <v>0</v>
      </c>
      <c r="G234">
        <v>0</v>
      </c>
      <c r="H234">
        <v>16</v>
      </c>
      <c r="I234">
        <v>-8.2256913000000001E-2</v>
      </c>
      <c r="J234">
        <v>-1.0404606999999999</v>
      </c>
      <c r="K234">
        <v>0.78955414830000015</v>
      </c>
      <c r="L234">
        <v>27</v>
      </c>
      <c r="M234">
        <v>-1.1227176129999998</v>
      </c>
      <c r="N234">
        <v>26.923076923076923</v>
      </c>
      <c r="O234">
        <f t="shared" si="3"/>
        <v>0</v>
      </c>
      <c r="P234">
        <f>_xlfn.MAXIFS(O:O,A:A,Table8[[#This Row],[Team]])</f>
        <v>1</v>
      </c>
    </row>
    <row r="235" spans="1:16" x14ac:dyDescent="0.2">
      <c r="A235" t="s">
        <v>323</v>
      </c>
      <c r="B235" t="s">
        <v>315</v>
      </c>
      <c r="C235">
        <v>23</v>
      </c>
      <c r="D235">
        <v>0</v>
      </c>
      <c r="E235">
        <v>0</v>
      </c>
      <c r="F235">
        <v>0</v>
      </c>
      <c r="G235">
        <v>0</v>
      </c>
      <c r="H235">
        <v>23</v>
      </c>
      <c r="I235">
        <v>-0.19775309160892865</v>
      </c>
      <c r="J235">
        <v>-0.84901240160892866</v>
      </c>
      <c r="K235">
        <v>1.233247143149397</v>
      </c>
      <c r="L235">
        <v>30</v>
      </c>
      <c r="M235">
        <v>-1.0467654932178574</v>
      </c>
      <c r="N235">
        <v>26.923076923076923</v>
      </c>
      <c r="O235">
        <f t="shared" si="3"/>
        <v>0</v>
      </c>
      <c r="P235">
        <f>_xlfn.MAXIFS(O:O,A:A,Table8[[#This Row],[Team]])</f>
        <v>1</v>
      </c>
    </row>
    <row r="236" spans="1:16" x14ac:dyDescent="0.2">
      <c r="A236" t="s">
        <v>323</v>
      </c>
      <c r="B236" t="s">
        <v>316</v>
      </c>
      <c r="C236">
        <v>0</v>
      </c>
      <c r="D236">
        <v>0</v>
      </c>
      <c r="E236">
        <v>25</v>
      </c>
      <c r="F236">
        <v>0</v>
      </c>
      <c r="G236">
        <v>0</v>
      </c>
      <c r="H236">
        <v>25</v>
      </c>
      <c r="I236">
        <v>-1.3340764000000001</v>
      </c>
      <c r="J236">
        <v>0.69738286999999999</v>
      </c>
      <c r="K236">
        <v>1.9171497234375003</v>
      </c>
      <c r="L236">
        <v>22</v>
      </c>
      <c r="M236">
        <v>-0.63669353000000006</v>
      </c>
      <c r="N236">
        <v>26.923076923076923</v>
      </c>
      <c r="O236">
        <f t="shared" si="3"/>
        <v>1</v>
      </c>
      <c r="P236">
        <f>_xlfn.MAXIFS(O:O,A:A,Table8[[#This Row],[Team]])</f>
        <v>1</v>
      </c>
    </row>
    <row r="237" spans="1:16" x14ac:dyDescent="0.2">
      <c r="A237" t="s">
        <v>323</v>
      </c>
      <c r="B237" t="s">
        <v>317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0.24662569000000001</v>
      </c>
      <c r="J237">
        <v>-0.71794360999999995</v>
      </c>
      <c r="K237">
        <v>0</v>
      </c>
      <c r="L237">
        <v>22</v>
      </c>
      <c r="M237">
        <v>-0.47131791999999995</v>
      </c>
      <c r="N237">
        <v>26.923076923076923</v>
      </c>
      <c r="O237">
        <f t="shared" si="3"/>
        <v>0</v>
      </c>
      <c r="P237">
        <f>_xlfn.MAXIFS(O:O,A:A,Table8[[#This Row],[Team]])</f>
        <v>1</v>
      </c>
    </row>
    <row r="238" spans="1:16" x14ac:dyDescent="0.2">
      <c r="A238" t="s">
        <v>323</v>
      </c>
      <c r="B238" t="s">
        <v>318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0.10359781999999999</v>
      </c>
      <c r="J238">
        <v>-0.55487173999999995</v>
      </c>
      <c r="K238">
        <v>0</v>
      </c>
      <c r="L238">
        <v>27</v>
      </c>
      <c r="M238">
        <v>-0.45127391999999994</v>
      </c>
      <c r="N238">
        <v>26.923076923076923</v>
      </c>
      <c r="O238">
        <f t="shared" si="3"/>
        <v>0</v>
      </c>
      <c r="P238">
        <f>_xlfn.MAXIFS(O:O,A:A,Table8[[#This Row],[Team]])</f>
        <v>1</v>
      </c>
    </row>
    <row r="239" spans="1:16" x14ac:dyDescent="0.2">
      <c r="A239" t="s">
        <v>323</v>
      </c>
      <c r="B239" t="s">
        <v>319</v>
      </c>
      <c r="C239">
        <v>0</v>
      </c>
      <c r="D239">
        <v>0</v>
      </c>
      <c r="E239">
        <v>0</v>
      </c>
      <c r="F239">
        <v>1</v>
      </c>
      <c r="G239">
        <v>8</v>
      </c>
      <c r="H239">
        <v>9</v>
      </c>
      <c r="I239">
        <v>-1.4560283000000001</v>
      </c>
      <c r="J239">
        <v>-5.6464259000000003E-2</v>
      </c>
      <c r="K239">
        <v>0.24680064200625002</v>
      </c>
      <c r="L239">
        <v>22</v>
      </c>
      <c r="M239">
        <v>-1.512492559</v>
      </c>
      <c r="N239">
        <v>26.923076923076923</v>
      </c>
      <c r="O239">
        <f t="shared" si="3"/>
        <v>0</v>
      </c>
      <c r="P239">
        <f>_xlfn.MAXIFS(O:O,A:A,Table8[[#This Row],[Team]])</f>
        <v>1</v>
      </c>
    </row>
    <row r="240" spans="1:16" x14ac:dyDescent="0.2">
      <c r="A240" t="s">
        <v>323</v>
      </c>
      <c r="B240" t="s">
        <v>321</v>
      </c>
      <c r="C240">
        <v>3</v>
      </c>
      <c r="D240">
        <v>3</v>
      </c>
      <c r="E240">
        <v>0</v>
      </c>
      <c r="F240">
        <v>0</v>
      </c>
      <c r="G240">
        <v>0</v>
      </c>
      <c r="H240">
        <v>6</v>
      </c>
      <c r="I240">
        <v>-1.3966266000000001</v>
      </c>
      <c r="J240">
        <v>-1.0467016</v>
      </c>
      <c r="K240">
        <v>-0.14962326749999996</v>
      </c>
      <c r="L240">
        <v>29</v>
      </c>
      <c r="M240">
        <v>-2.4433281999999998</v>
      </c>
      <c r="N240">
        <v>26.923076923076923</v>
      </c>
      <c r="O240">
        <f t="shared" si="3"/>
        <v>0</v>
      </c>
      <c r="P240">
        <f>_xlfn.MAXIFS(O:O,A:A,Table8[[#This Row],[Team]])</f>
        <v>1</v>
      </c>
    </row>
    <row r="241" spans="1:16" x14ac:dyDescent="0.2">
      <c r="A241" t="s">
        <v>338</v>
      </c>
      <c r="B241" t="s">
        <v>324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-1.7338614000000001</v>
      </c>
      <c r="J241">
        <v>2.2236772</v>
      </c>
      <c r="K241">
        <v>0</v>
      </c>
      <c r="L241">
        <v>33</v>
      </c>
      <c r="M241">
        <v>0.48981579999999991</v>
      </c>
      <c r="N241">
        <v>27.214285714285715</v>
      </c>
      <c r="O241">
        <f t="shared" si="3"/>
        <v>0</v>
      </c>
      <c r="P241">
        <f>_xlfn.MAXIFS(O:O,A:A,Table8[[#This Row],[Team]])</f>
        <v>0</v>
      </c>
    </row>
    <row r="242" spans="1:16" x14ac:dyDescent="0.2">
      <c r="A242" t="s">
        <v>338</v>
      </c>
      <c r="B242" t="s">
        <v>325</v>
      </c>
      <c r="C242">
        <v>0</v>
      </c>
      <c r="D242">
        <v>20</v>
      </c>
      <c r="E242">
        <v>7</v>
      </c>
      <c r="F242">
        <v>0</v>
      </c>
      <c r="G242">
        <v>0</v>
      </c>
      <c r="H242">
        <v>27</v>
      </c>
      <c r="I242">
        <v>0.45481442999999999</v>
      </c>
      <c r="J242">
        <v>-0.21021425999999999</v>
      </c>
      <c r="K242">
        <v>3.4089865081875002</v>
      </c>
      <c r="L242">
        <v>30</v>
      </c>
      <c r="M242">
        <v>0.24460017000000001</v>
      </c>
      <c r="N242">
        <v>27.214285714285715</v>
      </c>
      <c r="O242">
        <f t="shared" si="3"/>
        <v>0</v>
      </c>
      <c r="P242">
        <f>_xlfn.MAXIFS(O:O,A:A,Table8[[#This Row],[Team]])</f>
        <v>0</v>
      </c>
    </row>
    <row r="243" spans="1:16" x14ac:dyDescent="0.2">
      <c r="A243" t="s">
        <v>338</v>
      </c>
      <c r="B243" t="s">
        <v>327</v>
      </c>
      <c r="C243">
        <v>0</v>
      </c>
      <c r="D243">
        <v>5</v>
      </c>
      <c r="E243">
        <v>14</v>
      </c>
      <c r="F243">
        <v>5</v>
      </c>
      <c r="G243">
        <v>0</v>
      </c>
      <c r="H243">
        <v>24</v>
      </c>
      <c r="I243">
        <v>-1.2694503175480039</v>
      </c>
      <c r="J243">
        <v>0.72947550245199611</v>
      </c>
      <c r="K243">
        <v>1.9710339996203896</v>
      </c>
      <c r="L243">
        <v>25</v>
      </c>
      <c r="M243">
        <v>-0.53997481509600775</v>
      </c>
      <c r="N243">
        <v>27.214285714285715</v>
      </c>
      <c r="O243">
        <f t="shared" si="3"/>
        <v>0</v>
      </c>
      <c r="P243">
        <f>_xlfn.MAXIFS(O:O,A:A,Table8[[#This Row],[Team]])</f>
        <v>0</v>
      </c>
    </row>
    <row r="244" spans="1:16" x14ac:dyDescent="0.2">
      <c r="A244" t="s">
        <v>338</v>
      </c>
      <c r="B244" t="s">
        <v>328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-0.67117249999999995</v>
      </c>
      <c r="J244">
        <v>2.1262650000000001</v>
      </c>
      <c r="K244">
        <v>0</v>
      </c>
      <c r="L244">
        <v>26</v>
      </c>
      <c r="M244">
        <v>1.4550925000000001</v>
      </c>
      <c r="N244">
        <v>27.214285714285715</v>
      </c>
      <c r="O244">
        <f t="shared" si="3"/>
        <v>0</v>
      </c>
      <c r="P244">
        <f>_xlfn.MAXIFS(O:O,A:A,Table8[[#This Row],[Team]])</f>
        <v>0</v>
      </c>
    </row>
    <row r="245" spans="1:16" x14ac:dyDescent="0.2">
      <c r="A245" t="s">
        <v>338</v>
      </c>
      <c r="B245" t="s">
        <v>329</v>
      </c>
      <c r="C245">
        <v>34</v>
      </c>
      <c r="D245">
        <v>0</v>
      </c>
      <c r="E245">
        <v>0</v>
      </c>
      <c r="F245">
        <v>0</v>
      </c>
      <c r="G245">
        <v>0</v>
      </c>
      <c r="H245">
        <v>34</v>
      </c>
      <c r="I245">
        <v>4.1188979000000003</v>
      </c>
      <c r="J245">
        <v>-1.5220279000000001</v>
      </c>
      <c r="K245">
        <v>8.7915138750000015</v>
      </c>
      <c r="L245">
        <v>28</v>
      </c>
      <c r="M245">
        <v>2.59687</v>
      </c>
      <c r="N245">
        <v>27.214285714285715</v>
      </c>
      <c r="O245">
        <f t="shared" si="3"/>
        <v>0</v>
      </c>
      <c r="P245">
        <f>_xlfn.MAXIFS(O:O,A:A,Table8[[#This Row],[Team]])</f>
        <v>0</v>
      </c>
    </row>
    <row r="246" spans="1:16" x14ac:dyDescent="0.2">
      <c r="A246" t="s">
        <v>338</v>
      </c>
      <c r="B246" t="s">
        <v>330</v>
      </c>
      <c r="C246">
        <v>0</v>
      </c>
      <c r="D246">
        <v>16</v>
      </c>
      <c r="E246">
        <v>7</v>
      </c>
      <c r="F246">
        <v>0</v>
      </c>
      <c r="G246">
        <v>0</v>
      </c>
      <c r="H246">
        <v>23</v>
      </c>
      <c r="I246">
        <v>1.0548930999999999</v>
      </c>
      <c r="J246">
        <v>-0.65231841999999995</v>
      </c>
      <c r="K246">
        <v>3.10833099225</v>
      </c>
      <c r="L246">
        <v>26</v>
      </c>
      <c r="M246">
        <v>0.40257467999999996</v>
      </c>
      <c r="N246">
        <v>27.214285714285715</v>
      </c>
      <c r="O246">
        <f t="shared" si="3"/>
        <v>0</v>
      </c>
      <c r="P246">
        <f>_xlfn.MAXIFS(O:O,A:A,Table8[[#This Row],[Team]])</f>
        <v>0</v>
      </c>
    </row>
    <row r="247" spans="1:16" x14ac:dyDescent="0.2">
      <c r="A247" t="s">
        <v>338</v>
      </c>
      <c r="B247" t="s">
        <v>331</v>
      </c>
      <c r="C247">
        <v>9</v>
      </c>
      <c r="D247">
        <v>7</v>
      </c>
      <c r="E247">
        <v>0</v>
      </c>
      <c r="F247">
        <v>0</v>
      </c>
      <c r="G247">
        <v>0</v>
      </c>
      <c r="H247">
        <v>16</v>
      </c>
      <c r="I247">
        <v>-0.40864444</v>
      </c>
      <c r="J247">
        <v>-2.9471397000000001</v>
      </c>
      <c r="K247">
        <v>-1.2202057260000001</v>
      </c>
      <c r="L247">
        <v>20</v>
      </c>
      <c r="M247">
        <v>-3.3557841399999999</v>
      </c>
      <c r="N247">
        <v>27.214285714285715</v>
      </c>
      <c r="O247">
        <f t="shared" si="3"/>
        <v>0</v>
      </c>
      <c r="P247">
        <f>_xlfn.MAXIFS(O:O,A:A,Table8[[#This Row],[Team]])</f>
        <v>0</v>
      </c>
    </row>
    <row r="248" spans="1:16" x14ac:dyDescent="0.2">
      <c r="A248" t="s">
        <v>338</v>
      </c>
      <c r="B248" t="s">
        <v>332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0.38888191999999999</v>
      </c>
      <c r="J248">
        <v>-0.48304287000000001</v>
      </c>
      <c r="K248">
        <v>0</v>
      </c>
      <c r="L248">
        <v>25</v>
      </c>
      <c r="M248">
        <v>-9.4160950000000021E-2</v>
      </c>
      <c r="N248">
        <v>27.214285714285715</v>
      </c>
      <c r="O248">
        <f t="shared" si="3"/>
        <v>0</v>
      </c>
      <c r="P248">
        <f>_xlfn.MAXIFS(O:O,A:A,Table8[[#This Row],[Team]])</f>
        <v>0</v>
      </c>
    </row>
    <row r="249" spans="1:16" x14ac:dyDescent="0.2">
      <c r="A249" t="s">
        <v>338</v>
      </c>
      <c r="B249" t="s">
        <v>333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-1.4667614</v>
      </c>
      <c r="J249">
        <v>0.94388306</v>
      </c>
      <c r="K249">
        <v>0</v>
      </c>
      <c r="L249">
        <v>27</v>
      </c>
      <c r="M249">
        <v>-0.52287834</v>
      </c>
      <c r="N249">
        <v>27.214285714285715</v>
      </c>
      <c r="O249">
        <f t="shared" si="3"/>
        <v>0</v>
      </c>
      <c r="P249">
        <f>_xlfn.MAXIFS(O:O,A:A,Table8[[#This Row],[Team]])</f>
        <v>0</v>
      </c>
    </row>
    <row r="250" spans="1:16" x14ac:dyDescent="0.2">
      <c r="A250" t="s">
        <v>338</v>
      </c>
      <c r="B250" t="s">
        <v>334</v>
      </c>
      <c r="C250">
        <v>2</v>
      </c>
      <c r="D250">
        <v>0</v>
      </c>
      <c r="E250">
        <v>9</v>
      </c>
      <c r="F250">
        <v>0</v>
      </c>
      <c r="G250">
        <v>0</v>
      </c>
      <c r="H250">
        <v>11</v>
      </c>
      <c r="I250">
        <v>-1.5737010090138452</v>
      </c>
      <c r="J250">
        <v>0.13341697127376706</v>
      </c>
      <c r="K250">
        <v>0.34632425164832653</v>
      </c>
      <c r="L250">
        <v>30</v>
      </c>
      <c r="M250">
        <v>-1.4402840377400783</v>
      </c>
      <c r="N250">
        <v>27.214285714285715</v>
      </c>
      <c r="O250">
        <f t="shared" si="3"/>
        <v>0</v>
      </c>
      <c r="P250">
        <f>_xlfn.MAXIFS(O:O,A:A,Table8[[#This Row],[Team]])</f>
        <v>0</v>
      </c>
    </row>
    <row r="251" spans="1:16" x14ac:dyDescent="0.2">
      <c r="A251" t="s">
        <v>338</v>
      </c>
      <c r="B251" t="s">
        <v>335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-0.80014074000000002</v>
      </c>
      <c r="J251">
        <v>1.2619914000000001</v>
      </c>
      <c r="K251">
        <v>0</v>
      </c>
      <c r="L251">
        <v>24</v>
      </c>
      <c r="M251">
        <v>0.46185066000000008</v>
      </c>
      <c r="N251">
        <v>27.214285714285715</v>
      </c>
      <c r="O251">
        <f t="shared" si="3"/>
        <v>0</v>
      </c>
      <c r="P251">
        <f>_xlfn.MAXIFS(O:O,A:A,Table8[[#This Row],[Team]])</f>
        <v>0</v>
      </c>
    </row>
    <row r="252" spans="1:16" x14ac:dyDescent="0.2">
      <c r="A252" t="s">
        <v>338</v>
      </c>
      <c r="B252" t="s">
        <v>336</v>
      </c>
      <c r="C252">
        <v>0</v>
      </c>
      <c r="D252">
        <v>0</v>
      </c>
      <c r="E252">
        <v>0</v>
      </c>
      <c r="F252">
        <v>11</v>
      </c>
      <c r="G252">
        <v>0</v>
      </c>
      <c r="H252">
        <v>11</v>
      </c>
      <c r="I252">
        <v>-2.6375858999999999</v>
      </c>
      <c r="J252">
        <v>-0.36903377999999998</v>
      </c>
      <c r="K252">
        <v>-0.62284592700000008</v>
      </c>
      <c r="L252">
        <v>23</v>
      </c>
      <c r="M252">
        <v>-3.00661968</v>
      </c>
      <c r="N252">
        <v>27.214285714285715</v>
      </c>
      <c r="O252">
        <f t="shared" si="3"/>
        <v>0</v>
      </c>
      <c r="P252">
        <f>_xlfn.MAXIFS(O:O,A:A,Table8[[#This Row],[Team]])</f>
        <v>0</v>
      </c>
    </row>
    <row r="253" spans="1:16" x14ac:dyDescent="0.2">
      <c r="A253" t="s">
        <v>338</v>
      </c>
      <c r="B253" t="s">
        <v>337</v>
      </c>
      <c r="C253">
        <v>0</v>
      </c>
      <c r="D253">
        <v>0</v>
      </c>
      <c r="E253">
        <v>0</v>
      </c>
      <c r="F253">
        <v>0</v>
      </c>
      <c r="G253">
        <v>8</v>
      </c>
      <c r="H253">
        <v>8</v>
      </c>
      <c r="I253">
        <v>-3.6876196999999999</v>
      </c>
      <c r="J253">
        <v>0.84826422000000001</v>
      </c>
      <c r="K253">
        <v>-0.37770996600000001</v>
      </c>
      <c r="L253">
        <v>32</v>
      </c>
      <c r="M253">
        <v>-2.83935548</v>
      </c>
      <c r="N253">
        <v>27.214285714285715</v>
      </c>
      <c r="O253">
        <f t="shared" si="3"/>
        <v>0</v>
      </c>
      <c r="P253">
        <f>_xlfn.MAXIFS(O:O,A:A,Table8[[#This Row],[Team]])</f>
        <v>0</v>
      </c>
    </row>
    <row r="254" spans="1:16" x14ac:dyDescent="0.2">
      <c r="A254" t="s">
        <v>349</v>
      </c>
      <c r="B254" t="s">
        <v>339</v>
      </c>
      <c r="C254">
        <v>4</v>
      </c>
      <c r="D254">
        <v>18</v>
      </c>
      <c r="E254">
        <v>4</v>
      </c>
      <c r="F254">
        <v>0</v>
      </c>
      <c r="G254">
        <v>0</v>
      </c>
      <c r="H254">
        <v>26</v>
      </c>
      <c r="I254">
        <v>0.38374196999999999</v>
      </c>
      <c r="J254">
        <v>-1.6034029000000001</v>
      </c>
      <c r="K254">
        <v>1.141245889875</v>
      </c>
      <c r="L254">
        <v>26</v>
      </c>
      <c r="M254">
        <v>-1.2196609300000001</v>
      </c>
      <c r="N254">
        <v>27.083333333333332</v>
      </c>
      <c r="O254">
        <f t="shared" si="3"/>
        <v>0</v>
      </c>
      <c r="P254">
        <f>_xlfn.MAXIFS(O:O,A:A,Table8[[#This Row],[Team]])</f>
        <v>0</v>
      </c>
    </row>
    <row r="255" spans="1:16" x14ac:dyDescent="0.2">
      <c r="A255" t="s">
        <v>349</v>
      </c>
      <c r="B255" t="s">
        <v>337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-3.6876196999999999</v>
      </c>
      <c r="J255">
        <v>0.84826422000000001</v>
      </c>
      <c r="K255">
        <v>0</v>
      </c>
      <c r="L255">
        <v>32</v>
      </c>
      <c r="M255">
        <v>-2.83935548</v>
      </c>
      <c r="N255">
        <v>27.083333333333332</v>
      </c>
      <c r="O255">
        <f t="shared" si="3"/>
        <v>0</v>
      </c>
      <c r="P255">
        <f>_xlfn.MAXIFS(O:O,A:A,Table8[[#This Row],[Team]])</f>
        <v>0</v>
      </c>
    </row>
    <row r="256" spans="1:16" x14ac:dyDescent="0.2">
      <c r="A256" t="s">
        <v>349</v>
      </c>
      <c r="B256" t="s">
        <v>341</v>
      </c>
      <c r="C256">
        <v>14</v>
      </c>
      <c r="D256">
        <v>0</v>
      </c>
      <c r="E256">
        <v>0</v>
      </c>
      <c r="F256">
        <v>0</v>
      </c>
      <c r="G256">
        <v>0</v>
      </c>
      <c r="H256">
        <v>14</v>
      </c>
      <c r="I256">
        <v>-0.32466573889129191</v>
      </c>
      <c r="J256">
        <v>-1.092561458891292</v>
      </c>
      <c r="K256">
        <v>0.45893358174621524</v>
      </c>
      <c r="L256">
        <v>30</v>
      </c>
      <c r="M256">
        <v>-1.4172271977825839</v>
      </c>
      <c r="N256">
        <v>27.083333333333332</v>
      </c>
      <c r="O256">
        <f t="shared" si="3"/>
        <v>0</v>
      </c>
      <c r="P256">
        <f>_xlfn.MAXIFS(O:O,A:A,Table8[[#This Row],[Team]])</f>
        <v>0</v>
      </c>
    </row>
    <row r="257" spans="1:16" x14ac:dyDescent="0.2">
      <c r="A257" t="s">
        <v>349</v>
      </c>
      <c r="B257" t="s">
        <v>342</v>
      </c>
      <c r="C257">
        <v>15</v>
      </c>
      <c r="D257">
        <v>9</v>
      </c>
      <c r="E257">
        <v>0</v>
      </c>
      <c r="F257">
        <v>0</v>
      </c>
      <c r="G257">
        <v>0</v>
      </c>
      <c r="H257">
        <v>24</v>
      </c>
      <c r="I257">
        <v>1.4764341999999999</v>
      </c>
      <c r="J257">
        <v>-1.6727661</v>
      </c>
      <c r="K257">
        <v>2.434951935</v>
      </c>
      <c r="L257">
        <v>22</v>
      </c>
      <c r="M257">
        <v>-0.19633190000000011</v>
      </c>
      <c r="N257">
        <v>27.083333333333332</v>
      </c>
      <c r="O257">
        <f t="shared" si="3"/>
        <v>0</v>
      </c>
      <c r="P257">
        <f>_xlfn.MAXIFS(O:O,A:A,Table8[[#This Row],[Team]])</f>
        <v>0</v>
      </c>
    </row>
    <row r="258" spans="1:16" x14ac:dyDescent="0.2">
      <c r="A258" t="s">
        <v>349</v>
      </c>
      <c r="B258" t="s">
        <v>343</v>
      </c>
      <c r="C258">
        <v>0</v>
      </c>
      <c r="D258">
        <v>0</v>
      </c>
      <c r="E258">
        <v>0</v>
      </c>
      <c r="F258">
        <v>2</v>
      </c>
      <c r="G258">
        <v>20</v>
      </c>
      <c r="H258">
        <v>22</v>
      </c>
      <c r="I258">
        <v>-1.5539801</v>
      </c>
      <c r="J258">
        <v>1.6008557000000001</v>
      </c>
      <c r="K258">
        <v>2.5330085549999999</v>
      </c>
      <c r="L258">
        <v>20</v>
      </c>
      <c r="M258">
        <v>4.6875600000000128E-2</v>
      </c>
      <c r="N258">
        <v>27.083333333333332</v>
      </c>
      <c r="O258">
        <f t="shared" si="3"/>
        <v>0</v>
      </c>
      <c r="P258">
        <f>_xlfn.MAXIFS(O:O,A:A,Table8[[#This Row],[Team]])</f>
        <v>0</v>
      </c>
    </row>
    <row r="259" spans="1:16" x14ac:dyDescent="0.2">
      <c r="A259" t="s">
        <v>349</v>
      </c>
      <c r="B259" t="s">
        <v>344</v>
      </c>
      <c r="C259">
        <v>0</v>
      </c>
      <c r="D259">
        <v>4</v>
      </c>
      <c r="E259">
        <v>19</v>
      </c>
      <c r="F259">
        <v>0</v>
      </c>
      <c r="G259">
        <v>0</v>
      </c>
      <c r="H259">
        <v>23</v>
      </c>
      <c r="I259">
        <v>-5.6082368E-2</v>
      </c>
      <c r="J259">
        <v>-0.57357866000000002</v>
      </c>
      <c r="K259">
        <v>1.7728760450249998</v>
      </c>
      <c r="L259">
        <v>24</v>
      </c>
      <c r="M259">
        <v>-0.62966102800000001</v>
      </c>
      <c r="N259">
        <v>27.083333333333332</v>
      </c>
      <c r="O259">
        <f t="shared" ref="O259:O315" si="4">IF(IF(E259&gt;19,1,0)*K259&gt;0,1,0)</f>
        <v>0</v>
      </c>
      <c r="P259">
        <f>_xlfn.MAXIFS(O:O,A:A,Table8[[#This Row],[Team]])</f>
        <v>0</v>
      </c>
    </row>
    <row r="260" spans="1:16" x14ac:dyDescent="0.2">
      <c r="A260" t="s">
        <v>349</v>
      </c>
      <c r="B260" t="s">
        <v>345</v>
      </c>
      <c r="C260">
        <v>15</v>
      </c>
      <c r="D260">
        <v>12</v>
      </c>
      <c r="E260">
        <v>0</v>
      </c>
      <c r="F260">
        <v>0</v>
      </c>
      <c r="G260">
        <v>0</v>
      </c>
      <c r="H260">
        <v>27</v>
      </c>
      <c r="I260">
        <v>1.6371817012826859</v>
      </c>
      <c r="J260">
        <v>-0.68701739871731415</v>
      </c>
      <c r="K260">
        <v>4.4805620345211592</v>
      </c>
      <c r="L260">
        <v>25</v>
      </c>
      <c r="M260">
        <v>0.95016430256537177</v>
      </c>
      <c r="N260">
        <v>27.083333333333332</v>
      </c>
      <c r="O260">
        <f t="shared" si="4"/>
        <v>0</v>
      </c>
      <c r="P260">
        <f>_xlfn.MAXIFS(O:O,A:A,Table8[[#This Row],[Team]])</f>
        <v>0</v>
      </c>
    </row>
    <row r="261" spans="1:16" x14ac:dyDescent="0.2">
      <c r="A261" t="s">
        <v>349</v>
      </c>
      <c r="B261" t="s">
        <v>347</v>
      </c>
      <c r="C261">
        <v>0</v>
      </c>
      <c r="D261">
        <v>5</v>
      </c>
      <c r="E261">
        <v>0</v>
      </c>
      <c r="F261">
        <v>0</v>
      </c>
      <c r="G261">
        <v>0</v>
      </c>
      <c r="H261">
        <v>5</v>
      </c>
      <c r="I261">
        <v>-1.4342322000000001</v>
      </c>
      <c r="J261">
        <v>-0.74643033999999997</v>
      </c>
      <c r="K261">
        <v>-5.0811339375000042E-2</v>
      </c>
      <c r="L261">
        <v>23</v>
      </c>
      <c r="M261">
        <v>-2.1806625400000001</v>
      </c>
      <c r="N261">
        <v>27.083333333333332</v>
      </c>
      <c r="O261">
        <f t="shared" si="4"/>
        <v>0</v>
      </c>
      <c r="P261">
        <f>_xlfn.MAXIFS(O:O,A:A,Table8[[#This Row],[Team]])</f>
        <v>0</v>
      </c>
    </row>
    <row r="262" spans="1:16" x14ac:dyDescent="0.2">
      <c r="A262" t="s">
        <v>349</v>
      </c>
      <c r="B262" t="s">
        <v>348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-4.8577904999999998E-2</v>
      </c>
      <c r="J262">
        <v>-1.2919687</v>
      </c>
      <c r="K262">
        <v>0</v>
      </c>
      <c r="L262">
        <v>34</v>
      </c>
      <c r="M262">
        <v>-1.3405466049999999</v>
      </c>
      <c r="N262">
        <v>27.083333333333332</v>
      </c>
      <c r="O262">
        <f t="shared" si="4"/>
        <v>0</v>
      </c>
      <c r="P262">
        <f>_xlfn.MAXIFS(O:O,A:A,Table8[[#This Row],[Team]])</f>
        <v>0</v>
      </c>
    </row>
    <row r="263" spans="1:16" x14ac:dyDescent="0.2">
      <c r="A263" t="s">
        <v>349</v>
      </c>
      <c r="B263" t="s">
        <v>324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-1.7338614000000001</v>
      </c>
      <c r="J263">
        <v>2.2236772</v>
      </c>
      <c r="K263">
        <v>0</v>
      </c>
      <c r="L263">
        <v>33</v>
      </c>
      <c r="M263">
        <v>0.48981579999999991</v>
      </c>
      <c r="N263">
        <v>27.083333333333332</v>
      </c>
      <c r="O263">
        <f t="shared" si="4"/>
        <v>0</v>
      </c>
      <c r="P263">
        <f>_xlfn.MAXIFS(O:O,A:A,Table8[[#This Row],[Team]])</f>
        <v>0</v>
      </c>
    </row>
    <row r="264" spans="1:16" x14ac:dyDescent="0.2">
      <c r="A264" t="s">
        <v>365</v>
      </c>
      <c r="B264" t="s">
        <v>350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-2.8066201</v>
      </c>
      <c r="J264">
        <v>0.75530231000000003</v>
      </c>
      <c r="K264">
        <v>0</v>
      </c>
      <c r="L264">
        <v>30</v>
      </c>
      <c r="M264">
        <v>-2.0513177899999997</v>
      </c>
      <c r="N264">
        <v>25.4375</v>
      </c>
      <c r="O264">
        <f t="shared" si="4"/>
        <v>0</v>
      </c>
      <c r="P264">
        <f>_xlfn.MAXIFS(O:O,A:A,Table8[[#This Row],[Team]])</f>
        <v>0</v>
      </c>
    </row>
    <row r="265" spans="1:16" x14ac:dyDescent="0.2">
      <c r="A265" t="s">
        <v>365</v>
      </c>
      <c r="B265" t="s">
        <v>351</v>
      </c>
      <c r="C265">
        <v>0</v>
      </c>
      <c r="D265">
        <v>0</v>
      </c>
      <c r="E265">
        <v>0</v>
      </c>
      <c r="F265">
        <v>0</v>
      </c>
      <c r="G265">
        <v>5</v>
      </c>
      <c r="H265">
        <v>5</v>
      </c>
      <c r="I265">
        <v>-3.4690793000000002</v>
      </c>
      <c r="J265">
        <v>0.98000883999999999</v>
      </c>
      <c r="K265">
        <v>-0.13755106687500007</v>
      </c>
      <c r="L265">
        <v>32</v>
      </c>
      <c r="M265">
        <v>-2.4890704600000002</v>
      </c>
      <c r="N265">
        <v>25.4375</v>
      </c>
      <c r="O265">
        <f t="shared" si="4"/>
        <v>0</v>
      </c>
      <c r="P265">
        <f>_xlfn.MAXIFS(O:O,A:A,Table8[[#This Row],[Team]])</f>
        <v>0</v>
      </c>
    </row>
    <row r="266" spans="1:16" x14ac:dyDescent="0.2">
      <c r="A266" t="s">
        <v>365</v>
      </c>
      <c r="B266" t="s">
        <v>352</v>
      </c>
      <c r="C266">
        <v>0</v>
      </c>
      <c r="D266">
        <v>0</v>
      </c>
      <c r="E266">
        <v>0</v>
      </c>
      <c r="F266">
        <v>0</v>
      </c>
      <c r="G266">
        <v>13</v>
      </c>
      <c r="H266">
        <v>13</v>
      </c>
      <c r="I266">
        <v>-2.3133726000000001</v>
      </c>
      <c r="J266">
        <v>-0.38199294</v>
      </c>
      <c r="K266">
        <v>-0.508486051125</v>
      </c>
      <c r="L266">
        <v>26</v>
      </c>
      <c r="M266">
        <v>-2.6953655400000001</v>
      </c>
      <c r="N266">
        <v>25.4375</v>
      </c>
      <c r="O266">
        <f t="shared" si="4"/>
        <v>0</v>
      </c>
      <c r="P266">
        <f>_xlfn.MAXIFS(O:O,A:A,Table8[[#This Row],[Team]])</f>
        <v>0</v>
      </c>
    </row>
    <row r="267" spans="1:16" x14ac:dyDescent="0.2">
      <c r="A267" t="s">
        <v>365</v>
      </c>
      <c r="B267" t="s">
        <v>354</v>
      </c>
      <c r="C267">
        <v>22</v>
      </c>
      <c r="D267">
        <v>2</v>
      </c>
      <c r="E267">
        <v>0</v>
      </c>
      <c r="F267">
        <v>0</v>
      </c>
      <c r="G267">
        <v>0</v>
      </c>
      <c r="H267">
        <v>24</v>
      </c>
      <c r="I267">
        <v>-0.57436470110653537</v>
      </c>
      <c r="J267">
        <v>0.35801430889346475</v>
      </c>
      <c r="K267">
        <v>2.4079269705123547</v>
      </c>
      <c r="L267">
        <v>24</v>
      </c>
      <c r="M267">
        <v>-0.21635039221307062</v>
      </c>
      <c r="N267">
        <v>25.4375</v>
      </c>
      <c r="O267">
        <f t="shared" si="4"/>
        <v>0</v>
      </c>
      <c r="P267">
        <f>_xlfn.MAXIFS(O:O,A:A,Table8[[#This Row],[Team]])</f>
        <v>0</v>
      </c>
    </row>
    <row r="268" spans="1:16" x14ac:dyDescent="0.2">
      <c r="A268" t="s">
        <v>365</v>
      </c>
      <c r="B268" t="s">
        <v>355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0.13256103</v>
      </c>
      <c r="J268">
        <v>-0.43196299999999999</v>
      </c>
      <c r="K268">
        <v>0</v>
      </c>
      <c r="L268">
        <v>21</v>
      </c>
      <c r="M268">
        <v>-0.29940197000000002</v>
      </c>
      <c r="N268">
        <v>25.4375</v>
      </c>
      <c r="O268">
        <f t="shared" si="4"/>
        <v>0</v>
      </c>
      <c r="P268">
        <f>_xlfn.MAXIFS(O:O,A:A,Table8[[#This Row],[Team]])</f>
        <v>0</v>
      </c>
    </row>
    <row r="269" spans="1:16" x14ac:dyDescent="0.2">
      <c r="A269" t="s">
        <v>365</v>
      </c>
      <c r="B269" t="s">
        <v>356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-2.2924541999999999</v>
      </c>
      <c r="J269">
        <v>0.73391306000000001</v>
      </c>
      <c r="K269">
        <v>0</v>
      </c>
      <c r="L269">
        <v>23</v>
      </c>
      <c r="M269">
        <v>-1.55854114</v>
      </c>
      <c r="N269">
        <v>25.4375</v>
      </c>
      <c r="O269">
        <f t="shared" si="4"/>
        <v>0</v>
      </c>
      <c r="P269">
        <f>_xlfn.MAXIFS(O:O,A:A,Table8[[#This Row],[Team]])</f>
        <v>0</v>
      </c>
    </row>
    <row r="270" spans="1:16" x14ac:dyDescent="0.2">
      <c r="A270" t="s">
        <v>365</v>
      </c>
      <c r="B270" t="s">
        <v>357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0.49914442999999997</v>
      </c>
      <c r="J270">
        <v>-1.8862337</v>
      </c>
      <c r="K270">
        <v>0</v>
      </c>
      <c r="L270">
        <v>23</v>
      </c>
      <c r="M270">
        <v>-1.3870892700000002</v>
      </c>
      <c r="N270">
        <v>25.4375</v>
      </c>
      <c r="O270">
        <f t="shared" si="4"/>
        <v>0</v>
      </c>
      <c r="P270">
        <f>_xlfn.MAXIFS(O:O,A:A,Table8[[#This Row],[Team]])</f>
        <v>0</v>
      </c>
    </row>
    <row r="271" spans="1:16" x14ac:dyDescent="0.2">
      <c r="A271" t="s">
        <v>365</v>
      </c>
      <c r="B271" t="s">
        <v>358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-0.41971129000000001</v>
      </c>
      <c r="J271">
        <v>-0.90187614999999999</v>
      </c>
      <c r="K271">
        <v>0</v>
      </c>
      <c r="L271">
        <v>24</v>
      </c>
      <c r="M271">
        <v>-1.3215874400000001</v>
      </c>
      <c r="N271">
        <v>25.4375</v>
      </c>
      <c r="O271">
        <f t="shared" si="4"/>
        <v>0</v>
      </c>
      <c r="P271">
        <f>_xlfn.MAXIFS(O:O,A:A,Table8[[#This Row],[Team]])</f>
        <v>0</v>
      </c>
    </row>
    <row r="272" spans="1:16" x14ac:dyDescent="0.2">
      <c r="A272" t="s">
        <v>365</v>
      </c>
      <c r="B272" t="s">
        <v>359</v>
      </c>
      <c r="C272">
        <v>0</v>
      </c>
      <c r="D272">
        <v>9</v>
      </c>
      <c r="E272">
        <v>14</v>
      </c>
      <c r="F272">
        <v>0</v>
      </c>
      <c r="G272">
        <v>0</v>
      </c>
      <c r="H272">
        <v>23</v>
      </c>
      <c r="I272">
        <v>-0.25990129000000001</v>
      </c>
      <c r="J272">
        <v>-0.37622601</v>
      </c>
      <c r="K272">
        <v>1.7645103056250002</v>
      </c>
      <c r="L272">
        <v>25</v>
      </c>
      <c r="M272">
        <v>-0.63612730000000006</v>
      </c>
      <c r="N272">
        <v>25.4375</v>
      </c>
      <c r="O272">
        <f t="shared" si="4"/>
        <v>0</v>
      </c>
      <c r="P272">
        <f>_xlfn.MAXIFS(O:O,A:A,Table8[[#This Row],[Team]])</f>
        <v>0</v>
      </c>
    </row>
    <row r="273" spans="1:16" x14ac:dyDescent="0.2">
      <c r="A273" t="s">
        <v>365</v>
      </c>
      <c r="B273" t="s">
        <v>360</v>
      </c>
      <c r="C273">
        <v>14</v>
      </c>
      <c r="D273">
        <v>4</v>
      </c>
      <c r="E273">
        <v>2</v>
      </c>
      <c r="F273">
        <v>0</v>
      </c>
      <c r="G273">
        <v>0</v>
      </c>
      <c r="H273">
        <v>20</v>
      </c>
      <c r="I273">
        <v>0.53867142999999995</v>
      </c>
      <c r="J273">
        <v>-1.0122952000000001</v>
      </c>
      <c r="K273">
        <v>1.7171732587500002</v>
      </c>
      <c r="L273">
        <v>26</v>
      </c>
      <c r="M273">
        <v>-0.47362377000000011</v>
      </c>
      <c r="N273">
        <v>25.4375</v>
      </c>
      <c r="O273">
        <f t="shared" si="4"/>
        <v>0</v>
      </c>
      <c r="P273">
        <f>_xlfn.MAXIFS(O:O,A:A,Table8[[#This Row],[Team]])</f>
        <v>0</v>
      </c>
    </row>
    <row r="274" spans="1:16" x14ac:dyDescent="0.2">
      <c r="A274" t="s">
        <v>365</v>
      </c>
      <c r="B274" t="s">
        <v>361</v>
      </c>
      <c r="C274">
        <v>0</v>
      </c>
      <c r="D274">
        <v>0</v>
      </c>
      <c r="E274">
        <v>0</v>
      </c>
      <c r="F274">
        <v>12</v>
      </c>
      <c r="G274">
        <v>8</v>
      </c>
      <c r="H274">
        <v>20</v>
      </c>
      <c r="I274">
        <v>0.22740245000000001</v>
      </c>
      <c r="J274">
        <v>-0.75342721000000001</v>
      </c>
      <c r="K274">
        <v>1.6582221450000005</v>
      </c>
      <c r="L274">
        <v>23</v>
      </c>
      <c r="M274">
        <v>-0.52602475999999998</v>
      </c>
      <c r="N274">
        <v>25.4375</v>
      </c>
      <c r="O274">
        <f t="shared" si="4"/>
        <v>0</v>
      </c>
      <c r="P274">
        <f>_xlfn.MAXIFS(O:O,A:A,Table8[[#This Row],[Team]])</f>
        <v>0</v>
      </c>
    </row>
    <row r="275" spans="1:16" x14ac:dyDescent="0.2">
      <c r="A275" t="s">
        <v>365</v>
      </c>
      <c r="B275" t="s">
        <v>362</v>
      </c>
      <c r="C275">
        <v>0</v>
      </c>
      <c r="D275">
        <v>0</v>
      </c>
      <c r="E275">
        <v>5</v>
      </c>
      <c r="F275">
        <v>5</v>
      </c>
      <c r="G275">
        <v>0</v>
      </c>
      <c r="H275">
        <v>10</v>
      </c>
      <c r="I275">
        <v>-3.0894083999999999</v>
      </c>
      <c r="J275">
        <v>-0.54281455000000001</v>
      </c>
      <c r="K275">
        <v>-0.9181254093750002</v>
      </c>
      <c r="L275">
        <v>24</v>
      </c>
      <c r="M275">
        <v>-3.6322229500000001</v>
      </c>
      <c r="N275">
        <v>25.4375</v>
      </c>
      <c r="O275">
        <f t="shared" si="4"/>
        <v>0</v>
      </c>
      <c r="P275">
        <f>_xlfn.MAXIFS(O:O,A:A,Table8[[#This Row],[Team]])</f>
        <v>0</v>
      </c>
    </row>
    <row r="276" spans="1:16" x14ac:dyDescent="0.2">
      <c r="A276" t="s">
        <v>365</v>
      </c>
      <c r="B276" t="s">
        <v>39</v>
      </c>
      <c r="C276">
        <v>0</v>
      </c>
      <c r="D276">
        <v>26</v>
      </c>
      <c r="E276">
        <v>8</v>
      </c>
      <c r="F276">
        <v>0</v>
      </c>
      <c r="G276">
        <v>0</v>
      </c>
      <c r="H276">
        <v>34</v>
      </c>
      <c r="I276">
        <v>2.0862563000000001</v>
      </c>
      <c r="J276">
        <v>0.60064976999999997</v>
      </c>
      <c r="K276">
        <v>8.9637078588750008</v>
      </c>
      <c r="L276">
        <v>28</v>
      </c>
      <c r="M276">
        <v>2.68690607</v>
      </c>
      <c r="N276">
        <v>25.4375</v>
      </c>
      <c r="O276">
        <f t="shared" si="4"/>
        <v>0</v>
      </c>
      <c r="P276">
        <f>_xlfn.MAXIFS(O:O,A:A,Table8[[#This Row],[Team]])</f>
        <v>0</v>
      </c>
    </row>
    <row r="277" spans="1:16" x14ac:dyDescent="0.2">
      <c r="A277" t="s">
        <v>381</v>
      </c>
      <c r="B277" t="s">
        <v>366</v>
      </c>
      <c r="C277">
        <v>0</v>
      </c>
      <c r="D277">
        <v>16</v>
      </c>
      <c r="E277">
        <v>10</v>
      </c>
      <c r="F277">
        <v>0</v>
      </c>
      <c r="G277">
        <v>0</v>
      </c>
      <c r="H277">
        <v>26</v>
      </c>
      <c r="I277">
        <v>0.97068262000000005</v>
      </c>
      <c r="J277">
        <v>-1.4630616000000001</v>
      </c>
      <c r="K277">
        <v>2.2048957417500001</v>
      </c>
      <c r="L277">
        <v>26</v>
      </c>
      <c r="M277">
        <v>-0.49237898000000002</v>
      </c>
      <c r="N277">
        <v>27.333333333333332</v>
      </c>
      <c r="O277">
        <f t="shared" si="4"/>
        <v>0</v>
      </c>
      <c r="P277">
        <f>_xlfn.MAXIFS(O:O,A:A,Table8[[#This Row],[Team]])</f>
        <v>0</v>
      </c>
    </row>
    <row r="278" spans="1:16" x14ac:dyDescent="0.2">
      <c r="A278" t="s">
        <v>381</v>
      </c>
      <c r="B278" t="s">
        <v>367</v>
      </c>
      <c r="C278">
        <v>0</v>
      </c>
      <c r="D278">
        <v>0</v>
      </c>
      <c r="E278">
        <v>0</v>
      </c>
      <c r="F278">
        <v>2</v>
      </c>
      <c r="G278">
        <v>15</v>
      </c>
      <c r="H278">
        <v>17</v>
      </c>
      <c r="I278">
        <v>-3.2061019000000002</v>
      </c>
      <c r="J278">
        <v>1.0086986</v>
      </c>
      <c r="K278">
        <v>-0.1887669056250004</v>
      </c>
      <c r="L278">
        <v>26</v>
      </c>
      <c r="M278">
        <v>-2.1974033000000004</v>
      </c>
      <c r="N278">
        <v>27.333333333333332</v>
      </c>
      <c r="O278">
        <f t="shared" si="4"/>
        <v>0</v>
      </c>
      <c r="P278">
        <f>_xlfn.MAXIFS(O:O,A:A,Table8[[#This Row],[Team]])</f>
        <v>0</v>
      </c>
    </row>
    <row r="279" spans="1:16" x14ac:dyDescent="0.2">
      <c r="A279" t="s">
        <v>381</v>
      </c>
      <c r="B279" t="s">
        <v>368</v>
      </c>
      <c r="C279">
        <v>0</v>
      </c>
      <c r="D279">
        <v>0</v>
      </c>
      <c r="E279">
        <v>0</v>
      </c>
      <c r="F279">
        <v>0</v>
      </c>
      <c r="G279">
        <v>28</v>
      </c>
      <c r="H279">
        <v>28</v>
      </c>
      <c r="I279">
        <v>-0.74429690999999998</v>
      </c>
      <c r="J279">
        <v>2.336992</v>
      </c>
      <c r="K279">
        <v>0</v>
      </c>
      <c r="L279">
        <v>28</v>
      </c>
      <c r="M279">
        <v>1.5926950899999999</v>
      </c>
      <c r="N279">
        <v>27.333333333333332</v>
      </c>
      <c r="O279">
        <f t="shared" si="4"/>
        <v>0</v>
      </c>
      <c r="P279">
        <f>_xlfn.MAXIFS(O:O,A:A,Table8[[#This Row],[Team]])</f>
        <v>0</v>
      </c>
    </row>
    <row r="280" spans="1:16" x14ac:dyDescent="0.2">
      <c r="A280" t="s">
        <v>381</v>
      </c>
      <c r="B280" t="s">
        <v>370</v>
      </c>
      <c r="C280">
        <v>18</v>
      </c>
      <c r="D280">
        <v>0</v>
      </c>
      <c r="E280">
        <v>0</v>
      </c>
      <c r="F280">
        <v>0</v>
      </c>
      <c r="G280">
        <v>0</v>
      </c>
      <c r="H280">
        <v>18</v>
      </c>
      <c r="I280">
        <v>0.23922879235537514</v>
      </c>
      <c r="J280">
        <v>-2.1546669676446251</v>
      </c>
      <c r="K280">
        <v>8.5618847519634403E-2</v>
      </c>
      <c r="L280">
        <v>31</v>
      </c>
      <c r="M280">
        <v>-1.91543817528925</v>
      </c>
      <c r="N280">
        <v>27.333333333333332</v>
      </c>
      <c r="O280">
        <f t="shared" si="4"/>
        <v>0</v>
      </c>
      <c r="P280">
        <f>_xlfn.MAXIFS(O:O,A:A,Table8[[#This Row],[Team]])</f>
        <v>0</v>
      </c>
    </row>
    <row r="281" spans="1:16" x14ac:dyDescent="0.2">
      <c r="A281" t="s">
        <v>381</v>
      </c>
      <c r="B281" t="s">
        <v>371</v>
      </c>
      <c r="C281">
        <v>0</v>
      </c>
      <c r="D281">
        <v>15</v>
      </c>
      <c r="E281">
        <v>4</v>
      </c>
      <c r="F281">
        <v>0</v>
      </c>
      <c r="G281">
        <v>0</v>
      </c>
      <c r="H281">
        <v>19</v>
      </c>
      <c r="I281">
        <v>-1.3212942999999999</v>
      </c>
      <c r="J281">
        <v>-1.189683</v>
      </c>
      <c r="K281">
        <v>-0.54610698937500002</v>
      </c>
      <c r="L281">
        <v>29</v>
      </c>
      <c r="M281">
        <v>-2.5109773</v>
      </c>
      <c r="N281">
        <v>27.333333333333332</v>
      </c>
      <c r="O281">
        <f t="shared" si="4"/>
        <v>0</v>
      </c>
      <c r="P281">
        <f>_xlfn.MAXIFS(O:O,A:A,Table8[[#This Row],[Team]])</f>
        <v>0</v>
      </c>
    </row>
    <row r="282" spans="1:16" x14ac:dyDescent="0.2">
      <c r="A282" t="s">
        <v>381</v>
      </c>
      <c r="B282" t="s">
        <v>373</v>
      </c>
      <c r="C282">
        <v>0</v>
      </c>
      <c r="D282">
        <v>0</v>
      </c>
      <c r="E282">
        <v>3</v>
      </c>
      <c r="F282">
        <v>24</v>
      </c>
      <c r="G282">
        <v>3</v>
      </c>
      <c r="H282">
        <v>30</v>
      </c>
      <c r="I282">
        <v>1.0009197999999999</v>
      </c>
      <c r="J282">
        <v>0.34133618999999998</v>
      </c>
      <c r="K282">
        <v>5.6400569831249996</v>
      </c>
      <c r="L282">
        <v>23</v>
      </c>
      <c r="M282">
        <v>1.34225599</v>
      </c>
      <c r="N282">
        <v>27.333333333333332</v>
      </c>
      <c r="O282">
        <f t="shared" si="4"/>
        <v>0</v>
      </c>
      <c r="P282">
        <f>_xlfn.MAXIFS(O:O,A:A,Table8[[#This Row],[Team]])</f>
        <v>0</v>
      </c>
    </row>
    <row r="283" spans="1:16" x14ac:dyDescent="0.2">
      <c r="A283" t="s">
        <v>381</v>
      </c>
      <c r="B283" t="s">
        <v>378</v>
      </c>
      <c r="C283">
        <v>0</v>
      </c>
      <c r="D283">
        <v>6</v>
      </c>
      <c r="E283">
        <v>8</v>
      </c>
      <c r="F283">
        <v>0</v>
      </c>
      <c r="G283">
        <v>0</v>
      </c>
      <c r="H283">
        <v>14</v>
      </c>
      <c r="I283">
        <v>-2.6594104999999999</v>
      </c>
      <c r="J283">
        <v>-0.12248734</v>
      </c>
      <c r="K283">
        <v>-0.61574454900000009</v>
      </c>
      <c r="L283">
        <v>24</v>
      </c>
      <c r="M283">
        <v>-2.7818978400000001</v>
      </c>
      <c r="N283">
        <v>27.333333333333332</v>
      </c>
      <c r="O283">
        <f t="shared" si="4"/>
        <v>0</v>
      </c>
      <c r="P283">
        <f>_xlfn.MAXIFS(O:O,A:A,Table8[[#This Row],[Team]])</f>
        <v>0</v>
      </c>
    </row>
    <row r="284" spans="1:16" x14ac:dyDescent="0.2">
      <c r="A284" t="s">
        <v>381</v>
      </c>
      <c r="B284" t="s">
        <v>379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-1.3674040999999999</v>
      </c>
      <c r="J284">
        <v>0.90352041000000005</v>
      </c>
      <c r="K284">
        <v>0</v>
      </c>
      <c r="L284">
        <v>26</v>
      </c>
      <c r="M284">
        <v>-0.46388368999999985</v>
      </c>
      <c r="N284">
        <v>27.333333333333332</v>
      </c>
      <c r="O284">
        <f t="shared" si="4"/>
        <v>0</v>
      </c>
      <c r="P284">
        <f>_xlfn.MAXIFS(O:O,A:A,Table8[[#This Row],[Team]])</f>
        <v>0</v>
      </c>
    </row>
    <row r="285" spans="1:16" x14ac:dyDescent="0.2">
      <c r="A285" t="s">
        <v>382</v>
      </c>
      <c r="B285" t="s">
        <v>383</v>
      </c>
      <c r="C285">
        <v>0</v>
      </c>
      <c r="D285">
        <v>6</v>
      </c>
      <c r="E285">
        <v>4</v>
      </c>
      <c r="F285">
        <v>18</v>
      </c>
      <c r="G285">
        <v>0</v>
      </c>
      <c r="H285">
        <v>28</v>
      </c>
      <c r="I285">
        <v>-0.24825013000000001</v>
      </c>
      <c r="J285">
        <v>-0.99934685000000001</v>
      </c>
      <c r="K285">
        <v>1.1850347565000003</v>
      </c>
      <c r="L285">
        <v>26</v>
      </c>
      <c r="M285">
        <v>-1.24759698</v>
      </c>
      <c r="N285">
        <v>28.272727272727273</v>
      </c>
      <c r="O285">
        <f t="shared" si="4"/>
        <v>0</v>
      </c>
      <c r="P285">
        <f>_xlfn.MAXIFS(O:O,A:A,Table8[[#This Row],[Team]])</f>
        <v>0</v>
      </c>
    </row>
    <row r="286" spans="1:16" x14ac:dyDescent="0.2">
      <c r="A286" t="s">
        <v>382</v>
      </c>
      <c r="B286" t="s">
        <v>384</v>
      </c>
      <c r="C286">
        <v>0</v>
      </c>
      <c r="D286">
        <v>15</v>
      </c>
      <c r="E286">
        <v>8</v>
      </c>
      <c r="F286">
        <v>0</v>
      </c>
      <c r="G286">
        <v>0</v>
      </c>
      <c r="H286">
        <v>23</v>
      </c>
      <c r="I286">
        <v>-0.72196114</v>
      </c>
      <c r="J286">
        <v>-1.1345597999999999</v>
      </c>
      <c r="K286">
        <v>0.18562603387500029</v>
      </c>
      <c r="L286">
        <v>32</v>
      </c>
      <c r="M286">
        <v>-1.8565209399999998</v>
      </c>
      <c r="N286">
        <v>28.272727272727273</v>
      </c>
      <c r="O286">
        <f t="shared" si="4"/>
        <v>0</v>
      </c>
      <c r="P286">
        <f>_xlfn.MAXIFS(O:O,A:A,Table8[[#This Row],[Team]])</f>
        <v>0</v>
      </c>
    </row>
    <row r="287" spans="1:16" x14ac:dyDescent="0.2">
      <c r="A287" t="s">
        <v>382</v>
      </c>
      <c r="B287" t="s">
        <v>385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-0.57491291</v>
      </c>
      <c r="J287">
        <v>1.5196563999999999</v>
      </c>
      <c r="K287">
        <v>0</v>
      </c>
      <c r="L287">
        <v>27</v>
      </c>
      <c r="M287">
        <v>0.94474348999999991</v>
      </c>
      <c r="N287">
        <v>28.272727272727273</v>
      </c>
      <c r="O287">
        <f t="shared" si="4"/>
        <v>0</v>
      </c>
      <c r="P287">
        <f>_xlfn.MAXIFS(O:O,A:A,Table8[[#This Row],[Team]])</f>
        <v>0</v>
      </c>
    </row>
    <row r="288" spans="1:16" x14ac:dyDescent="0.2">
      <c r="A288" t="s">
        <v>382</v>
      </c>
      <c r="B288" t="s">
        <v>386</v>
      </c>
      <c r="C288">
        <v>0</v>
      </c>
      <c r="D288">
        <v>0</v>
      </c>
      <c r="E288">
        <v>0</v>
      </c>
      <c r="F288">
        <v>11</v>
      </c>
      <c r="G288">
        <v>6</v>
      </c>
      <c r="H288">
        <v>17</v>
      </c>
      <c r="I288">
        <v>-1.6584565679550427</v>
      </c>
      <c r="J288">
        <v>0.46798221204495738</v>
      </c>
      <c r="K288">
        <v>0.77410889716098086</v>
      </c>
      <c r="L288">
        <v>40</v>
      </c>
      <c r="M288">
        <v>-1.1904743559100854</v>
      </c>
      <c r="N288">
        <v>28.272727272727273</v>
      </c>
      <c r="O288">
        <f t="shared" si="4"/>
        <v>0</v>
      </c>
      <c r="P288">
        <f>_xlfn.MAXIFS(O:O,A:A,Table8[[#This Row],[Team]])</f>
        <v>0</v>
      </c>
    </row>
    <row r="289" spans="1:16" x14ac:dyDescent="0.2">
      <c r="A289" t="s">
        <v>382</v>
      </c>
      <c r="B289" t="s">
        <v>387</v>
      </c>
      <c r="C289">
        <v>0</v>
      </c>
      <c r="D289">
        <v>0</v>
      </c>
      <c r="E289">
        <v>0</v>
      </c>
      <c r="F289">
        <v>6</v>
      </c>
      <c r="G289">
        <v>11</v>
      </c>
      <c r="H289">
        <v>17</v>
      </c>
      <c r="I289">
        <v>-2.0824120000000002</v>
      </c>
      <c r="J289">
        <v>3.0792141000000002</v>
      </c>
      <c r="K289">
        <v>2.8656920081250008</v>
      </c>
      <c r="L289">
        <v>24</v>
      </c>
      <c r="M289">
        <v>0.99680210000000002</v>
      </c>
      <c r="N289">
        <v>28.272727272727273</v>
      </c>
      <c r="O289">
        <f t="shared" si="4"/>
        <v>0</v>
      </c>
      <c r="P289">
        <f>_xlfn.MAXIFS(O:O,A:A,Table8[[#This Row],[Team]])</f>
        <v>0</v>
      </c>
    </row>
    <row r="290" spans="1:16" x14ac:dyDescent="0.2">
      <c r="A290" t="s">
        <v>382</v>
      </c>
      <c r="B290" t="s">
        <v>388</v>
      </c>
      <c r="C290">
        <v>16</v>
      </c>
      <c r="D290">
        <v>0</v>
      </c>
      <c r="E290">
        <v>0</v>
      </c>
      <c r="F290">
        <v>0</v>
      </c>
      <c r="G290">
        <v>0</v>
      </c>
      <c r="H290">
        <v>16</v>
      </c>
      <c r="I290">
        <v>0.88332235999999997</v>
      </c>
      <c r="J290">
        <v>-2.3390385999999999</v>
      </c>
      <c r="K290">
        <v>0.48985538400000006</v>
      </c>
      <c r="L290">
        <v>34</v>
      </c>
      <c r="M290">
        <v>-1.4557162399999999</v>
      </c>
      <c r="N290">
        <v>28.272727272727273</v>
      </c>
      <c r="O290">
        <f t="shared" si="4"/>
        <v>0</v>
      </c>
      <c r="P290">
        <f>_xlfn.MAXIFS(O:O,A:A,Table8[[#This Row],[Team]])</f>
        <v>0</v>
      </c>
    </row>
    <row r="291" spans="1:16" x14ac:dyDescent="0.2">
      <c r="A291" t="s">
        <v>382</v>
      </c>
      <c r="B291" t="s">
        <v>389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-0.55341578000000002</v>
      </c>
      <c r="J291">
        <v>-2.0436635000000001</v>
      </c>
      <c r="K291">
        <v>0</v>
      </c>
      <c r="L291">
        <v>27</v>
      </c>
      <c r="M291">
        <v>-2.59707928</v>
      </c>
      <c r="N291">
        <v>28.272727272727273</v>
      </c>
      <c r="O291">
        <f t="shared" si="4"/>
        <v>0</v>
      </c>
      <c r="P291">
        <f>_xlfn.MAXIFS(O:O,A:A,Table8[[#This Row],[Team]])</f>
        <v>0</v>
      </c>
    </row>
    <row r="292" spans="1:16" x14ac:dyDescent="0.2">
      <c r="A292" t="s">
        <v>382</v>
      </c>
      <c r="B292" t="s">
        <v>390</v>
      </c>
      <c r="C292">
        <v>22</v>
      </c>
      <c r="D292">
        <v>8</v>
      </c>
      <c r="E292">
        <v>0</v>
      </c>
      <c r="F292">
        <v>0</v>
      </c>
      <c r="G292">
        <v>0</v>
      </c>
      <c r="H292">
        <v>30</v>
      </c>
      <c r="I292">
        <v>6.514565678589268E-2</v>
      </c>
      <c r="J292">
        <v>-1.5119094502141075</v>
      </c>
      <c r="K292">
        <v>0.93358609858988739</v>
      </c>
      <c r="L292">
        <v>21</v>
      </c>
      <c r="M292">
        <v>-1.4467637934282149</v>
      </c>
      <c r="N292">
        <v>28.272727272727273</v>
      </c>
      <c r="O292">
        <f t="shared" si="4"/>
        <v>0</v>
      </c>
      <c r="P292">
        <f>_xlfn.MAXIFS(O:O,A:A,Table8[[#This Row],[Team]])</f>
        <v>0</v>
      </c>
    </row>
    <row r="293" spans="1:16" x14ac:dyDescent="0.2">
      <c r="A293" t="s">
        <v>382</v>
      </c>
      <c r="B293" t="s">
        <v>391</v>
      </c>
      <c r="C293">
        <v>0</v>
      </c>
      <c r="D293">
        <v>0</v>
      </c>
      <c r="E293">
        <v>7</v>
      </c>
      <c r="F293">
        <v>7</v>
      </c>
      <c r="G293">
        <v>0</v>
      </c>
      <c r="H293">
        <v>14</v>
      </c>
      <c r="I293">
        <v>-2.04888179922068</v>
      </c>
      <c r="J293">
        <v>4.2065545779320014E-2</v>
      </c>
      <c r="K293">
        <v>-5.3677995850710432E-3</v>
      </c>
      <c r="L293">
        <v>25</v>
      </c>
      <c r="M293">
        <v>-2.0068162534413601</v>
      </c>
      <c r="N293">
        <v>28.272727272727273</v>
      </c>
      <c r="O293">
        <f t="shared" si="4"/>
        <v>0</v>
      </c>
      <c r="P293">
        <f>_xlfn.MAXIFS(O:O,A:A,Table8[[#This Row],[Team]])</f>
        <v>0</v>
      </c>
    </row>
    <row r="294" spans="1:16" x14ac:dyDescent="0.2">
      <c r="A294" t="s">
        <v>382</v>
      </c>
      <c r="B294" t="s">
        <v>392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-1.9295743000000001</v>
      </c>
      <c r="J294">
        <v>0.46033373</v>
      </c>
      <c r="K294">
        <v>0</v>
      </c>
      <c r="L294">
        <v>27</v>
      </c>
      <c r="M294">
        <v>-1.4692405700000002</v>
      </c>
      <c r="N294">
        <v>28.272727272727273</v>
      </c>
      <c r="O294">
        <f t="shared" si="4"/>
        <v>0</v>
      </c>
      <c r="P294">
        <f>_xlfn.MAXIFS(O:O,A:A,Table8[[#This Row],[Team]])</f>
        <v>0</v>
      </c>
    </row>
    <row r="295" spans="1:16" x14ac:dyDescent="0.2">
      <c r="A295" t="s">
        <v>408</v>
      </c>
      <c r="B295" t="s">
        <v>394</v>
      </c>
      <c r="C295">
        <v>22</v>
      </c>
      <c r="D295">
        <v>0</v>
      </c>
      <c r="E295">
        <v>0</v>
      </c>
      <c r="F295">
        <v>0</v>
      </c>
      <c r="G295">
        <v>0</v>
      </c>
      <c r="H295">
        <v>22</v>
      </c>
      <c r="I295">
        <v>2.0801635447094529</v>
      </c>
      <c r="J295">
        <v>-1.0944304552905473</v>
      </c>
      <c r="K295">
        <v>3.694844698155896</v>
      </c>
      <c r="L295">
        <v>31</v>
      </c>
      <c r="M295">
        <v>0.98573308941890558</v>
      </c>
      <c r="N295">
        <v>26.428571428571427</v>
      </c>
      <c r="O295">
        <f t="shared" si="4"/>
        <v>0</v>
      </c>
      <c r="P295">
        <f>_xlfn.MAXIFS(O:O,A:A,Table8[[#This Row],[Team]])</f>
        <v>0</v>
      </c>
    </row>
    <row r="296" spans="1:16" x14ac:dyDescent="0.2">
      <c r="A296" t="s">
        <v>408</v>
      </c>
      <c r="B296" t="s">
        <v>395</v>
      </c>
      <c r="C296">
        <v>0</v>
      </c>
      <c r="D296">
        <v>0</v>
      </c>
      <c r="E296">
        <v>6</v>
      </c>
      <c r="F296">
        <v>7</v>
      </c>
      <c r="G296">
        <v>0</v>
      </c>
      <c r="H296">
        <v>13</v>
      </c>
      <c r="I296">
        <v>-1.1282166456540514</v>
      </c>
      <c r="J296">
        <v>-0.68183777565405146</v>
      </c>
      <c r="K296">
        <v>0.13889770441844976</v>
      </c>
      <c r="L296">
        <v>30</v>
      </c>
      <c r="M296">
        <v>-1.8100544213081029</v>
      </c>
      <c r="N296">
        <v>26.428571428571427</v>
      </c>
      <c r="O296">
        <f t="shared" si="4"/>
        <v>0</v>
      </c>
      <c r="P296">
        <f>_xlfn.MAXIFS(O:O,A:A,Table8[[#This Row],[Team]])</f>
        <v>0</v>
      </c>
    </row>
    <row r="297" spans="1:16" x14ac:dyDescent="0.2">
      <c r="A297" t="s">
        <v>408</v>
      </c>
      <c r="B297" t="s">
        <v>396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-0.66748130000000006</v>
      </c>
      <c r="J297">
        <v>1.8210944</v>
      </c>
      <c r="K297">
        <v>0</v>
      </c>
      <c r="L297">
        <v>34</v>
      </c>
      <c r="M297">
        <v>1.1536130999999998</v>
      </c>
      <c r="N297">
        <v>26.428571428571427</v>
      </c>
      <c r="O297">
        <f t="shared" si="4"/>
        <v>0</v>
      </c>
      <c r="P297">
        <f>_xlfn.MAXIFS(O:O,A:A,Table8[[#This Row],[Team]])</f>
        <v>0</v>
      </c>
    </row>
    <row r="298" spans="1:16" x14ac:dyDescent="0.2">
      <c r="A298" t="s">
        <v>408</v>
      </c>
      <c r="B298" t="s">
        <v>397</v>
      </c>
      <c r="C298">
        <v>0</v>
      </c>
      <c r="D298">
        <v>0</v>
      </c>
      <c r="E298">
        <v>8</v>
      </c>
      <c r="F298">
        <v>12</v>
      </c>
      <c r="G298">
        <v>0</v>
      </c>
      <c r="H298">
        <v>20</v>
      </c>
      <c r="I298">
        <v>-1.3676127</v>
      </c>
      <c r="J298">
        <v>-0.31114124999999998</v>
      </c>
      <c r="K298">
        <v>0.36140180625000012</v>
      </c>
      <c r="L298">
        <v>28</v>
      </c>
      <c r="M298">
        <v>-1.6787539499999999</v>
      </c>
      <c r="N298">
        <v>26.428571428571427</v>
      </c>
      <c r="O298">
        <f t="shared" si="4"/>
        <v>0</v>
      </c>
      <c r="P298">
        <f>_xlfn.MAXIFS(O:O,A:A,Table8[[#This Row],[Team]])</f>
        <v>0</v>
      </c>
    </row>
    <row r="299" spans="1:16" x14ac:dyDescent="0.2">
      <c r="A299" t="s">
        <v>408</v>
      </c>
      <c r="B299" t="s">
        <v>398</v>
      </c>
      <c r="C299">
        <v>0</v>
      </c>
      <c r="D299">
        <v>9</v>
      </c>
      <c r="E299">
        <v>5</v>
      </c>
      <c r="F299">
        <v>0</v>
      </c>
      <c r="G299">
        <v>0</v>
      </c>
      <c r="H299">
        <v>14</v>
      </c>
      <c r="I299">
        <v>-1.5934771999999999</v>
      </c>
      <c r="J299">
        <v>-1.4109160999999999</v>
      </c>
      <c r="K299">
        <v>-0.7909597237499999</v>
      </c>
      <c r="L299">
        <v>25</v>
      </c>
      <c r="M299">
        <v>-3.0043932999999998</v>
      </c>
      <c r="N299">
        <v>26.428571428571427</v>
      </c>
      <c r="O299">
        <f t="shared" si="4"/>
        <v>0</v>
      </c>
      <c r="P299">
        <f>_xlfn.MAXIFS(O:O,A:A,Table8[[#This Row],[Team]])</f>
        <v>0</v>
      </c>
    </row>
    <row r="300" spans="1:16" x14ac:dyDescent="0.2">
      <c r="A300" t="s">
        <v>408</v>
      </c>
      <c r="B300" t="s">
        <v>400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-1.1448693999999999</v>
      </c>
      <c r="J300">
        <v>-0.12689109000000001</v>
      </c>
      <c r="K300">
        <v>0</v>
      </c>
      <c r="L300">
        <v>32</v>
      </c>
      <c r="M300">
        <v>-1.2717604899999999</v>
      </c>
      <c r="N300">
        <v>26.428571428571427</v>
      </c>
      <c r="O300">
        <f t="shared" si="4"/>
        <v>0</v>
      </c>
      <c r="P300">
        <f>_xlfn.MAXIFS(O:O,A:A,Table8[[#This Row],[Team]])</f>
        <v>0</v>
      </c>
    </row>
    <row r="301" spans="1:16" x14ac:dyDescent="0.2">
      <c r="A301" t="s">
        <v>408</v>
      </c>
      <c r="B301" t="s">
        <v>401</v>
      </c>
      <c r="C301">
        <v>0</v>
      </c>
      <c r="D301">
        <v>0</v>
      </c>
      <c r="E301">
        <v>1</v>
      </c>
      <c r="F301">
        <v>15</v>
      </c>
      <c r="G301">
        <v>1</v>
      </c>
      <c r="H301">
        <v>17</v>
      </c>
      <c r="I301">
        <v>-2.5073116</v>
      </c>
      <c r="J301">
        <v>0.14133182</v>
      </c>
      <c r="K301">
        <v>-0.34996816462500002</v>
      </c>
      <c r="L301">
        <v>24</v>
      </c>
      <c r="M301">
        <v>-2.36597978</v>
      </c>
      <c r="N301">
        <v>26.428571428571427</v>
      </c>
      <c r="O301">
        <f t="shared" si="4"/>
        <v>0</v>
      </c>
      <c r="P301">
        <f>_xlfn.MAXIFS(O:O,A:A,Table8[[#This Row],[Team]])</f>
        <v>0</v>
      </c>
    </row>
    <row r="302" spans="1:16" x14ac:dyDescent="0.2">
      <c r="A302" t="s">
        <v>408</v>
      </c>
      <c r="B302" t="s">
        <v>402</v>
      </c>
      <c r="C302">
        <v>0</v>
      </c>
      <c r="D302">
        <v>8</v>
      </c>
      <c r="E302">
        <v>4</v>
      </c>
      <c r="F302">
        <v>0</v>
      </c>
      <c r="G302">
        <v>0</v>
      </c>
      <c r="H302">
        <v>12</v>
      </c>
      <c r="I302">
        <v>-0.78426932999999999</v>
      </c>
      <c r="J302">
        <v>-1.5817561</v>
      </c>
      <c r="K302">
        <v>-0.24706716525000008</v>
      </c>
      <c r="L302">
        <v>24</v>
      </c>
      <c r="M302">
        <v>-2.3660254300000001</v>
      </c>
      <c r="N302">
        <v>26.428571428571427</v>
      </c>
      <c r="O302">
        <f t="shared" si="4"/>
        <v>0</v>
      </c>
      <c r="P302">
        <f>_xlfn.MAXIFS(O:O,A:A,Table8[[#This Row],[Team]])</f>
        <v>0</v>
      </c>
    </row>
    <row r="303" spans="1:16" x14ac:dyDescent="0.2">
      <c r="A303" t="s">
        <v>408</v>
      </c>
      <c r="B303" t="s">
        <v>403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-1.7200536</v>
      </c>
      <c r="J303">
        <v>0.31728752999999998</v>
      </c>
      <c r="K303">
        <v>0</v>
      </c>
      <c r="L303">
        <v>22</v>
      </c>
      <c r="M303">
        <v>-1.40276607</v>
      </c>
      <c r="N303">
        <v>26.428571428571427</v>
      </c>
      <c r="O303">
        <f t="shared" si="4"/>
        <v>0</v>
      </c>
      <c r="P303">
        <f>_xlfn.MAXIFS(O:O,A:A,Table8[[#This Row],[Team]])</f>
        <v>0</v>
      </c>
    </row>
    <row r="304" spans="1:16" x14ac:dyDescent="0.2">
      <c r="A304" t="s">
        <v>408</v>
      </c>
      <c r="B304" t="s">
        <v>406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-0.68950557999999995</v>
      </c>
      <c r="J304">
        <v>-0.55562878000000004</v>
      </c>
      <c r="K304">
        <v>0</v>
      </c>
      <c r="L304">
        <v>23</v>
      </c>
      <c r="M304">
        <v>-1.24513436</v>
      </c>
      <c r="N304">
        <v>26.428571428571427</v>
      </c>
      <c r="O304">
        <f t="shared" si="4"/>
        <v>0</v>
      </c>
      <c r="P304">
        <f>_xlfn.MAXIFS(O:O,A:A,Table8[[#This Row],[Team]])</f>
        <v>0</v>
      </c>
    </row>
    <row r="305" spans="1:16" x14ac:dyDescent="0.2">
      <c r="A305" t="s">
        <v>423</v>
      </c>
      <c r="B305" t="s">
        <v>409</v>
      </c>
      <c r="C305">
        <v>8</v>
      </c>
      <c r="D305">
        <v>2</v>
      </c>
      <c r="E305">
        <v>0</v>
      </c>
      <c r="F305">
        <v>0</v>
      </c>
      <c r="G305">
        <v>0</v>
      </c>
      <c r="H305">
        <v>10</v>
      </c>
      <c r="I305">
        <v>-0.44104694999999999</v>
      </c>
      <c r="J305">
        <v>-2.2203615000000001</v>
      </c>
      <c r="K305">
        <v>-0.37204225312500011</v>
      </c>
      <c r="L305">
        <v>27</v>
      </c>
      <c r="M305">
        <v>-2.6614084500000001</v>
      </c>
      <c r="N305">
        <v>25.285714285714285</v>
      </c>
      <c r="O305">
        <f t="shared" si="4"/>
        <v>0</v>
      </c>
      <c r="P305">
        <f>_xlfn.MAXIFS(O:O,A:A,Table8[[#This Row],[Team]])</f>
        <v>0</v>
      </c>
    </row>
    <row r="306" spans="1:16" x14ac:dyDescent="0.2">
      <c r="A306" t="s">
        <v>423</v>
      </c>
      <c r="B306" t="s">
        <v>410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-2.2470992000000001</v>
      </c>
      <c r="J306">
        <v>1.9137204999999999</v>
      </c>
      <c r="K306">
        <v>0</v>
      </c>
      <c r="L306">
        <v>36</v>
      </c>
      <c r="M306">
        <v>-0.33337870000000014</v>
      </c>
      <c r="N306">
        <v>25.285714285714285</v>
      </c>
      <c r="O306">
        <f t="shared" si="4"/>
        <v>0</v>
      </c>
      <c r="P306">
        <f>_xlfn.MAXIFS(O:O,A:A,Table8[[#This Row],[Team]])</f>
        <v>0</v>
      </c>
    </row>
    <row r="307" spans="1:16" x14ac:dyDescent="0.2">
      <c r="A307" t="s">
        <v>423</v>
      </c>
      <c r="B307" t="s">
        <v>411</v>
      </c>
      <c r="C307">
        <v>0</v>
      </c>
      <c r="D307">
        <v>0</v>
      </c>
      <c r="E307">
        <v>3</v>
      </c>
      <c r="F307">
        <v>8</v>
      </c>
      <c r="G307">
        <v>0</v>
      </c>
      <c r="H307">
        <v>11</v>
      </c>
      <c r="I307">
        <v>-1.3028928</v>
      </c>
      <c r="J307">
        <v>0.34754136000000002</v>
      </c>
      <c r="K307">
        <v>0.64637629650000017</v>
      </c>
      <c r="L307">
        <v>33</v>
      </c>
      <c r="M307">
        <v>-0.95535143999999994</v>
      </c>
      <c r="N307">
        <v>25.285714285714285</v>
      </c>
      <c r="O307">
        <f t="shared" si="4"/>
        <v>0</v>
      </c>
      <c r="P307">
        <f>_xlfn.MAXIFS(O:O,A:A,Table8[[#This Row],[Team]])</f>
        <v>0</v>
      </c>
    </row>
    <row r="308" spans="1:16" x14ac:dyDescent="0.2">
      <c r="A308" t="s">
        <v>423</v>
      </c>
      <c r="B308" t="s">
        <v>412</v>
      </c>
      <c r="C308">
        <v>0</v>
      </c>
      <c r="D308">
        <v>0</v>
      </c>
      <c r="E308">
        <v>0</v>
      </c>
      <c r="F308">
        <v>0</v>
      </c>
      <c r="G308">
        <v>7</v>
      </c>
      <c r="H308">
        <v>7</v>
      </c>
      <c r="I308">
        <v>-1.8316758</v>
      </c>
      <c r="J308">
        <v>1.2267581999999999</v>
      </c>
      <c r="K308">
        <v>0.54931369500000005</v>
      </c>
      <c r="L308">
        <v>26</v>
      </c>
      <c r="M308">
        <v>-0.60491760000000006</v>
      </c>
      <c r="N308">
        <v>25.285714285714285</v>
      </c>
      <c r="O308">
        <f t="shared" si="4"/>
        <v>0</v>
      </c>
      <c r="P308">
        <f>_xlfn.MAXIFS(O:O,A:A,Table8[[#This Row],[Team]])</f>
        <v>0</v>
      </c>
    </row>
    <row r="309" spans="1:16" x14ac:dyDescent="0.2">
      <c r="A309" t="s">
        <v>423</v>
      </c>
      <c r="B309" t="s">
        <v>413</v>
      </c>
      <c r="C309">
        <v>0</v>
      </c>
      <c r="D309">
        <v>14</v>
      </c>
      <c r="E309">
        <v>10</v>
      </c>
      <c r="F309">
        <v>0</v>
      </c>
      <c r="G309">
        <v>0</v>
      </c>
      <c r="H309">
        <v>24</v>
      </c>
      <c r="I309">
        <v>-1.1966732</v>
      </c>
      <c r="J309">
        <v>-0.78383535000000004</v>
      </c>
      <c r="K309">
        <v>2.6313457499999804E-2</v>
      </c>
      <c r="L309">
        <v>21</v>
      </c>
      <c r="M309">
        <v>-1.9805085500000001</v>
      </c>
      <c r="N309">
        <v>25.285714285714285</v>
      </c>
      <c r="O309">
        <f t="shared" si="4"/>
        <v>0</v>
      </c>
      <c r="P309">
        <f>_xlfn.MAXIFS(O:O,A:A,Table8[[#This Row],[Team]])</f>
        <v>0</v>
      </c>
    </row>
    <row r="310" spans="1:16" x14ac:dyDescent="0.2">
      <c r="A310" t="s">
        <v>423</v>
      </c>
      <c r="B310" t="s">
        <v>414</v>
      </c>
      <c r="C310">
        <v>0</v>
      </c>
      <c r="D310">
        <v>0</v>
      </c>
      <c r="E310">
        <v>0</v>
      </c>
      <c r="F310">
        <v>8</v>
      </c>
      <c r="G310">
        <v>18</v>
      </c>
      <c r="H310">
        <v>26</v>
      </c>
      <c r="I310">
        <v>-1.8645910999999999</v>
      </c>
      <c r="J310">
        <v>1.6052799E-2</v>
      </c>
      <c r="K310">
        <v>0.22151273478749992</v>
      </c>
      <c r="L310">
        <v>21</v>
      </c>
      <c r="M310">
        <v>-1.8485383010000001</v>
      </c>
      <c r="N310">
        <v>25.285714285714285</v>
      </c>
      <c r="O310">
        <f t="shared" si="4"/>
        <v>0</v>
      </c>
      <c r="P310">
        <f>_xlfn.MAXIFS(O:O,A:A,Table8[[#This Row],[Team]])</f>
        <v>0</v>
      </c>
    </row>
    <row r="311" spans="1:16" x14ac:dyDescent="0.2">
      <c r="A311" t="s">
        <v>423</v>
      </c>
      <c r="B311" t="s">
        <v>415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-1.6728263000000001</v>
      </c>
      <c r="J311">
        <v>1.4249668</v>
      </c>
      <c r="K311">
        <v>0</v>
      </c>
      <c r="L311">
        <v>25</v>
      </c>
      <c r="M311">
        <v>-0.24785950000000012</v>
      </c>
      <c r="N311">
        <v>25.285714285714285</v>
      </c>
      <c r="O311">
        <f t="shared" si="4"/>
        <v>0</v>
      </c>
      <c r="P311">
        <f>_xlfn.MAXIFS(O:O,A:A,Table8[[#This Row],[Team]])</f>
        <v>0</v>
      </c>
    </row>
    <row r="312" spans="1:16" x14ac:dyDescent="0.2">
      <c r="A312" t="s">
        <v>423</v>
      </c>
      <c r="B312" t="s">
        <v>416</v>
      </c>
      <c r="C312">
        <v>4</v>
      </c>
      <c r="D312">
        <v>11</v>
      </c>
      <c r="E312">
        <v>0</v>
      </c>
      <c r="F312">
        <v>0</v>
      </c>
      <c r="G312">
        <v>0</v>
      </c>
      <c r="H312">
        <v>15</v>
      </c>
      <c r="I312">
        <v>0.12312031</v>
      </c>
      <c r="J312">
        <v>-3.3555939000000001</v>
      </c>
      <c r="K312">
        <v>-1.0398995915625</v>
      </c>
      <c r="L312">
        <v>27</v>
      </c>
      <c r="M312">
        <v>-3.2324735900000001</v>
      </c>
      <c r="N312">
        <v>25.285714285714285</v>
      </c>
      <c r="O312">
        <f t="shared" si="4"/>
        <v>0</v>
      </c>
      <c r="P312">
        <f>_xlfn.MAXIFS(O:O,A:A,Table8[[#This Row],[Team]])</f>
        <v>0</v>
      </c>
    </row>
    <row r="313" spans="1:16" x14ac:dyDescent="0.2">
      <c r="A313" t="s">
        <v>423</v>
      </c>
      <c r="B313" t="s">
        <v>418</v>
      </c>
      <c r="C313">
        <v>0</v>
      </c>
      <c r="D313">
        <v>0</v>
      </c>
      <c r="E313">
        <v>16</v>
      </c>
      <c r="F313">
        <v>9</v>
      </c>
      <c r="G313">
        <v>0</v>
      </c>
      <c r="H313">
        <v>25</v>
      </c>
      <c r="I313">
        <v>-0.11448348</v>
      </c>
      <c r="J313">
        <v>-1.3885114000000001</v>
      </c>
      <c r="K313">
        <v>0.69891344999999983</v>
      </c>
      <c r="L313">
        <v>25</v>
      </c>
      <c r="M313">
        <v>-1.5029948800000001</v>
      </c>
      <c r="N313">
        <v>25.285714285714285</v>
      </c>
      <c r="O313">
        <f t="shared" si="4"/>
        <v>0</v>
      </c>
      <c r="P313">
        <f>_xlfn.MAXIFS(O:O,A:A,Table8[[#This Row],[Team]])</f>
        <v>0</v>
      </c>
    </row>
    <row r="314" spans="1:16" x14ac:dyDescent="0.2">
      <c r="A314" t="s">
        <v>423</v>
      </c>
      <c r="B314" t="s">
        <v>419</v>
      </c>
      <c r="C314">
        <v>0</v>
      </c>
      <c r="D314">
        <v>0</v>
      </c>
      <c r="E314">
        <v>0</v>
      </c>
      <c r="F314">
        <v>7</v>
      </c>
      <c r="G314">
        <v>16</v>
      </c>
      <c r="H314">
        <v>23</v>
      </c>
      <c r="I314">
        <v>-1.4193925999999999</v>
      </c>
      <c r="J314">
        <v>0.66624634999999999</v>
      </c>
      <c r="K314">
        <v>1.6131170390625003</v>
      </c>
      <c r="L314">
        <v>21</v>
      </c>
      <c r="M314">
        <v>-0.75314624999999991</v>
      </c>
      <c r="N314">
        <v>25.285714285714285</v>
      </c>
      <c r="O314">
        <f t="shared" si="4"/>
        <v>0</v>
      </c>
      <c r="P314">
        <f>_xlfn.MAXIFS(O:O,A:A,Table8[[#This Row],[Team]])</f>
        <v>0</v>
      </c>
    </row>
    <row r="315" spans="1:16" x14ac:dyDescent="0.2">
      <c r="A315" t="s">
        <v>423</v>
      </c>
      <c r="B315" t="s">
        <v>420</v>
      </c>
      <c r="C315">
        <v>0</v>
      </c>
      <c r="D315">
        <v>21</v>
      </c>
      <c r="E315">
        <v>7</v>
      </c>
      <c r="F315">
        <v>0</v>
      </c>
      <c r="G315">
        <v>0</v>
      </c>
      <c r="H315">
        <v>28</v>
      </c>
      <c r="I315">
        <v>2.0298892999999998</v>
      </c>
      <c r="J315">
        <v>-2.4112526999999999</v>
      </c>
      <c r="K315">
        <v>2.5493526449999999</v>
      </c>
      <c r="L315">
        <v>22</v>
      </c>
      <c r="M315">
        <v>-0.38136340000000013</v>
      </c>
      <c r="N315">
        <v>25.285714285714285</v>
      </c>
      <c r="O315">
        <f t="shared" si="4"/>
        <v>0</v>
      </c>
      <c r="P315">
        <f>_xlfn.MAXIFS(O:O,A:A,Table8[[#This Row],[Team]])</f>
        <v>0</v>
      </c>
    </row>
    <row r="316" spans="1:16" x14ac:dyDescent="0.2">
      <c r="P316">
        <f>_xlfn.MAXIFS(O:O,A:A,Table8[[#This Row],[Team]])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C5F84-78D9-4045-9D87-D4B2C0AF09D0}">
  <dimension ref="A1:J35"/>
  <sheetViews>
    <sheetView workbookViewId="0">
      <selection activeCell="O23" sqref="O23"/>
    </sheetView>
  </sheetViews>
  <sheetFormatPr baseColWidth="10" defaultRowHeight="16" x14ac:dyDescent="0.2"/>
  <cols>
    <col min="1" max="1" width="22.1640625" bestFit="1" customWidth="1"/>
    <col min="2" max="2" width="17" bestFit="1" customWidth="1"/>
    <col min="3" max="3" width="11.6640625" bestFit="1" customWidth="1"/>
    <col min="7" max="7" width="22.1640625" bestFit="1" customWidth="1"/>
    <col min="8" max="8" width="16" bestFit="1" customWidth="1"/>
    <col min="9" max="9" width="13.1640625" bestFit="1" customWidth="1"/>
    <col min="10" max="10" width="13.5" bestFit="1" customWidth="1"/>
  </cols>
  <sheetData>
    <row r="1" spans="1:10" x14ac:dyDescent="0.2">
      <c r="A1" s="15" t="s">
        <v>3</v>
      </c>
      <c r="B1" t="s">
        <v>428</v>
      </c>
      <c r="G1" s="15" t="s">
        <v>446</v>
      </c>
      <c r="H1" s="16">
        <v>0</v>
      </c>
    </row>
    <row r="3" spans="1:10" x14ac:dyDescent="0.2">
      <c r="A3" s="15" t="s">
        <v>424</v>
      </c>
      <c r="B3" t="s">
        <v>426</v>
      </c>
      <c r="C3" t="s">
        <v>442</v>
      </c>
      <c r="G3" s="15" t="s">
        <v>424</v>
      </c>
      <c r="H3" t="s">
        <v>426</v>
      </c>
      <c r="I3" t="s">
        <v>432</v>
      </c>
      <c r="J3" t="s">
        <v>433</v>
      </c>
    </row>
    <row r="4" spans="1:10" x14ac:dyDescent="0.2">
      <c r="A4" s="16" t="s">
        <v>190</v>
      </c>
      <c r="B4" s="17">
        <v>2.9207861097435934</v>
      </c>
      <c r="C4" s="17">
        <v>97</v>
      </c>
      <c r="G4" s="16" t="s">
        <v>190</v>
      </c>
      <c r="H4" s="17">
        <v>1.0830461749120934</v>
      </c>
      <c r="I4" s="17">
        <v>2.0862563000000001</v>
      </c>
      <c r="J4" s="17">
        <v>1.2206003999999999</v>
      </c>
    </row>
    <row r="5" spans="1:10" x14ac:dyDescent="0.2">
      <c r="A5" s="16" t="s">
        <v>131</v>
      </c>
      <c r="B5" s="17">
        <v>6.1449242446541099</v>
      </c>
      <c r="C5" s="17">
        <v>57</v>
      </c>
      <c r="G5" s="16" t="s">
        <v>349</v>
      </c>
      <c r="H5" s="17">
        <v>1.2770766701792373</v>
      </c>
      <c r="I5" s="17">
        <v>1.6371817012826859</v>
      </c>
      <c r="J5" s="17">
        <v>2.2236772</v>
      </c>
    </row>
    <row r="6" spans="1:10" x14ac:dyDescent="0.2">
      <c r="A6" s="16" t="s">
        <v>349</v>
      </c>
      <c r="B6" s="17">
        <v>1.4570609674499999</v>
      </c>
      <c r="C6" s="17">
        <v>49</v>
      </c>
      <c r="G6" s="16" t="s">
        <v>338</v>
      </c>
      <c r="H6" s="17">
        <v>1.185032923669709</v>
      </c>
      <c r="I6" s="17">
        <v>4.1188979000000003</v>
      </c>
      <c r="J6" s="17">
        <v>2.2236772</v>
      </c>
    </row>
    <row r="7" spans="1:10" x14ac:dyDescent="0.2">
      <c r="A7" s="16" t="s">
        <v>338</v>
      </c>
      <c r="B7" s="17">
        <v>2.2086689379265541</v>
      </c>
      <c r="C7" s="17">
        <v>85</v>
      </c>
      <c r="G7" s="16" t="s">
        <v>365</v>
      </c>
      <c r="H7" s="17">
        <v>1.1497983085682582</v>
      </c>
      <c r="I7" s="17">
        <v>2.0862563000000001</v>
      </c>
      <c r="J7" s="17">
        <v>0.98000883999999999</v>
      </c>
    </row>
    <row r="8" spans="1:10" x14ac:dyDescent="0.2">
      <c r="A8" s="16" t="s">
        <v>365</v>
      </c>
      <c r="B8" s="17">
        <v>2.8818165034687504</v>
      </c>
      <c r="C8" s="17">
        <v>87</v>
      </c>
      <c r="G8" s="16" t="s">
        <v>382</v>
      </c>
      <c r="H8" s="17">
        <v>0.64285353786657995</v>
      </c>
      <c r="I8" s="17">
        <v>0.88332235999999997</v>
      </c>
      <c r="J8" s="17">
        <v>3.0792141000000002</v>
      </c>
    </row>
    <row r="9" spans="1:10" x14ac:dyDescent="0.2">
      <c r="A9" s="16" t="s">
        <v>74</v>
      </c>
      <c r="B9" s="17">
        <v>-0.35552671334364511</v>
      </c>
      <c r="C9" s="17">
        <v>66</v>
      </c>
      <c r="G9" s="16" t="s">
        <v>23</v>
      </c>
      <c r="H9" s="17">
        <v>2.5625</v>
      </c>
      <c r="I9" s="17">
        <v>4.9686380564501018</v>
      </c>
      <c r="J9" s="17">
        <v>2.4014737112795674</v>
      </c>
    </row>
    <row r="10" spans="1:10" x14ac:dyDescent="0.2">
      <c r="A10" s="16" t="s">
        <v>382</v>
      </c>
      <c r="B10" s="17">
        <v>0.45509766359664322</v>
      </c>
      <c r="C10" s="17">
        <v>65</v>
      </c>
      <c r="G10" s="16" t="s">
        <v>206</v>
      </c>
      <c r="H10" s="17">
        <v>1.5355835900836048</v>
      </c>
      <c r="I10" s="17">
        <v>2.1728918936964896</v>
      </c>
      <c r="J10" s="17">
        <v>2.1725317999999998</v>
      </c>
    </row>
    <row r="11" spans="1:10" x14ac:dyDescent="0.2">
      <c r="A11" s="16" t="s">
        <v>281</v>
      </c>
      <c r="B11" s="17">
        <v>0.49066070624999997</v>
      </c>
      <c r="C11" s="17">
        <v>44</v>
      </c>
      <c r="G11" s="16" t="s">
        <v>49</v>
      </c>
      <c r="H11" s="17">
        <v>2.2295285180509521</v>
      </c>
      <c r="I11" s="17">
        <v>2.0530889905760286</v>
      </c>
      <c r="J11" s="17">
        <v>2.0735698</v>
      </c>
    </row>
    <row r="12" spans="1:10" x14ac:dyDescent="0.2">
      <c r="A12" s="16" t="s">
        <v>323</v>
      </c>
      <c r="B12" s="17">
        <v>1.3533519358687502</v>
      </c>
      <c r="C12" s="17">
        <v>41</v>
      </c>
      <c r="G12" s="16" t="s">
        <v>408</v>
      </c>
      <c r="H12" s="17">
        <v>0.28071491551993455</v>
      </c>
      <c r="I12" s="17">
        <v>2.0801635447094529</v>
      </c>
      <c r="J12" s="17">
        <v>1.8210944</v>
      </c>
    </row>
    <row r="13" spans="1:10" x14ac:dyDescent="0.2">
      <c r="A13" s="16" t="s">
        <v>117</v>
      </c>
      <c r="B13" s="17">
        <v>11.194582016534584</v>
      </c>
      <c r="C13" s="17">
        <v>34</v>
      </c>
      <c r="G13" s="16" t="s">
        <v>88</v>
      </c>
      <c r="H13" s="17">
        <v>1.1024980542682226</v>
      </c>
      <c r="I13" s="17">
        <v>0.93049159926551728</v>
      </c>
      <c r="J13" s="17">
        <v>2.6695095683532615</v>
      </c>
    </row>
    <row r="14" spans="1:10" x14ac:dyDescent="0.2">
      <c r="A14" s="16" t="s">
        <v>23</v>
      </c>
      <c r="B14" s="17">
        <v>1.3</v>
      </c>
      <c r="C14" s="17">
        <v>25</v>
      </c>
      <c r="G14" s="16" t="s">
        <v>297</v>
      </c>
      <c r="H14" s="17">
        <v>1.4680220305038083</v>
      </c>
      <c r="I14" s="17">
        <v>3.0955369181617818</v>
      </c>
      <c r="J14" s="17">
        <v>2.3392417181617819</v>
      </c>
    </row>
    <row r="15" spans="1:10" x14ac:dyDescent="0.2">
      <c r="A15" s="16" t="s">
        <v>206</v>
      </c>
      <c r="B15" s="17">
        <v>-0.60452979581479593</v>
      </c>
      <c r="C15" s="17">
        <v>40</v>
      </c>
      <c r="G15" s="16" t="s">
        <v>268</v>
      </c>
      <c r="H15" s="17">
        <v>4.6829429366069721</v>
      </c>
      <c r="I15" s="17">
        <v>4.0109624999999998</v>
      </c>
      <c r="J15" s="17">
        <v>1.4371669</v>
      </c>
    </row>
    <row r="16" spans="1:10" x14ac:dyDescent="0.2">
      <c r="A16" s="16" t="s">
        <v>162</v>
      </c>
      <c r="B16" s="17">
        <v>0.81012927250817945</v>
      </c>
      <c r="C16" s="17">
        <v>95</v>
      </c>
      <c r="G16" s="16" t="s">
        <v>234</v>
      </c>
      <c r="H16" s="17">
        <v>3.9386706032514818</v>
      </c>
      <c r="I16" s="17">
        <v>4.0999999999999996</v>
      </c>
      <c r="J16" s="17">
        <v>3.2415018</v>
      </c>
    </row>
    <row r="17" spans="1:10" x14ac:dyDescent="0.2">
      <c r="A17" s="16" t="s">
        <v>49</v>
      </c>
      <c r="B17" s="17">
        <v>3.7376104253934783</v>
      </c>
      <c r="C17" s="17">
        <v>112</v>
      </c>
      <c r="G17" s="16" t="s">
        <v>176</v>
      </c>
      <c r="H17" s="17">
        <v>0.54556717411165134</v>
      </c>
      <c r="I17" s="17">
        <v>1.2412745999999999</v>
      </c>
      <c r="J17" s="17">
        <v>2.1526962553065148</v>
      </c>
    </row>
    <row r="18" spans="1:10" x14ac:dyDescent="0.2">
      <c r="A18" s="16" t="s">
        <v>408</v>
      </c>
      <c r="B18" s="17">
        <v>-0.17753910859131003</v>
      </c>
      <c r="C18" s="17">
        <v>76</v>
      </c>
      <c r="G18" s="16" t="s">
        <v>381</v>
      </c>
      <c r="H18" s="17">
        <v>0.82249414104932916</v>
      </c>
      <c r="I18" s="17">
        <v>1.0009197999999999</v>
      </c>
      <c r="J18" s="17">
        <v>2.336992</v>
      </c>
    </row>
    <row r="19" spans="1:10" x14ac:dyDescent="0.2">
      <c r="A19" s="16" t="s">
        <v>88</v>
      </c>
      <c r="B19" s="17">
        <v>-0.49896529990609212</v>
      </c>
      <c r="C19" s="17">
        <v>50</v>
      </c>
      <c r="G19" s="16" t="s">
        <v>423</v>
      </c>
      <c r="H19" s="17">
        <v>0.4448143157420455</v>
      </c>
      <c r="I19" s="17">
        <v>2.0298892999999998</v>
      </c>
      <c r="J19" s="17">
        <v>1.9137204999999999</v>
      </c>
    </row>
    <row r="20" spans="1:10" x14ac:dyDescent="0.2">
      <c r="A20" s="16" t="s">
        <v>297</v>
      </c>
      <c r="B20" s="17">
        <v>3.2175241874437637</v>
      </c>
      <c r="C20" s="17">
        <v>125</v>
      </c>
      <c r="G20" s="16" t="s">
        <v>145</v>
      </c>
      <c r="H20" s="17">
        <v>1.0215068935087943</v>
      </c>
      <c r="I20" s="17">
        <v>5.4107884999999998</v>
      </c>
      <c r="J20" s="17">
        <v>1.8121884688426959</v>
      </c>
    </row>
    <row r="21" spans="1:10" x14ac:dyDescent="0.2">
      <c r="A21" s="16" t="s">
        <v>268</v>
      </c>
      <c r="B21" s="17">
        <v>4.3567958632500003</v>
      </c>
      <c r="C21" s="17">
        <v>74</v>
      </c>
      <c r="G21" s="16" t="s">
        <v>222</v>
      </c>
      <c r="H21" s="17">
        <v>0.32352667690448306</v>
      </c>
      <c r="I21" s="17">
        <v>0.86127222000000003</v>
      </c>
      <c r="J21" s="17">
        <v>1.6022423038066484</v>
      </c>
    </row>
    <row r="22" spans="1:10" x14ac:dyDescent="0.2">
      <c r="A22" s="16" t="s">
        <v>234</v>
      </c>
      <c r="B22" s="17">
        <v>0.94443063750000011</v>
      </c>
      <c r="C22" s="17">
        <v>18</v>
      </c>
      <c r="G22" s="16" t="s">
        <v>104</v>
      </c>
      <c r="H22" s="17">
        <v>1.7830495164665257</v>
      </c>
      <c r="I22" s="17">
        <v>2.6243219</v>
      </c>
      <c r="J22" s="17">
        <v>3.0133478999999999</v>
      </c>
    </row>
    <row r="23" spans="1:10" x14ac:dyDescent="0.2">
      <c r="A23" s="16" t="s">
        <v>176</v>
      </c>
      <c r="B23" s="17">
        <v>-0.70075861923702876</v>
      </c>
      <c r="C23" s="17">
        <v>76</v>
      </c>
      <c r="G23" s="16" t="s">
        <v>37</v>
      </c>
      <c r="H23" s="17">
        <v>1.8040804080400812</v>
      </c>
      <c r="I23" s="17">
        <v>4.196392472631695</v>
      </c>
      <c r="J23" s="17">
        <v>2.0584319</v>
      </c>
    </row>
    <row r="24" spans="1:10" x14ac:dyDescent="0.2">
      <c r="A24" s="16" t="s">
        <v>244</v>
      </c>
      <c r="B24" s="17">
        <v>4.4366958794602027</v>
      </c>
      <c r="C24" s="17">
        <v>42</v>
      </c>
      <c r="G24" s="16" t="s">
        <v>256</v>
      </c>
      <c r="H24" s="17">
        <v>2.9297705238591836</v>
      </c>
      <c r="I24" s="17">
        <v>2.1940780963682713</v>
      </c>
      <c r="J24" s="17">
        <v>4.7017569183552812</v>
      </c>
    </row>
    <row r="25" spans="1:10" x14ac:dyDescent="0.2">
      <c r="A25" s="16" t="s">
        <v>381</v>
      </c>
      <c r="B25" s="17">
        <v>1.670775296625</v>
      </c>
      <c r="C25" s="17">
        <v>89</v>
      </c>
      <c r="G25" s="16" t="s">
        <v>447</v>
      </c>
      <c r="H25" s="17"/>
      <c r="I25" s="17"/>
      <c r="J25" s="17"/>
    </row>
    <row r="26" spans="1:10" x14ac:dyDescent="0.2">
      <c r="A26" s="16" t="s">
        <v>63</v>
      </c>
      <c r="B26" s="17">
        <v>10.499147449055306</v>
      </c>
      <c r="C26" s="17">
        <v>65</v>
      </c>
      <c r="G26" s="16" t="s">
        <v>425</v>
      </c>
      <c r="H26" s="17">
        <v>1.4744151106787211</v>
      </c>
      <c r="I26" s="17">
        <v>5.4107884999999998</v>
      </c>
      <c r="J26" s="17">
        <v>4.7017569183552812</v>
      </c>
    </row>
    <row r="27" spans="1:10" x14ac:dyDescent="0.2">
      <c r="A27" s="16" t="s">
        <v>423</v>
      </c>
      <c r="B27" s="17">
        <v>0.98023896224999996</v>
      </c>
      <c r="C27" s="17">
        <v>88</v>
      </c>
    </row>
    <row r="28" spans="1:10" x14ac:dyDescent="0.2">
      <c r="A28" s="16" t="s">
        <v>145</v>
      </c>
      <c r="B28" s="17">
        <v>1.4339838799422646</v>
      </c>
      <c r="C28" s="17">
        <v>85</v>
      </c>
    </row>
    <row r="29" spans="1:10" x14ac:dyDescent="0.2">
      <c r="A29" s="16" t="s">
        <v>222</v>
      </c>
      <c r="B29" s="17">
        <v>0.20322095086873798</v>
      </c>
      <c r="C29" s="17">
        <v>105</v>
      </c>
    </row>
    <row r="30" spans="1:10" x14ac:dyDescent="0.2">
      <c r="A30" s="16" t="s">
        <v>104</v>
      </c>
      <c r="B30" s="17">
        <v>1.1592248670963785</v>
      </c>
      <c r="C30" s="17">
        <v>84</v>
      </c>
    </row>
    <row r="31" spans="1:10" x14ac:dyDescent="0.2">
      <c r="A31" s="16" t="s">
        <v>37</v>
      </c>
      <c r="B31" s="17">
        <v>6.6367674880929498E-2</v>
      </c>
      <c r="C31" s="17">
        <v>42</v>
      </c>
    </row>
    <row r="32" spans="1:10" x14ac:dyDescent="0.2">
      <c r="A32" s="16" t="s">
        <v>256</v>
      </c>
      <c r="B32" s="17">
        <v>3.0711011496514176</v>
      </c>
      <c r="C32" s="17">
        <v>59</v>
      </c>
    </row>
    <row r="33" spans="1:3" x14ac:dyDescent="0.2">
      <c r="A33" s="16" t="s">
        <v>309</v>
      </c>
      <c r="B33" s="17">
        <v>10.037549694375002</v>
      </c>
      <c r="C33" s="17">
        <v>31</v>
      </c>
    </row>
    <row r="34" spans="1:3" x14ac:dyDescent="0.2">
      <c r="A34" s="16" t="s">
        <v>447</v>
      </c>
      <c r="B34" s="17"/>
      <c r="C34" s="17"/>
    </row>
    <row r="35" spans="1:3" x14ac:dyDescent="0.2">
      <c r="A35" s="16" t="s">
        <v>425</v>
      </c>
      <c r="B35" s="17">
        <v>1.9428422185519933</v>
      </c>
      <c r="C35" s="17">
        <v>2006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DC5A-6A16-EE4D-9FA3-CBA83D9DB4CE}">
  <dimension ref="A1:C27"/>
  <sheetViews>
    <sheetView workbookViewId="0">
      <selection activeCell="R18" sqref="R18"/>
    </sheetView>
  </sheetViews>
  <sheetFormatPr baseColWidth="10" defaultRowHeight="16" x14ac:dyDescent="0.2"/>
  <cols>
    <col min="1" max="1" width="22.1640625" bestFit="1" customWidth="1"/>
    <col min="2" max="2" width="16" bestFit="1" customWidth="1"/>
    <col min="3" max="3" width="13.5" bestFit="1" customWidth="1"/>
  </cols>
  <sheetData>
    <row r="1" spans="1:3" x14ac:dyDescent="0.2">
      <c r="A1" s="15" t="s">
        <v>446</v>
      </c>
      <c r="B1" s="16">
        <v>0</v>
      </c>
    </row>
    <row r="2" spans="1:3" x14ac:dyDescent="0.2">
      <c r="A2" s="15" t="s">
        <v>8</v>
      </c>
      <c r="B2" t="s">
        <v>427</v>
      </c>
    </row>
    <row r="4" spans="1:3" x14ac:dyDescent="0.2">
      <c r="A4" s="15" t="s">
        <v>424</v>
      </c>
      <c r="B4" t="s">
        <v>426</v>
      </c>
      <c r="C4" t="s">
        <v>431</v>
      </c>
    </row>
    <row r="5" spans="1:3" x14ac:dyDescent="0.2">
      <c r="A5" s="16" t="s">
        <v>190</v>
      </c>
      <c r="B5" s="17">
        <v>1.0830461749120934</v>
      </c>
      <c r="C5" s="17">
        <v>-8.1267564203854512</v>
      </c>
    </row>
    <row r="6" spans="1:3" x14ac:dyDescent="0.2">
      <c r="A6" s="16" t="s">
        <v>349</v>
      </c>
      <c r="B6" s="17">
        <v>1.2770766701792373</v>
      </c>
      <c r="C6" s="17">
        <v>-2.9949284376086061</v>
      </c>
    </row>
    <row r="7" spans="1:3" x14ac:dyDescent="0.2">
      <c r="A7" s="16" t="s">
        <v>338</v>
      </c>
      <c r="B7" s="17">
        <v>1.185032923669709</v>
      </c>
      <c r="C7" s="17">
        <v>2.0831964237257634</v>
      </c>
    </row>
    <row r="8" spans="1:3" x14ac:dyDescent="0.2">
      <c r="A8" s="16" t="s">
        <v>365</v>
      </c>
      <c r="B8" s="17">
        <v>1.1497983085682582</v>
      </c>
      <c r="C8" s="17">
        <v>-2.8589404711065356</v>
      </c>
    </row>
    <row r="9" spans="1:3" x14ac:dyDescent="0.2">
      <c r="A9" s="16" t="s">
        <v>382</v>
      </c>
      <c r="B9" s="17">
        <v>0.64285353786657995</v>
      </c>
      <c r="C9" s="17">
        <v>-2.4592662123898301</v>
      </c>
    </row>
    <row r="10" spans="1:3" x14ac:dyDescent="0.2">
      <c r="A10" s="16" t="s">
        <v>23</v>
      </c>
      <c r="B10" s="17">
        <v>2.5625</v>
      </c>
      <c r="C10" s="17">
        <v>3.6446217214216694</v>
      </c>
    </row>
    <row r="11" spans="1:3" x14ac:dyDescent="0.2">
      <c r="A11" s="16" t="s">
        <v>206</v>
      </c>
      <c r="B11" s="17">
        <v>1.5355835900836048</v>
      </c>
      <c r="C11" s="17">
        <v>-2.2377267214971006</v>
      </c>
    </row>
    <row r="12" spans="1:3" x14ac:dyDescent="0.2">
      <c r="A12" s="16" t="s">
        <v>49</v>
      </c>
      <c r="B12" s="17">
        <v>2.2295285180509521</v>
      </c>
      <c r="C12" s="17">
        <v>0.82756079523243642</v>
      </c>
    </row>
    <row r="13" spans="1:3" x14ac:dyDescent="0.2">
      <c r="A13" s="16" t="s">
        <v>408</v>
      </c>
      <c r="B13" s="17">
        <v>0.28071491551993455</v>
      </c>
      <c r="C13" s="17">
        <v>-3.4828878009445994</v>
      </c>
    </row>
    <row r="14" spans="1:3" x14ac:dyDescent="0.2">
      <c r="A14" s="16" t="s">
        <v>88</v>
      </c>
      <c r="B14" s="17">
        <v>1.1024980542682226</v>
      </c>
      <c r="C14" s="17">
        <v>3.088308421405114</v>
      </c>
    </row>
    <row r="15" spans="1:3" x14ac:dyDescent="0.2">
      <c r="A15" s="16" t="s">
        <v>297</v>
      </c>
      <c r="B15" s="17">
        <v>1.4680220305038083</v>
      </c>
      <c r="C15" s="17">
        <v>-2.5421942824297723</v>
      </c>
    </row>
    <row r="16" spans="1:3" x14ac:dyDescent="0.2">
      <c r="A16" s="16" t="s">
        <v>268</v>
      </c>
      <c r="B16" s="17">
        <v>4.6829429366069721</v>
      </c>
      <c r="C16" s="17">
        <v>1.6640796161599556</v>
      </c>
    </row>
    <row r="17" spans="1:3" x14ac:dyDescent="0.2">
      <c r="A17" s="16" t="s">
        <v>234</v>
      </c>
      <c r="B17" s="17">
        <v>3.9386706032514818</v>
      </c>
      <c r="C17" s="17">
        <v>5.8431878394833685</v>
      </c>
    </row>
    <row r="18" spans="1:3" x14ac:dyDescent="0.2">
      <c r="A18" s="16" t="s">
        <v>176</v>
      </c>
      <c r="B18" s="17">
        <v>0.54556717411165134</v>
      </c>
      <c r="C18" s="17">
        <v>-7.3100780102593985</v>
      </c>
    </row>
    <row r="19" spans="1:3" x14ac:dyDescent="0.2">
      <c r="A19" s="16" t="s">
        <v>381</v>
      </c>
      <c r="B19" s="17">
        <v>0.82249414104932916</v>
      </c>
      <c r="C19" s="17">
        <v>-0.33935170764462508</v>
      </c>
    </row>
    <row r="20" spans="1:3" x14ac:dyDescent="0.2">
      <c r="A20" s="16" t="s">
        <v>423</v>
      </c>
      <c r="B20" s="17">
        <v>0.4448143157420455</v>
      </c>
      <c r="C20" s="17">
        <v>-4.5642688410000005</v>
      </c>
    </row>
    <row r="21" spans="1:3" x14ac:dyDescent="0.2">
      <c r="A21" s="16" t="s">
        <v>145</v>
      </c>
      <c r="B21" s="17">
        <v>1.0215068935087943</v>
      </c>
      <c r="C21" s="17">
        <v>1.8719847314782863</v>
      </c>
    </row>
    <row r="22" spans="1:3" x14ac:dyDescent="0.2">
      <c r="A22" s="16" t="s">
        <v>222</v>
      </c>
      <c r="B22" s="17">
        <v>0.32352667690448306</v>
      </c>
      <c r="C22" s="17">
        <v>-7.6685708386354943</v>
      </c>
    </row>
    <row r="23" spans="1:3" x14ac:dyDescent="0.2">
      <c r="A23" s="16" t="s">
        <v>104</v>
      </c>
      <c r="B23" s="17">
        <v>1.7830495164665257</v>
      </c>
      <c r="C23" s="17">
        <v>7.4209324792989149</v>
      </c>
    </row>
    <row r="24" spans="1:3" x14ac:dyDescent="0.2">
      <c r="A24" s="16" t="s">
        <v>37</v>
      </c>
      <c r="B24" s="17">
        <v>1.8040804080400812</v>
      </c>
      <c r="C24" s="17">
        <v>-0.10905256319706358</v>
      </c>
    </row>
    <row r="25" spans="1:3" x14ac:dyDescent="0.2">
      <c r="A25" s="16" t="s">
        <v>256</v>
      </c>
      <c r="B25" s="17">
        <v>2.9297705238591836</v>
      </c>
      <c r="C25" s="17">
        <v>11.050012538695164</v>
      </c>
    </row>
    <row r="26" spans="1:3" x14ac:dyDescent="0.2">
      <c r="A26" s="16" t="s">
        <v>447</v>
      </c>
      <c r="B26" s="17"/>
      <c r="C26" s="17"/>
    </row>
    <row r="27" spans="1:3" x14ac:dyDescent="0.2">
      <c r="A27" s="16" t="s">
        <v>425</v>
      </c>
      <c r="B27" s="17">
        <v>1.4744151106787211</v>
      </c>
      <c r="C27" s="17">
        <v>-7.2001377401977953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40FB-E13F-2A4C-BE64-DAE60A6E5C8A}">
  <dimension ref="B1:P32"/>
  <sheetViews>
    <sheetView workbookViewId="0">
      <selection activeCell="K49" sqref="K49"/>
    </sheetView>
  </sheetViews>
  <sheetFormatPr baseColWidth="10" defaultRowHeight="16" x14ac:dyDescent="0.2"/>
  <cols>
    <col min="2" max="2" width="23.5" customWidth="1"/>
    <col min="3" max="3" width="18.33203125" customWidth="1"/>
    <col min="4" max="4" width="15.5" customWidth="1"/>
    <col min="5" max="5" width="15.83203125" customWidth="1"/>
    <col min="9" max="9" width="22.1640625" bestFit="1" customWidth="1"/>
    <col min="10" max="10" width="11.83203125" customWidth="1"/>
    <col min="13" max="14" width="22.1640625" bestFit="1" customWidth="1"/>
    <col min="16" max="16" width="12.6640625" customWidth="1"/>
  </cols>
  <sheetData>
    <row r="1" spans="2:16" x14ac:dyDescent="0.2">
      <c r="N1" t="s">
        <v>441</v>
      </c>
    </row>
    <row r="2" spans="2:16" x14ac:dyDescent="0.2">
      <c r="B2" s="18" t="s">
        <v>22</v>
      </c>
      <c r="C2" s="18" t="s">
        <v>434</v>
      </c>
      <c r="D2" s="18" t="s">
        <v>435</v>
      </c>
      <c r="E2" s="18" t="s">
        <v>436</v>
      </c>
      <c r="F2" s="18" t="s">
        <v>437</v>
      </c>
      <c r="I2" t="s">
        <v>22</v>
      </c>
      <c r="J2" t="s">
        <v>430</v>
      </c>
      <c r="K2" t="s">
        <v>429</v>
      </c>
      <c r="L2" t="s">
        <v>437</v>
      </c>
      <c r="N2" t="s">
        <v>22</v>
      </c>
      <c r="O2" t="s">
        <v>438</v>
      </c>
      <c r="P2" t="s">
        <v>439</v>
      </c>
    </row>
    <row r="3" spans="2:16" x14ac:dyDescent="0.2">
      <c r="B3" s="16" t="s">
        <v>268</v>
      </c>
      <c r="C3" s="25">
        <v>4.4657504549254812</v>
      </c>
      <c r="D3" s="25">
        <v>5.3955121000000004</v>
      </c>
      <c r="E3" s="25">
        <v>2.198601</v>
      </c>
      <c r="F3" s="27">
        <v>1</v>
      </c>
      <c r="I3" t="s">
        <v>74</v>
      </c>
      <c r="J3">
        <v>3.7647204565547661</v>
      </c>
      <c r="K3">
        <v>101</v>
      </c>
      <c r="L3">
        <v>1</v>
      </c>
      <c r="N3" s="28" t="s">
        <v>268</v>
      </c>
      <c r="O3" s="28">
        <f>VLOOKUP(N3,$B$3:$F$14,5,FALSE)*VLOOKUP(N3,Table4[],4,FALSE)</f>
        <v>8</v>
      </c>
      <c r="P3" s="28">
        <v>1</v>
      </c>
    </row>
    <row r="4" spans="2:16" x14ac:dyDescent="0.2">
      <c r="B4" s="16" t="s">
        <v>117</v>
      </c>
      <c r="C4" s="25">
        <v>4.3478197614210758</v>
      </c>
      <c r="D4" s="25">
        <v>6.6480004563072876</v>
      </c>
      <c r="E4" s="25">
        <v>3.4169827000000002</v>
      </c>
      <c r="F4" s="27">
        <v>2</v>
      </c>
      <c r="I4" t="s">
        <v>281</v>
      </c>
      <c r="J4">
        <v>3.8781800842499998</v>
      </c>
      <c r="K4">
        <v>98</v>
      </c>
      <c r="L4">
        <v>2</v>
      </c>
      <c r="N4" s="28" t="s">
        <v>244</v>
      </c>
      <c r="O4" s="28">
        <f>VLOOKUP(N4,$B$3:$F$14,5,FALSE)*VLOOKUP(N4,Table4[],4,FALSE)</f>
        <v>12</v>
      </c>
      <c r="P4" s="28">
        <v>2</v>
      </c>
    </row>
    <row r="5" spans="2:16" x14ac:dyDescent="0.2">
      <c r="B5" s="16" t="s">
        <v>23</v>
      </c>
      <c r="C5" s="25">
        <v>4.0999999999999996</v>
      </c>
      <c r="D5" s="25">
        <v>6.5358611101573194</v>
      </c>
      <c r="E5" s="25">
        <v>2.4014737112795674</v>
      </c>
      <c r="F5" s="27">
        <v>3</v>
      </c>
      <c r="I5" t="s">
        <v>244</v>
      </c>
      <c r="J5">
        <v>4.4366958794602027</v>
      </c>
      <c r="K5">
        <v>42</v>
      </c>
      <c r="L5">
        <v>3</v>
      </c>
      <c r="N5" s="28" t="s">
        <v>74</v>
      </c>
      <c r="O5" s="28">
        <f>VLOOKUP(N5,$B$3:$F$14,5,FALSE)*VLOOKUP(N5,Table4[],4,FALSE)</f>
        <v>12</v>
      </c>
      <c r="P5" s="28">
        <v>2</v>
      </c>
    </row>
    <row r="6" spans="2:16" x14ac:dyDescent="0.2">
      <c r="B6" s="16" t="s">
        <v>244</v>
      </c>
      <c r="C6" s="25">
        <v>3.948057636125367</v>
      </c>
      <c r="D6" s="25">
        <v>6.3298755</v>
      </c>
      <c r="E6" s="25">
        <v>2.4206207000000002</v>
      </c>
      <c r="F6" s="27">
        <v>4</v>
      </c>
      <c r="I6" t="s">
        <v>49</v>
      </c>
      <c r="J6">
        <v>6.2151807335647824</v>
      </c>
      <c r="K6">
        <v>147</v>
      </c>
      <c r="L6">
        <v>4</v>
      </c>
      <c r="N6" t="s">
        <v>281</v>
      </c>
      <c r="O6">
        <f>VLOOKUP(N6,$B$3:$F$14,5,FALSE)*VLOOKUP(N6,Table4[],4,FALSE)</f>
        <v>22</v>
      </c>
      <c r="P6">
        <v>4</v>
      </c>
    </row>
    <row r="7" spans="2:16" x14ac:dyDescent="0.2">
      <c r="B7" s="16" t="s">
        <v>256</v>
      </c>
      <c r="C7" s="25">
        <v>3.8195292887115948</v>
      </c>
      <c r="D7" s="25">
        <v>5.3832792049252607</v>
      </c>
      <c r="E7" s="25">
        <v>4.7017569183552812</v>
      </c>
      <c r="F7" s="27">
        <v>5</v>
      </c>
      <c r="I7" t="s">
        <v>256</v>
      </c>
      <c r="J7">
        <v>6.4374874187253894</v>
      </c>
      <c r="K7">
        <v>95</v>
      </c>
      <c r="L7">
        <v>5</v>
      </c>
      <c r="N7" t="s">
        <v>117</v>
      </c>
      <c r="O7">
        <f>VLOOKUP(N7,$B$3:$F$14,5,FALSE)*VLOOKUP(N7,Table4[],4,FALSE)</f>
        <v>24</v>
      </c>
      <c r="P7">
        <v>5</v>
      </c>
    </row>
    <row r="8" spans="2:16" x14ac:dyDescent="0.2">
      <c r="B8" s="16" t="s">
        <v>63</v>
      </c>
      <c r="C8" s="25">
        <v>3.723654704251782</v>
      </c>
      <c r="D8" s="25">
        <v>5.3955121000000004</v>
      </c>
      <c r="E8" s="25">
        <v>3.1123782107870097</v>
      </c>
      <c r="F8" s="27">
        <v>6</v>
      </c>
      <c r="I8" t="s">
        <v>234</v>
      </c>
      <c r="J8">
        <v>8.7405384317236532</v>
      </c>
      <c r="K8">
        <v>54</v>
      </c>
      <c r="L8">
        <v>6</v>
      </c>
      <c r="N8" t="s">
        <v>256</v>
      </c>
      <c r="O8">
        <f>VLOOKUP(N8,$B$3:$F$14,5,FALSE)*VLOOKUP(N8,Table4[],4,FALSE)</f>
        <v>25</v>
      </c>
      <c r="P8">
        <v>6</v>
      </c>
    </row>
    <row r="9" spans="2:16" x14ac:dyDescent="0.2">
      <c r="B9" s="16" t="s">
        <v>234</v>
      </c>
      <c r="C9" s="25">
        <v>3.4737234712675531</v>
      </c>
      <c r="D9" s="25">
        <v>5.3832792049252607</v>
      </c>
      <c r="E9" s="25">
        <v>3.2415018</v>
      </c>
      <c r="F9" s="27">
        <v>7</v>
      </c>
      <c r="I9" t="s">
        <v>131</v>
      </c>
      <c r="J9">
        <v>9.6088315717518409</v>
      </c>
      <c r="K9">
        <v>93</v>
      </c>
      <c r="L9">
        <v>7</v>
      </c>
      <c r="N9" t="s">
        <v>23</v>
      </c>
      <c r="O9">
        <f>VLOOKUP(N9,$B$3:$F$14,5,FALSE)*VLOOKUP(N9,Table4[],4,FALSE)</f>
        <v>27</v>
      </c>
      <c r="P9">
        <v>7</v>
      </c>
    </row>
    <row r="10" spans="2:16" x14ac:dyDescent="0.2">
      <c r="B10" s="16" t="s">
        <v>49</v>
      </c>
      <c r="C10" s="25">
        <v>3.3875229720675395</v>
      </c>
      <c r="D10" s="25">
        <v>5.3955121000000004</v>
      </c>
      <c r="E10" s="25">
        <v>2.0735698</v>
      </c>
      <c r="F10" s="27">
        <v>8</v>
      </c>
      <c r="I10" t="s">
        <v>268</v>
      </c>
      <c r="J10">
        <v>9.7319498519999996</v>
      </c>
      <c r="K10">
        <v>89</v>
      </c>
      <c r="L10">
        <v>8</v>
      </c>
      <c r="N10" t="s">
        <v>49</v>
      </c>
      <c r="O10">
        <f>VLOOKUP(N10,$B$3:$F$14,5,FALSE)*VLOOKUP(N10,Table4[],4,FALSE)</f>
        <v>32</v>
      </c>
      <c r="P10">
        <v>8</v>
      </c>
    </row>
    <row r="11" spans="2:16" x14ac:dyDescent="0.2">
      <c r="B11" s="16" t="s">
        <v>131</v>
      </c>
      <c r="C11" s="25">
        <v>3.2672120368367885</v>
      </c>
      <c r="D11" s="25">
        <v>5.3832792049252607</v>
      </c>
      <c r="E11" s="25">
        <v>1.9070065</v>
      </c>
      <c r="F11" s="27">
        <v>9</v>
      </c>
      <c r="I11" t="s">
        <v>23</v>
      </c>
      <c r="J11">
        <v>11.366666666666665</v>
      </c>
      <c r="K11">
        <v>95</v>
      </c>
      <c r="L11">
        <v>9</v>
      </c>
      <c r="N11" t="s">
        <v>234</v>
      </c>
      <c r="O11">
        <f>VLOOKUP(N11,$B$3:$F$14,5,FALSE)*VLOOKUP(N11,Table4[],4,FALSE)</f>
        <v>42</v>
      </c>
      <c r="P11">
        <v>9</v>
      </c>
    </row>
    <row r="12" spans="2:16" x14ac:dyDescent="0.2">
      <c r="B12" s="16" t="s">
        <v>309</v>
      </c>
      <c r="C12" s="25">
        <v>3.0487007387045679</v>
      </c>
      <c r="D12" s="25">
        <v>5.3955121000000004</v>
      </c>
      <c r="E12" s="25">
        <v>2.0490341822245326</v>
      </c>
      <c r="F12" s="27">
        <v>10</v>
      </c>
      <c r="I12" t="s">
        <v>63</v>
      </c>
      <c r="J12">
        <v>12.374585621453539</v>
      </c>
      <c r="K12">
        <v>100</v>
      </c>
      <c r="L12">
        <v>10</v>
      </c>
      <c r="N12" t="s">
        <v>63</v>
      </c>
      <c r="O12">
        <f>VLOOKUP(N12,$B$3:$F$14,5,FALSE)*VLOOKUP(N12,Table4[],4,FALSE)</f>
        <v>60</v>
      </c>
      <c r="P12">
        <v>10</v>
      </c>
    </row>
    <row r="13" spans="2:16" x14ac:dyDescent="0.2">
      <c r="B13" s="16" t="s">
        <v>281</v>
      </c>
      <c r="C13" s="25">
        <v>2.5799728197119562</v>
      </c>
      <c r="D13" s="25">
        <v>5.3955121000000004</v>
      </c>
      <c r="E13" s="25">
        <v>2.08387884760401</v>
      </c>
      <c r="F13" s="27">
        <v>11</v>
      </c>
      <c r="I13" t="s">
        <v>309</v>
      </c>
      <c r="J13">
        <v>13.081505830312501</v>
      </c>
      <c r="K13">
        <v>66</v>
      </c>
      <c r="L13">
        <v>11</v>
      </c>
      <c r="N13" t="s">
        <v>131</v>
      </c>
      <c r="O13">
        <f>VLOOKUP(N13,$B$3:$F$14,5,FALSE)*VLOOKUP(N13,Table4[],4,FALSE)</f>
        <v>63</v>
      </c>
      <c r="P13">
        <v>11</v>
      </c>
    </row>
    <row r="14" spans="2:16" x14ac:dyDescent="0.2">
      <c r="B14" s="16" t="s">
        <v>74</v>
      </c>
      <c r="C14" s="25">
        <v>2.5129758157062749</v>
      </c>
      <c r="D14" s="25">
        <v>5.3955121000000004</v>
      </c>
      <c r="E14" s="25">
        <v>2.3594346000000002</v>
      </c>
      <c r="F14" s="27">
        <v>12</v>
      </c>
      <c r="I14" t="s">
        <v>117</v>
      </c>
      <c r="J14">
        <v>13.865614121240945</v>
      </c>
      <c r="K14">
        <v>70</v>
      </c>
      <c r="L14">
        <v>12</v>
      </c>
      <c r="N14" t="s">
        <v>309</v>
      </c>
      <c r="O14">
        <f>VLOOKUP(N14,$B$3:$F$14,5,FALSE)*VLOOKUP(N14,Table4[],4,FALSE)</f>
        <v>110</v>
      </c>
      <c r="P14">
        <v>12</v>
      </c>
    </row>
    <row r="15" spans="2:16" x14ac:dyDescent="0.2">
      <c r="B15" s="16" t="s">
        <v>37</v>
      </c>
      <c r="C15" s="25">
        <v>2.4404475747607721</v>
      </c>
      <c r="D15" s="25">
        <v>5.3955121000000004</v>
      </c>
      <c r="E15" s="25">
        <v>2.0584319</v>
      </c>
      <c r="F15" s="25"/>
    </row>
    <row r="16" spans="2:16" x14ac:dyDescent="0.2">
      <c r="B16" s="16" t="s">
        <v>104</v>
      </c>
      <c r="C16" s="25">
        <v>2.3708275264716008</v>
      </c>
      <c r="D16" s="25">
        <v>5.3832792049252607</v>
      </c>
      <c r="E16" s="25">
        <v>3.0133478999999999</v>
      </c>
      <c r="F16" s="25"/>
    </row>
    <row r="17" spans="2:16" x14ac:dyDescent="0.2">
      <c r="B17" s="16" t="s">
        <v>349</v>
      </c>
      <c r="C17" s="25">
        <v>2.2227868206186443</v>
      </c>
      <c r="D17" s="25">
        <v>5.3955121000000004</v>
      </c>
      <c r="E17" s="25">
        <v>2.2236772</v>
      </c>
      <c r="F17" s="25"/>
      <c r="N17" t="s">
        <v>440</v>
      </c>
    </row>
    <row r="18" spans="2:16" x14ac:dyDescent="0.2">
      <c r="B18" s="16" t="s">
        <v>88</v>
      </c>
      <c r="C18" s="25">
        <v>2.1201251360484252</v>
      </c>
      <c r="D18" s="25">
        <v>5.3832792049252607</v>
      </c>
      <c r="E18" s="25">
        <v>2.6695095683532615</v>
      </c>
      <c r="F18" s="25"/>
      <c r="N18" t="s">
        <v>22</v>
      </c>
      <c r="O18" t="s">
        <v>438</v>
      </c>
      <c r="P18" t="s">
        <v>439</v>
      </c>
    </row>
    <row r="19" spans="2:16" x14ac:dyDescent="0.2">
      <c r="B19" s="16" t="s">
        <v>338</v>
      </c>
      <c r="C19" s="25">
        <v>2.1020593315970815</v>
      </c>
      <c r="D19" s="25">
        <v>5.3955121000000004</v>
      </c>
      <c r="E19" s="25">
        <v>2.2236772</v>
      </c>
      <c r="F19" s="25"/>
      <c r="N19" s="28" t="s">
        <v>244</v>
      </c>
      <c r="O19" s="28">
        <f>VLOOKUP(N19,$B$3:$F$14,5,FALSE)+VLOOKUP(N19,Table4[],4,FALSE)</f>
        <v>7</v>
      </c>
      <c r="P19" s="28">
        <v>1</v>
      </c>
    </row>
    <row r="20" spans="2:16" x14ac:dyDescent="0.2">
      <c r="B20" s="16" t="s">
        <v>206</v>
      </c>
      <c r="C20" s="25">
        <v>2.0635550910731033</v>
      </c>
      <c r="D20" s="25">
        <v>5.3955121000000004</v>
      </c>
      <c r="E20" s="25">
        <v>2.1725317999999998</v>
      </c>
      <c r="F20" s="25"/>
      <c r="N20" s="28" t="s">
        <v>268</v>
      </c>
      <c r="O20" s="28">
        <f>VLOOKUP(N20,$B$3:$F$14,5,FALSE)+VLOOKUP(N20,Table4[],4,FALSE)</f>
        <v>9</v>
      </c>
      <c r="P20" s="28">
        <v>2</v>
      </c>
    </row>
    <row r="21" spans="2:16" x14ac:dyDescent="0.2">
      <c r="B21" s="16" t="s">
        <v>323</v>
      </c>
      <c r="C21" s="25">
        <v>2.0329459111662684</v>
      </c>
      <c r="D21" s="25">
        <v>5.3832792049252607</v>
      </c>
      <c r="E21" s="25">
        <v>2.9024239000000001</v>
      </c>
      <c r="F21" s="25"/>
      <c r="N21" s="28" t="s">
        <v>256</v>
      </c>
      <c r="O21" s="28">
        <f>VLOOKUP(N21,$B$3:$F$14,5,FALSE)+VLOOKUP(N21,Table4[],4,FALSE)</f>
        <v>10</v>
      </c>
      <c r="P21" s="28">
        <v>3</v>
      </c>
    </row>
    <row r="22" spans="2:16" x14ac:dyDescent="0.2">
      <c r="B22" s="16" t="s">
        <v>297</v>
      </c>
      <c r="C22" s="25">
        <v>2.0171065188619934</v>
      </c>
      <c r="D22" s="25">
        <v>5.3955121000000004</v>
      </c>
      <c r="E22" s="25">
        <v>2.3392417181617819</v>
      </c>
      <c r="F22" s="25"/>
      <c r="N22" t="s">
        <v>23</v>
      </c>
      <c r="O22">
        <f>VLOOKUP(N22,$B$3:$F$14,5,FALSE)+VLOOKUP(N22,Table4[],4,FALSE)</f>
        <v>12</v>
      </c>
      <c r="P22">
        <v>4</v>
      </c>
    </row>
    <row r="23" spans="2:16" x14ac:dyDescent="0.2">
      <c r="B23" s="16" t="s">
        <v>145</v>
      </c>
      <c r="C23" s="25">
        <v>1.9838015753245746</v>
      </c>
      <c r="D23" s="25">
        <v>5.4107884999999998</v>
      </c>
      <c r="E23" s="25">
        <v>1.8121884688426959</v>
      </c>
      <c r="F23" s="25"/>
      <c r="N23" t="s">
        <v>49</v>
      </c>
      <c r="O23">
        <f>VLOOKUP(N23,$B$3:$F$14,5,FALSE)+VLOOKUP(N23,Table4[],4,FALSE)</f>
        <v>12</v>
      </c>
      <c r="P23">
        <v>4</v>
      </c>
    </row>
    <row r="24" spans="2:16" x14ac:dyDescent="0.2">
      <c r="B24" s="16" t="s">
        <v>382</v>
      </c>
      <c r="C24" s="25">
        <v>1.8794997787429832</v>
      </c>
      <c r="D24" s="25">
        <v>5.3955121000000004</v>
      </c>
      <c r="E24" s="25">
        <v>3.0792141000000002</v>
      </c>
      <c r="F24" s="25"/>
      <c r="N24" t="s">
        <v>74</v>
      </c>
      <c r="O24">
        <f>VLOOKUP(N24,$B$3:$F$14,5,FALSE)+VLOOKUP(N24,Table4[],4,FALSE)</f>
        <v>13</v>
      </c>
      <c r="P24">
        <v>6</v>
      </c>
    </row>
    <row r="25" spans="2:16" x14ac:dyDescent="0.2">
      <c r="B25" s="16" t="s">
        <v>190</v>
      </c>
      <c r="C25" s="25">
        <v>1.8692646593522018</v>
      </c>
      <c r="D25" s="25">
        <v>5.3955121000000004</v>
      </c>
      <c r="E25" s="25">
        <v>2.2777843</v>
      </c>
      <c r="F25" s="25"/>
      <c r="N25" t="s">
        <v>281</v>
      </c>
      <c r="O25">
        <f>VLOOKUP(N25,$B$3:$F$14,5,FALSE)+VLOOKUP(N25,Table4[],4,FALSE)</f>
        <v>13</v>
      </c>
      <c r="P25">
        <v>6</v>
      </c>
    </row>
    <row r="26" spans="2:16" x14ac:dyDescent="0.2">
      <c r="B26" s="16" t="s">
        <v>365</v>
      </c>
      <c r="C26" s="25">
        <v>1.8278141163316091</v>
      </c>
      <c r="D26" s="25">
        <v>5.3955121000000004</v>
      </c>
      <c r="E26" s="25">
        <v>0.98000883999999999</v>
      </c>
      <c r="F26" s="25"/>
      <c r="N26" t="s">
        <v>234</v>
      </c>
      <c r="O26">
        <f>VLOOKUP(N26,$B$3:$F$14,5,FALSE)+VLOOKUP(N26,Table4[],4,FALSE)</f>
        <v>13</v>
      </c>
      <c r="P26">
        <v>6</v>
      </c>
    </row>
    <row r="27" spans="2:16" x14ac:dyDescent="0.2">
      <c r="B27" s="16" t="s">
        <v>162</v>
      </c>
      <c r="C27" s="25">
        <v>1.7362239889204047</v>
      </c>
      <c r="D27" s="25">
        <v>5.3955121000000004</v>
      </c>
      <c r="E27" s="25">
        <v>2.0581498328293466</v>
      </c>
      <c r="F27" s="25"/>
      <c r="N27" t="s">
        <v>117</v>
      </c>
      <c r="O27">
        <f>VLOOKUP(N27,$B$3:$F$14,5,FALSE)+VLOOKUP(N27,Table4[],4,FALSE)</f>
        <v>14</v>
      </c>
      <c r="P27">
        <v>9</v>
      </c>
    </row>
    <row r="28" spans="2:16" x14ac:dyDescent="0.2">
      <c r="B28" s="16" t="s">
        <v>176</v>
      </c>
      <c r="C28" s="25">
        <v>1.6194477182564153</v>
      </c>
      <c r="D28" s="25">
        <v>5.3955121000000004</v>
      </c>
      <c r="E28" s="25">
        <v>2.2893526999999998</v>
      </c>
      <c r="F28" s="25"/>
      <c r="N28" t="s">
        <v>63</v>
      </c>
      <c r="O28">
        <f>VLOOKUP(N28,$B$3:$F$14,5,FALSE)+VLOOKUP(N28,Table4[],4,FALSE)</f>
        <v>16</v>
      </c>
      <c r="P28">
        <v>10</v>
      </c>
    </row>
    <row r="29" spans="2:16" x14ac:dyDescent="0.2">
      <c r="B29" s="16" t="s">
        <v>381</v>
      </c>
      <c r="C29" s="25">
        <v>1.444787459646371</v>
      </c>
      <c r="D29" s="25">
        <v>5.3832792049252607</v>
      </c>
      <c r="E29" s="25">
        <v>2.336992</v>
      </c>
      <c r="F29" s="25"/>
      <c r="N29" t="s">
        <v>131</v>
      </c>
      <c r="O29">
        <f>VLOOKUP(N29,$B$3:$F$14,5,FALSE)+VLOOKUP(N29,Table4[],4,FALSE)</f>
        <v>16</v>
      </c>
      <c r="P29">
        <v>10</v>
      </c>
    </row>
    <row r="30" spans="2:16" x14ac:dyDescent="0.2">
      <c r="B30" s="16" t="s">
        <v>423</v>
      </c>
      <c r="C30" s="25">
        <v>1.4012279626275002</v>
      </c>
      <c r="D30" s="25">
        <v>5.3955121000000004</v>
      </c>
      <c r="E30" s="25">
        <v>1.9137204999999999</v>
      </c>
      <c r="F30" s="25"/>
      <c r="N30" t="s">
        <v>309</v>
      </c>
      <c r="O30">
        <f>VLOOKUP(N30,$B$3:$F$14,5,FALSE)+VLOOKUP(N30,Table4[],4,FALSE)</f>
        <v>21</v>
      </c>
      <c r="P30">
        <v>12</v>
      </c>
    </row>
    <row r="31" spans="2:16" x14ac:dyDescent="0.2">
      <c r="B31" s="16" t="s">
        <v>222</v>
      </c>
      <c r="C31" s="25">
        <v>1.3346029116984213</v>
      </c>
      <c r="D31" s="25">
        <v>5.3420240939368115</v>
      </c>
      <c r="E31" s="25">
        <v>1.6022423038066484</v>
      </c>
      <c r="F31" s="25"/>
    </row>
    <row r="32" spans="2:16" x14ac:dyDescent="0.2">
      <c r="B32" s="16" t="s">
        <v>408</v>
      </c>
      <c r="C32" s="25">
        <v>1.2621740747632899</v>
      </c>
      <c r="D32" s="25">
        <v>5.3955121000000004</v>
      </c>
      <c r="E32" s="25">
        <v>1.8210944</v>
      </c>
      <c r="F32" s="25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data_with_lebron</vt:lpstr>
      <vt:lpstr>data_without_lebron</vt:lpstr>
      <vt:lpstr>rotation_without_lebron</vt:lpstr>
      <vt:lpstr>pivot_tables_rotation</vt:lpstr>
      <vt:lpstr>pivot_charts_rotation</vt:lpstr>
      <vt:lpstr>rankings_with_lebron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2024-07-12T22:22:42Z</dcterms:created>
  <dcterms:modified xsi:type="dcterms:W3CDTF">2024-07-15T21:04:12Z</dcterms:modified>
</cp:coreProperties>
</file>